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tonju\Desktop\"/>
    </mc:Choice>
  </mc:AlternateContent>
  <xr:revisionPtr revIDLastSave="0" documentId="13_ncr:1_{17C9CD70-2EDA-4A1B-ACA2-3A4262E9F22F}" xr6:coauthVersionLast="45" xr6:coauthVersionMax="45" xr10:uidLastSave="{00000000-0000-0000-0000-000000000000}"/>
  <bookViews>
    <workbookView xWindow="-120" yWindow="-120" windowWidth="20730" windowHeight="11160" activeTab="6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</sheets>
  <definedNames>
    <definedName name="backers_count">Sheet1!$L$2:$L$4115</definedName>
    <definedName name="state">Sheet1!$F$2:$F$4115</definedName>
  </definedName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8" i="7" l="1"/>
  <c r="M8" i="7"/>
  <c r="N7" i="7"/>
  <c r="M7" i="7"/>
  <c r="N6" i="7"/>
  <c r="M6" i="7"/>
  <c r="N5" i="7"/>
  <c r="M5" i="7"/>
  <c r="N4" i="7"/>
  <c r="M4" i="7"/>
  <c r="N3" i="7"/>
  <c r="E5" i="7"/>
  <c r="M3" i="7"/>
  <c r="C28" i="6"/>
  <c r="C7" i="6" a="1"/>
  <c r="C7" i="6" s="1"/>
  <c r="B7" i="6" a="1"/>
  <c r="B7" i="6" s="1"/>
  <c r="C6" i="6" a="1"/>
  <c r="C6" i="6" s="1"/>
  <c r="B6" i="6" a="1"/>
  <c r="B6" i="6" s="1"/>
  <c r="C5" i="6"/>
  <c r="B5" i="6"/>
  <c r="C4" i="6"/>
  <c r="B4" i="6"/>
  <c r="C3" i="6" a="1"/>
  <c r="C3" i="6" s="1"/>
  <c r="B3" i="6" a="1"/>
  <c r="B3" i="6" s="1"/>
  <c r="C2" i="6"/>
  <c r="B2" i="6"/>
  <c r="B28" i="6"/>
  <c r="D13" i="5" l="1"/>
  <c r="C13" i="5"/>
  <c r="B13" i="5"/>
  <c r="D12" i="5"/>
  <c r="C12" i="5"/>
  <c r="B12" i="5"/>
  <c r="D11" i="5"/>
  <c r="C11" i="5"/>
  <c r="B11" i="5"/>
  <c r="D10" i="5"/>
  <c r="C10" i="5"/>
  <c r="B10" i="5"/>
  <c r="D9" i="5"/>
  <c r="C9" i="5"/>
  <c r="B9" i="5"/>
  <c r="D8" i="5"/>
  <c r="C8" i="5"/>
  <c r="B8" i="5"/>
  <c r="D7" i="5"/>
  <c r="C7" i="5"/>
  <c r="B7" i="5"/>
  <c r="D6" i="5"/>
  <c r="C6" i="5"/>
  <c r="B6" i="5"/>
  <c r="D5" i="5"/>
  <c r="C5" i="5"/>
  <c r="B5" i="5"/>
  <c r="D4" i="5"/>
  <c r="C4" i="5"/>
  <c r="B4" i="5"/>
  <c r="D3" i="5"/>
  <c r="C3" i="5"/>
  <c r="B3" i="5"/>
  <c r="D2" i="5" l="1"/>
  <c r="C2" i="5"/>
  <c r="B2" i="5"/>
  <c r="E2" i="5" l="1"/>
  <c r="E13" i="5"/>
  <c r="E12" i="5"/>
  <c r="F12" i="5" s="1"/>
  <c r="E11" i="5"/>
  <c r="H11" i="5" s="1"/>
  <c r="E10" i="5"/>
  <c r="H10" i="5" s="1"/>
  <c r="E9" i="5"/>
  <c r="F9" i="5" s="1"/>
  <c r="E8" i="5"/>
  <c r="F8" i="5" s="1"/>
  <c r="E7" i="5"/>
  <c r="F7" i="5" s="1"/>
  <c r="E6" i="5"/>
  <c r="F6" i="5" s="1"/>
  <c r="E5" i="5"/>
  <c r="H5" i="5" s="1"/>
  <c r="E4" i="5"/>
  <c r="H4" i="5" s="1"/>
  <c r="E3" i="5"/>
  <c r="T4115" i="1"/>
  <c r="S4115" i="1"/>
  <c r="T4114" i="1"/>
  <c r="S4114" i="1"/>
  <c r="T4113" i="1"/>
  <c r="S4113" i="1"/>
  <c r="T4112" i="1"/>
  <c r="S4112" i="1"/>
  <c r="T4111" i="1"/>
  <c r="S4111" i="1"/>
  <c r="T4110" i="1"/>
  <c r="S4110" i="1"/>
  <c r="T4109" i="1"/>
  <c r="S4109" i="1"/>
  <c r="T4108" i="1"/>
  <c r="S4108" i="1"/>
  <c r="T4107" i="1"/>
  <c r="S4107" i="1"/>
  <c r="T4106" i="1"/>
  <c r="S4106" i="1"/>
  <c r="T4105" i="1"/>
  <c r="S4105" i="1"/>
  <c r="T4104" i="1"/>
  <c r="S4104" i="1"/>
  <c r="T4103" i="1"/>
  <c r="S4103" i="1"/>
  <c r="T4102" i="1"/>
  <c r="S4102" i="1"/>
  <c r="T4101" i="1"/>
  <c r="S4101" i="1"/>
  <c r="T4100" i="1"/>
  <c r="S4100" i="1"/>
  <c r="T4099" i="1"/>
  <c r="S4099" i="1"/>
  <c r="T4098" i="1"/>
  <c r="S4098" i="1"/>
  <c r="T4097" i="1"/>
  <c r="S4097" i="1"/>
  <c r="T4096" i="1"/>
  <c r="S4096" i="1"/>
  <c r="T4095" i="1"/>
  <c r="S4095" i="1"/>
  <c r="T4094" i="1"/>
  <c r="S4094" i="1"/>
  <c r="T4093" i="1"/>
  <c r="S4093" i="1"/>
  <c r="T4092" i="1"/>
  <c r="S4092" i="1"/>
  <c r="T4091" i="1"/>
  <c r="S4091" i="1"/>
  <c r="T4090" i="1"/>
  <c r="S4090" i="1"/>
  <c r="T4089" i="1"/>
  <c r="S4089" i="1"/>
  <c r="T4088" i="1"/>
  <c r="S4088" i="1"/>
  <c r="T4087" i="1"/>
  <c r="S4087" i="1"/>
  <c r="T4086" i="1"/>
  <c r="S4086" i="1"/>
  <c r="T4085" i="1"/>
  <c r="S4085" i="1"/>
  <c r="T4084" i="1"/>
  <c r="S4084" i="1"/>
  <c r="T4083" i="1"/>
  <c r="S4083" i="1"/>
  <c r="T4082" i="1"/>
  <c r="S4082" i="1"/>
  <c r="T4081" i="1"/>
  <c r="S4081" i="1"/>
  <c r="T4080" i="1"/>
  <c r="S4080" i="1"/>
  <c r="T4079" i="1"/>
  <c r="S4079" i="1"/>
  <c r="T4078" i="1"/>
  <c r="S4078" i="1"/>
  <c r="T4077" i="1"/>
  <c r="S4077" i="1"/>
  <c r="T4076" i="1"/>
  <c r="S4076" i="1"/>
  <c r="T4075" i="1"/>
  <c r="S4075" i="1"/>
  <c r="T4074" i="1"/>
  <c r="S4074" i="1"/>
  <c r="T4073" i="1"/>
  <c r="S4073" i="1"/>
  <c r="T4072" i="1"/>
  <c r="S4072" i="1"/>
  <c r="T4071" i="1"/>
  <c r="S4071" i="1"/>
  <c r="T4070" i="1"/>
  <c r="S4070" i="1"/>
  <c r="T4069" i="1"/>
  <c r="S4069" i="1"/>
  <c r="T4068" i="1"/>
  <c r="S4068" i="1"/>
  <c r="T4067" i="1"/>
  <c r="S4067" i="1"/>
  <c r="T4066" i="1"/>
  <c r="S4066" i="1"/>
  <c r="T4065" i="1"/>
  <c r="S4065" i="1"/>
  <c r="T4064" i="1"/>
  <c r="S4064" i="1"/>
  <c r="T4063" i="1"/>
  <c r="S4063" i="1"/>
  <c r="T4062" i="1"/>
  <c r="S4062" i="1"/>
  <c r="T4061" i="1"/>
  <c r="S4061" i="1"/>
  <c r="T4060" i="1"/>
  <c r="S4060" i="1"/>
  <c r="T4059" i="1"/>
  <c r="S4059" i="1"/>
  <c r="T4058" i="1"/>
  <c r="S4058" i="1"/>
  <c r="T4057" i="1"/>
  <c r="S4057" i="1"/>
  <c r="T4056" i="1"/>
  <c r="S4056" i="1"/>
  <c r="T4055" i="1"/>
  <c r="S4055" i="1"/>
  <c r="T4054" i="1"/>
  <c r="S4054" i="1"/>
  <c r="T4053" i="1"/>
  <c r="S4053" i="1"/>
  <c r="T4052" i="1"/>
  <c r="S4052" i="1"/>
  <c r="T4051" i="1"/>
  <c r="S4051" i="1"/>
  <c r="T4050" i="1"/>
  <c r="S4050" i="1"/>
  <c r="T4049" i="1"/>
  <c r="S4049" i="1"/>
  <c r="T4048" i="1"/>
  <c r="S4048" i="1"/>
  <c r="T4047" i="1"/>
  <c r="S4047" i="1"/>
  <c r="T4046" i="1"/>
  <c r="S4046" i="1"/>
  <c r="T4045" i="1"/>
  <c r="S4045" i="1"/>
  <c r="T4044" i="1"/>
  <c r="S4044" i="1"/>
  <c r="T4043" i="1"/>
  <c r="S4043" i="1"/>
  <c r="T4042" i="1"/>
  <c r="S4042" i="1"/>
  <c r="T4041" i="1"/>
  <c r="S4041" i="1"/>
  <c r="T4040" i="1"/>
  <c r="S4040" i="1"/>
  <c r="T4039" i="1"/>
  <c r="S4039" i="1"/>
  <c r="T4038" i="1"/>
  <c r="S4038" i="1"/>
  <c r="T4037" i="1"/>
  <c r="S4037" i="1"/>
  <c r="T4036" i="1"/>
  <c r="S4036" i="1"/>
  <c r="T4035" i="1"/>
  <c r="S4035" i="1"/>
  <c r="T4034" i="1"/>
  <c r="S4034" i="1"/>
  <c r="T4033" i="1"/>
  <c r="S4033" i="1"/>
  <c r="T4032" i="1"/>
  <c r="S4032" i="1"/>
  <c r="T4031" i="1"/>
  <c r="S4031" i="1"/>
  <c r="T4030" i="1"/>
  <c r="S4030" i="1"/>
  <c r="T4029" i="1"/>
  <c r="S4029" i="1"/>
  <c r="T4028" i="1"/>
  <c r="S4028" i="1"/>
  <c r="T4027" i="1"/>
  <c r="S4027" i="1"/>
  <c r="T4026" i="1"/>
  <c r="S4026" i="1"/>
  <c r="T4025" i="1"/>
  <c r="S4025" i="1"/>
  <c r="T4024" i="1"/>
  <c r="S4024" i="1"/>
  <c r="T4023" i="1"/>
  <c r="S4023" i="1"/>
  <c r="T4022" i="1"/>
  <c r="S4022" i="1"/>
  <c r="T4021" i="1"/>
  <c r="S4021" i="1"/>
  <c r="T4020" i="1"/>
  <c r="S4020" i="1"/>
  <c r="T4019" i="1"/>
  <c r="S4019" i="1"/>
  <c r="T4018" i="1"/>
  <c r="S4018" i="1"/>
  <c r="T4017" i="1"/>
  <c r="S4017" i="1"/>
  <c r="T4016" i="1"/>
  <c r="S4016" i="1"/>
  <c r="T4015" i="1"/>
  <c r="S4015" i="1"/>
  <c r="T4014" i="1"/>
  <c r="S4014" i="1"/>
  <c r="T4013" i="1"/>
  <c r="S4013" i="1"/>
  <c r="T4012" i="1"/>
  <c r="S4012" i="1"/>
  <c r="T4011" i="1"/>
  <c r="S4011" i="1"/>
  <c r="T4010" i="1"/>
  <c r="S4010" i="1"/>
  <c r="T4009" i="1"/>
  <c r="S4009" i="1"/>
  <c r="T4008" i="1"/>
  <c r="S4008" i="1"/>
  <c r="T4007" i="1"/>
  <c r="S4007" i="1"/>
  <c r="T4006" i="1"/>
  <c r="S4006" i="1"/>
  <c r="T4005" i="1"/>
  <c r="S4005" i="1"/>
  <c r="T4004" i="1"/>
  <c r="S4004" i="1"/>
  <c r="T4003" i="1"/>
  <c r="S4003" i="1"/>
  <c r="T4002" i="1"/>
  <c r="S4002" i="1"/>
  <c r="T4001" i="1"/>
  <c r="S4001" i="1"/>
  <c r="T4000" i="1"/>
  <c r="S4000" i="1"/>
  <c r="T3999" i="1"/>
  <c r="S3999" i="1"/>
  <c r="T3998" i="1"/>
  <c r="S3998" i="1"/>
  <c r="T3997" i="1"/>
  <c r="S3997" i="1"/>
  <c r="T3996" i="1"/>
  <c r="S3996" i="1"/>
  <c r="T3995" i="1"/>
  <c r="S3995" i="1"/>
  <c r="T3994" i="1"/>
  <c r="S3994" i="1"/>
  <c r="T3993" i="1"/>
  <c r="S3993" i="1"/>
  <c r="T3992" i="1"/>
  <c r="S3992" i="1"/>
  <c r="T3991" i="1"/>
  <c r="S3991" i="1"/>
  <c r="T3990" i="1"/>
  <c r="S3990" i="1"/>
  <c r="T3989" i="1"/>
  <c r="S3989" i="1"/>
  <c r="T3988" i="1"/>
  <c r="S3988" i="1"/>
  <c r="T3987" i="1"/>
  <c r="S3987" i="1"/>
  <c r="T3986" i="1"/>
  <c r="S3986" i="1"/>
  <c r="T3985" i="1"/>
  <c r="S3985" i="1"/>
  <c r="T3984" i="1"/>
  <c r="S3984" i="1"/>
  <c r="T3983" i="1"/>
  <c r="S3983" i="1"/>
  <c r="T3982" i="1"/>
  <c r="S3982" i="1"/>
  <c r="T3981" i="1"/>
  <c r="S3981" i="1"/>
  <c r="T3980" i="1"/>
  <c r="S3980" i="1"/>
  <c r="T3979" i="1"/>
  <c r="S3979" i="1"/>
  <c r="T3978" i="1"/>
  <c r="S3978" i="1"/>
  <c r="T3977" i="1"/>
  <c r="S3977" i="1"/>
  <c r="T3976" i="1"/>
  <c r="S3976" i="1"/>
  <c r="T3975" i="1"/>
  <c r="S3975" i="1"/>
  <c r="T3974" i="1"/>
  <c r="S3974" i="1"/>
  <c r="T3973" i="1"/>
  <c r="S3973" i="1"/>
  <c r="T3972" i="1"/>
  <c r="S3972" i="1"/>
  <c r="T3971" i="1"/>
  <c r="S3971" i="1"/>
  <c r="T3970" i="1"/>
  <c r="S3970" i="1"/>
  <c r="T3969" i="1"/>
  <c r="S3969" i="1"/>
  <c r="T3968" i="1"/>
  <c r="S3968" i="1"/>
  <c r="T3967" i="1"/>
  <c r="S3967" i="1"/>
  <c r="T3966" i="1"/>
  <c r="S3966" i="1"/>
  <c r="T3965" i="1"/>
  <c r="S3965" i="1"/>
  <c r="T3964" i="1"/>
  <c r="S3964" i="1"/>
  <c r="T3963" i="1"/>
  <c r="S3963" i="1"/>
  <c r="T3962" i="1"/>
  <c r="S3962" i="1"/>
  <c r="T3961" i="1"/>
  <c r="S3961" i="1"/>
  <c r="T3960" i="1"/>
  <c r="S3960" i="1"/>
  <c r="T3959" i="1"/>
  <c r="S3959" i="1"/>
  <c r="T3958" i="1"/>
  <c r="S3958" i="1"/>
  <c r="T3957" i="1"/>
  <c r="S3957" i="1"/>
  <c r="T3956" i="1"/>
  <c r="S3956" i="1"/>
  <c r="T3955" i="1"/>
  <c r="S3955" i="1"/>
  <c r="T3954" i="1"/>
  <c r="S3954" i="1"/>
  <c r="T3953" i="1"/>
  <c r="S3953" i="1"/>
  <c r="T3952" i="1"/>
  <c r="S3952" i="1"/>
  <c r="T3951" i="1"/>
  <c r="S3951" i="1"/>
  <c r="T3950" i="1"/>
  <c r="S3950" i="1"/>
  <c r="T3949" i="1"/>
  <c r="S3949" i="1"/>
  <c r="T3948" i="1"/>
  <c r="S3948" i="1"/>
  <c r="T3947" i="1"/>
  <c r="S3947" i="1"/>
  <c r="T3946" i="1"/>
  <c r="S3946" i="1"/>
  <c r="T3945" i="1"/>
  <c r="S3945" i="1"/>
  <c r="T3944" i="1"/>
  <c r="S3944" i="1"/>
  <c r="T3943" i="1"/>
  <c r="S3943" i="1"/>
  <c r="T3942" i="1"/>
  <c r="S3942" i="1"/>
  <c r="T3941" i="1"/>
  <c r="S3941" i="1"/>
  <c r="T3940" i="1"/>
  <c r="S3940" i="1"/>
  <c r="T3939" i="1"/>
  <c r="S3939" i="1"/>
  <c r="T3938" i="1"/>
  <c r="S3938" i="1"/>
  <c r="T3937" i="1"/>
  <c r="S3937" i="1"/>
  <c r="T3936" i="1"/>
  <c r="S3936" i="1"/>
  <c r="T3935" i="1"/>
  <c r="S3935" i="1"/>
  <c r="T3934" i="1"/>
  <c r="S3934" i="1"/>
  <c r="T3933" i="1"/>
  <c r="S3933" i="1"/>
  <c r="T3932" i="1"/>
  <c r="S3932" i="1"/>
  <c r="T3931" i="1"/>
  <c r="S3931" i="1"/>
  <c r="T3930" i="1"/>
  <c r="S3930" i="1"/>
  <c r="T3929" i="1"/>
  <c r="S3929" i="1"/>
  <c r="T3928" i="1"/>
  <c r="S3928" i="1"/>
  <c r="T3927" i="1"/>
  <c r="S3927" i="1"/>
  <c r="T3926" i="1"/>
  <c r="S3926" i="1"/>
  <c r="T3925" i="1"/>
  <c r="S3925" i="1"/>
  <c r="T3924" i="1"/>
  <c r="S3924" i="1"/>
  <c r="T3923" i="1"/>
  <c r="S3923" i="1"/>
  <c r="T3922" i="1"/>
  <c r="S3922" i="1"/>
  <c r="T3921" i="1"/>
  <c r="S3921" i="1"/>
  <c r="T3920" i="1"/>
  <c r="S3920" i="1"/>
  <c r="T3919" i="1"/>
  <c r="S3919" i="1"/>
  <c r="T3918" i="1"/>
  <c r="S3918" i="1"/>
  <c r="T3917" i="1"/>
  <c r="S3917" i="1"/>
  <c r="T3916" i="1"/>
  <c r="S3916" i="1"/>
  <c r="T3915" i="1"/>
  <c r="S3915" i="1"/>
  <c r="T3914" i="1"/>
  <c r="S3914" i="1"/>
  <c r="T3913" i="1"/>
  <c r="S3913" i="1"/>
  <c r="T3912" i="1"/>
  <c r="S3912" i="1"/>
  <c r="T3911" i="1"/>
  <c r="S3911" i="1"/>
  <c r="T3910" i="1"/>
  <c r="S3910" i="1"/>
  <c r="T3909" i="1"/>
  <c r="S3909" i="1"/>
  <c r="T3908" i="1"/>
  <c r="S3908" i="1"/>
  <c r="T3907" i="1"/>
  <c r="S3907" i="1"/>
  <c r="T3906" i="1"/>
  <c r="S3906" i="1"/>
  <c r="T3905" i="1"/>
  <c r="S3905" i="1"/>
  <c r="T3904" i="1"/>
  <c r="S3904" i="1"/>
  <c r="T3903" i="1"/>
  <c r="S3903" i="1"/>
  <c r="T3902" i="1"/>
  <c r="S3902" i="1"/>
  <c r="T3901" i="1"/>
  <c r="S3901" i="1"/>
  <c r="T3900" i="1"/>
  <c r="S3900" i="1"/>
  <c r="T3899" i="1"/>
  <c r="S3899" i="1"/>
  <c r="T3898" i="1"/>
  <c r="S3898" i="1"/>
  <c r="T3897" i="1"/>
  <c r="S3897" i="1"/>
  <c r="T3896" i="1"/>
  <c r="S3896" i="1"/>
  <c r="T3895" i="1"/>
  <c r="S3895" i="1"/>
  <c r="T3894" i="1"/>
  <c r="S3894" i="1"/>
  <c r="T3893" i="1"/>
  <c r="S3893" i="1"/>
  <c r="T3892" i="1"/>
  <c r="S3892" i="1"/>
  <c r="T3891" i="1"/>
  <c r="S3891" i="1"/>
  <c r="T3890" i="1"/>
  <c r="S3890" i="1"/>
  <c r="T3889" i="1"/>
  <c r="S3889" i="1"/>
  <c r="T3888" i="1"/>
  <c r="S3888" i="1"/>
  <c r="T3887" i="1"/>
  <c r="S3887" i="1"/>
  <c r="T3886" i="1"/>
  <c r="S3886" i="1"/>
  <c r="T3885" i="1"/>
  <c r="S3885" i="1"/>
  <c r="T3884" i="1"/>
  <c r="S3884" i="1"/>
  <c r="T3883" i="1"/>
  <c r="S3883" i="1"/>
  <c r="T3882" i="1"/>
  <c r="S3882" i="1"/>
  <c r="T3881" i="1"/>
  <c r="S3881" i="1"/>
  <c r="T3880" i="1"/>
  <c r="S3880" i="1"/>
  <c r="T3879" i="1"/>
  <c r="S3879" i="1"/>
  <c r="T3878" i="1"/>
  <c r="S3878" i="1"/>
  <c r="T3877" i="1"/>
  <c r="S3877" i="1"/>
  <c r="T3876" i="1"/>
  <c r="S3876" i="1"/>
  <c r="T3875" i="1"/>
  <c r="S3875" i="1"/>
  <c r="T3874" i="1"/>
  <c r="S3874" i="1"/>
  <c r="T3873" i="1"/>
  <c r="S3873" i="1"/>
  <c r="T3872" i="1"/>
  <c r="S3872" i="1"/>
  <c r="T3871" i="1"/>
  <c r="S3871" i="1"/>
  <c r="T3870" i="1"/>
  <c r="S3870" i="1"/>
  <c r="T3869" i="1"/>
  <c r="S3869" i="1"/>
  <c r="T3868" i="1"/>
  <c r="S3868" i="1"/>
  <c r="T3867" i="1"/>
  <c r="S3867" i="1"/>
  <c r="T3866" i="1"/>
  <c r="S3866" i="1"/>
  <c r="T3865" i="1"/>
  <c r="S3865" i="1"/>
  <c r="T3864" i="1"/>
  <c r="S3864" i="1"/>
  <c r="T3863" i="1"/>
  <c r="S3863" i="1"/>
  <c r="T3862" i="1"/>
  <c r="S3862" i="1"/>
  <c r="T3861" i="1"/>
  <c r="S3861" i="1"/>
  <c r="T3860" i="1"/>
  <c r="S3860" i="1"/>
  <c r="T3859" i="1"/>
  <c r="S3859" i="1"/>
  <c r="T3858" i="1"/>
  <c r="S3858" i="1"/>
  <c r="T3857" i="1"/>
  <c r="S3857" i="1"/>
  <c r="T3856" i="1"/>
  <c r="S3856" i="1"/>
  <c r="T3855" i="1"/>
  <c r="S3855" i="1"/>
  <c r="T3854" i="1"/>
  <c r="S3854" i="1"/>
  <c r="T3853" i="1"/>
  <c r="S3853" i="1"/>
  <c r="T3852" i="1"/>
  <c r="S3852" i="1"/>
  <c r="T3851" i="1"/>
  <c r="S3851" i="1"/>
  <c r="T3850" i="1"/>
  <c r="S3850" i="1"/>
  <c r="T3849" i="1"/>
  <c r="S3849" i="1"/>
  <c r="T3848" i="1"/>
  <c r="S3848" i="1"/>
  <c r="T3847" i="1"/>
  <c r="S3847" i="1"/>
  <c r="T3846" i="1"/>
  <c r="S3846" i="1"/>
  <c r="T3845" i="1"/>
  <c r="S3845" i="1"/>
  <c r="T3844" i="1"/>
  <c r="S3844" i="1"/>
  <c r="T3843" i="1"/>
  <c r="S3843" i="1"/>
  <c r="T3842" i="1"/>
  <c r="S3842" i="1"/>
  <c r="T3841" i="1"/>
  <c r="S3841" i="1"/>
  <c r="T3840" i="1"/>
  <c r="S3840" i="1"/>
  <c r="T3839" i="1"/>
  <c r="S3839" i="1"/>
  <c r="T3838" i="1"/>
  <c r="S3838" i="1"/>
  <c r="T3837" i="1"/>
  <c r="S3837" i="1"/>
  <c r="T3836" i="1"/>
  <c r="S3836" i="1"/>
  <c r="T3835" i="1"/>
  <c r="S3835" i="1"/>
  <c r="T3834" i="1"/>
  <c r="S3834" i="1"/>
  <c r="T3833" i="1"/>
  <c r="S3833" i="1"/>
  <c r="T3832" i="1"/>
  <c r="S3832" i="1"/>
  <c r="T3831" i="1"/>
  <c r="S3831" i="1"/>
  <c r="T3830" i="1"/>
  <c r="S3830" i="1"/>
  <c r="T3829" i="1"/>
  <c r="S3829" i="1"/>
  <c r="T3828" i="1"/>
  <c r="S3828" i="1"/>
  <c r="T3827" i="1"/>
  <c r="S3827" i="1"/>
  <c r="T3826" i="1"/>
  <c r="S3826" i="1"/>
  <c r="T3825" i="1"/>
  <c r="S3825" i="1"/>
  <c r="T3824" i="1"/>
  <c r="S3824" i="1"/>
  <c r="T3823" i="1"/>
  <c r="S3823" i="1"/>
  <c r="T3822" i="1"/>
  <c r="S3822" i="1"/>
  <c r="T3821" i="1"/>
  <c r="S3821" i="1"/>
  <c r="T3820" i="1"/>
  <c r="S3820" i="1"/>
  <c r="T3819" i="1"/>
  <c r="S3819" i="1"/>
  <c r="T3818" i="1"/>
  <c r="S3818" i="1"/>
  <c r="T3817" i="1"/>
  <c r="S3817" i="1"/>
  <c r="T3816" i="1"/>
  <c r="S3816" i="1"/>
  <c r="T3815" i="1"/>
  <c r="S3815" i="1"/>
  <c r="T3814" i="1"/>
  <c r="S3814" i="1"/>
  <c r="T3813" i="1"/>
  <c r="S3813" i="1"/>
  <c r="T3812" i="1"/>
  <c r="S3812" i="1"/>
  <c r="T3811" i="1"/>
  <c r="S3811" i="1"/>
  <c r="T3810" i="1"/>
  <c r="S3810" i="1"/>
  <c r="T3809" i="1"/>
  <c r="S3809" i="1"/>
  <c r="T3808" i="1"/>
  <c r="S3808" i="1"/>
  <c r="T3807" i="1"/>
  <c r="S3807" i="1"/>
  <c r="T3806" i="1"/>
  <c r="S3806" i="1"/>
  <c r="T3805" i="1"/>
  <c r="S3805" i="1"/>
  <c r="T3804" i="1"/>
  <c r="S3804" i="1"/>
  <c r="T3803" i="1"/>
  <c r="S3803" i="1"/>
  <c r="T3802" i="1"/>
  <c r="S3802" i="1"/>
  <c r="T3801" i="1"/>
  <c r="S3801" i="1"/>
  <c r="T3800" i="1"/>
  <c r="S3800" i="1"/>
  <c r="T3799" i="1"/>
  <c r="S3799" i="1"/>
  <c r="T3798" i="1"/>
  <c r="S3798" i="1"/>
  <c r="T3797" i="1"/>
  <c r="S3797" i="1"/>
  <c r="T3796" i="1"/>
  <c r="S3796" i="1"/>
  <c r="T3795" i="1"/>
  <c r="S3795" i="1"/>
  <c r="T3794" i="1"/>
  <c r="S3794" i="1"/>
  <c r="T3793" i="1"/>
  <c r="S3793" i="1"/>
  <c r="T3792" i="1"/>
  <c r="S3792" i="1"/>
  <c r="T3791" i="1"/>
  <c r="S3791" i="1"/>
  <c r="T3790" i="1"/>
  <c r="S3790" i="1"/>
  <c r="T3789" i="1"/>
  <c r="S3789" i="1"/>
  <c r="T3788" i="1"/>
  <c r="S3788" i="1"/>
  <c r="T3787" i="1"/>
  <c r="S3787" i="1"/>
  <c r="T3786" i="1"/>
  <c r="S3786" i="1"/>
  <c r="T3785" i="1"/>
  <c r="S3785" i="1"/>
  <c r="T3784" i="1"/>
  <c r="S3784" i="1"/>
  <c r="T3783" i="1"/>
  <c r="S3783" i="1"/>
  <c r="T3782" i="1"/>
  <c r="S3782" i="1"/>
  <c r="T3781" i="1"/>
  <c r="S3781" i="1"/>
  <c r="T3780" i="1"/>
  <c r="S3780" i="1"/>
  <c r="T3779" i="1"/>
  <c r="S3779" i="1"/>
  <c r="T3778" i="1"/>
  <c r="S3778" i="1"/>
  <c r="T3777" i="1"/>
  <c r="S3777" i="1"/>
  <c r="T3776" i="1"/>
  <c r="S3776" i="1"/>
  <c r="T3775" i="1"/>
  <c r="S3775" i="1"/>
  <c r="T3774" i="1"/>
  <c r="S3774" i="1"/>
  <c r="T3773" i="1"/>
  <c r="S3773" i="1"/>
  <c r="T3772" i="1"/>
  <c r="S3772" i="1"/>
  <c r="T3771" i="1"/>
  <c r="S3771" i="1"/>
  <c r="T3770" i="1"/>
  <c r="S3770" i="1"/>
  <c r="T3769" i="1"/>
  <c r="S3769" i="1"/>
  <c r="T3768" i="1"/>
  <c r="S3768" i="1"/>
  <c r="T3767" i="1"/>
  <c r="S3767" i="1"/>
  <c r="T3766" i="1"/>
  <c r="S3766" i="1"/>
  <c r="T3765" i="1"/>
  <c r="S3765" i="1"/>
  <c r="T3764" i="1"/>
  <c r="S3764" i="1"/>
  <c r="T3763" i="1"/>
  <c r="S3763" i="1"/>
  <c r="T3762" i="1"/>
  <c r="S3762" i="1"/>
  <c r="T3761" i="1"/>
  <c r="S3761" i="1"/>
  <c r="T3760" i="1"/>
  <c r="S3760" i="1"/>
  <c r="T3759" i="1"/>
  <c r="S3759" i="1"/>
  <c r="T3758" i="1"/>
  <c r="S3758" i="1"/>
  <c r="T3757" i="1"/>
  <c r="S3757" i="1"/>
  <c r="T3756" i="1"/>
  <c r="S3756" i="1"/>
  <c r="T3755" i="1"/>
  <c r="S3755" i="1"/>
  <c r="T3754" i="1"/>
  <c r="S3754" i="1"/>
  <c r="T3753" i="1"/>
  <c r="S3753" i="1"/>
  <c r="T3752" i="1"/>
  <c r="S3752" i="1"/>
  <c r="T3751" i="1"/>
  <c r="S3751" i="1"/>
  <c r="T3750" i="1"/>
  <c r="S3750" i="1"/>
  <c r="T3749" i="1"/>
  <c r="S3749" i="1"/>
  <c r="T3748" i="1"/>
  <c r="S3748" i="1"/>
  <c r="T3747" i="1"/>
  <c r="S3747" i="1"/>
  <c r="T3746" i="1"/>
  <c r="S3746" i="1"/>
  <c r="T3745" i="1"/>
  <c r="S3745" i="1"/>
  <c r="T3744" i="1"/>
  <c r="S3744" i="1"/>
  <c r="T3743" i="1"/>
  <c r="S3743" i="1"/>
  <c r="T3742" i="1"/>
  <c r="S3742" i="1"/>
  <c r="T3741" i="1"/>
  <c r="S3741" i="1"/>
  <c r="T3740" i="1"/>
  <c r="S3740" i="1"/>
  <c r="T3739" i="1"/>
  <c r="S3739" i="1"/>
  <c r="T3738" i="1"/>
  <c r="S3738" i="1"/>
  <c r="T3737" i="1"/>
  <c r="S3737" i="1"/>
  <c r="T3736" i="1"/>
  <c r="S3736" i="1"/>
  <c r="T3735" i="1"/>
  <c r="S3735" i="1"/>
  <c r="T3734" i="1"/>
  <c r="S3734" i="1"/>
  <c r="T3733" i="1"/>
  <c r="S3733" i="1"/>
  <c r="T3732" i="1"/>
  <c r="S3732" i="1"/>
  <c r="T3731" i="1"/>
  <c r="S3731" i="1"/>
  <c r="T3730" i="1"/>
  <c r="S3730" i="1"/>
  <c r="T3729" i="1"/>
  <c r="S3729" i="1"/>
  <c r="T3728" i="1"/>
  <c r="S3728" i="1"/>
  <c r="T3727" i="1"/>
  <c r="S3727" i="1"/>
  <c r="T3726" i="1"/>
  <c r="S3726" i="1"/>
  <c r="T3725" i="1"/>
  <c r="S3725" i="1"/>
  <c r="T3724" i="1"/>
  <c r="S3724" i="1"/>
  <c r="T3723" i="1"/>
  <c r="S3723" i="1"/>
  <c r="T3722" i="1"/>
  <c r="S3722" i="1"/>
  <c r="T3721" i="1"/>
  <c r="S3721" i="1"/>
  <c r="T3720" i="1"/>
  <c r="S3720" i="1"/>
  <c r="T3719" i="1"/>
  <c r="S3719" i="1"/>
  <c r="T3718" i="1"/>
  <c r="S3718" i="1"/>
  <c r="T3717" i="1"/>
  <c r="S3717" i="1"/>
  <c r="T3716" i="1"/>
  <c r="S3716" i="1"/>
  <c r="T3715" i="1"/>
  <c r="S3715" i="1"/>
  <c r="T3714" i="1"/>
  <c r="S3714" i="1"/>
  <c r="T3713" i="1"/>
  <c r="S3713" i="1"/>
  <c r="T3712" i="1"/>
  <c r="S3712" i="1"/>
  <c r="T3711" i="1"/>
  <c r="S3711" i="1"/>
  <c r="T3710" i="1"/>
  <c r="S3710" i="1"/>
  <c r="T3709" i="1"/>
  <c r="S3709" i="1"/>
  <c r="T3708" i="1"/>
  <c r="S3708" i="1"/>
  <c r="T3707" i="1"/>
  <c r="S3707" i="1"/>
  <c r="T3706" i="1"/>
  <c r="S3706" i="1"/>
  <c r="T3705" i="1"/>
  <c r="S3705" i="1"/>
  <c r="T3704" i="1"/>
  <c r="S3704" i="1"/>
  <c r="T3703" i="1"/>
  <c r="S3703" i="1"/>
  <c r="T3702" i="1"/>
  <c r="S3702" i="1"/>
  <c r="T3701" i="1"/>
  <c r="S3701" i="1"/>
  <c r="T3700" i="1"/>
  <c r="S3700" i="1"/>
  <c r="T3699" i="1"/>
  <c r="S3699" i="1"/>
  <c r="T3698" i="1"/>
  <c r="S3698" i="1"/>
  <c r="T3697" i="1"/>
  <c r="S3697" i="1"/>
  <c r="T3696" i="1"/>
  <c r="S3696" i="1"/>
  <c r="T3695" i="1"/>
  <c r="S3695" i="1"/>
  <c r="T3694" i="1"/>
  <c r="S3694" i="1"/>
  <c r="T3693" i="1"/>
  <c r="S3693" i="1"/>
  <c r="T3692" i="1"/>
  <c r="S3692" i="1"/>
  <c r="T3691" i="1"/>
  <c r="S3691" i="1"/>
  <c r="T3690" i="1"/>
  <c r="S3690" i="1"/>
  <c r="T3689" i="1"/>
  <c r="S3689" i="1"/>
  <c r="T3688" i="1"/>
  <c r="S3688" i="1"/>
  <c r="T3687" i="1"/>
  <c r="S3687" i="1"/>
  <c r="T3686" i="1"/>
  <c r="S3686" i="1"/>
  <c r="T3685" i="1"/>
  <c r="S3685" i="1"/>
  <c r="T3684" i="1"/>
  <c r="S3684" i="1"/>
  <c r="T3683" i="1"/>
  <c r="S3683" i="1"/>
  <c r="T3682" i="1"/>
  <c r="S3682" i="1"/>
  <c r="T3681" i="1"/>
  <c r="S3681" i="1"/>
  <c r="T3680" i="1"/>
  <c r="S3680" i="1"/>
  <c r="T3679" i="1"/>
  <c r="S3679" i="1"/>
  <c r="T3678" i="1"/>
  <c r="S3678" i="1"/>
  <c r="T3677" i="1"/>
  <c r="S3677" i="1"/>
  <c r="T3676" i="1"/>
  <c r="S3676" i="1"/>
  <c r="T3675" i="1"/>
  <c r="S3675" i="1"/>
  <c r="T3674" i="1"/>
  <c r="S3674" i="1"/>
  <c r="T3673" i="1"/>
  <c r="S3673" i="1"/>
  <c r="T3672" i="1"/>
  <c r="S3672" i="1"/>
  <c r="T3671" i="1"/>
  <c r="S3671" i="1"/>
  <c r="T3670" i="1"/>
  <c r="S3670" i="1"/>
  <c r="T3669" i="1"/>
  <c r="S3669" i="1"/>
  <c r="T3668" i="1"/>
  <c r="S3668" i="1"/>
  <c r="T3667" i="1"/>
  <c r="S3667" i="1"/>
  <c r="T3666" i="1"/>
  <c r="S3666" i="1"/>
  <c r="T3665" i="1"/>
  <c r="S3665" i="1"/>
  <c r="T3664" i="1"/>
  <c r="S3664" i="1"/>
  <c r="T3663" i="1"/>
  <c r="S3663" i="1"/>
  <c r="T3662" i="1"/>
  <c r="S3662" i="1"/>
  <c r="T3661" i="1"/>
  <c r="S3661" i="1"/>
  <c r="T3660" i="1"/>
  <c r="S3660" i="1"/>
  <c r="T3659" i="1"/>
  <c r="S3659" i="1"/>
  <c r="T3658" i="1"/>
  <c r="S3658" i="1"/>
  <c r="T3657" i="1"/>
  <c r="S3657" i="1"/>
  <c r="T3656" i="1"/>
  <c r="S3656" i="1"/>
  <c r="T3655" i="1"/>
  <c r="S3655" i="1"/>
  <c r="T3654" i="1"/>
  <c r="S3654" i="1"/>
  <c r="T3653" i="1"/>
  <c r="S3653" i="1"/>
  <c r="T3652" i="1"/>
  <c r="S3652" i="1"/>
  <c r="T3651" i="1"/>
  <c r="S3651" i="1"/>
  <c r="T3650" i="1"/>
  <c r="S3650" i="1"/>
  <c r="T3649" i="1"/>
  <c r="S3649" i="1"/>
  <c r="T3648" i="1"/>
  <c r="S3648" i="1"/>
  <c r="T3647" i="1"/>
  <c r="S3647" i="1"/>
  <c r="T3646" i="1"/>
  <c r="S3646" i="1"/>
  <c r="T3645" i="1"/>
  <c r="S3645" i="1"/>
  <c r="T3644" i="1"/>
  <c r="S3644" i="1"/>
  <c r="T3643" i="1"/>
  <c r="S3643" i="1"/>
  <c r="T3642" i="1"/>
  <c r="S3642" i="1"/>
  <c r="T3641" i="1"/>
  <c r="S3641" i="1"/>
  <c r="T3640" i="1"/>
  <c r="S3640" i="1"/>
  <c r="T3639" i="1"/>
  <c r="S3639" i="1"/>
  <c r="T3638" i="1"/>
  <c r="S3638" i="1"/>
  <c r="T3637" i="1"/>
  <c r="S3637" i="1"/>
  <c r="T3636" i="1"/>
  <c r="S3636" i="1"/>
  <c r="T3635" i="1"/>
  <c r="S3635" i="1"/>
  <c r="T3634" i="1"/>
  <c r="S3634" i="1"/>
  <c r="T3633" i="1"/>
  <c r="S3633" i="1"/>
  <c r="T3632" i="1"/>
  <c r="S3632" i="1"/>
  <c r="T3631" i="1"/>
  <c r="S3631" i="1"/>
  <c r="T3630" i="1"/>
  <c r="S3630" i="1"/>
  <c r="T3629" i="1"/>
  <c r="S3629" i="1"/>
  <c r="T3628" i="1"/>
  <c r="S3628" i="1"/>
  <c r="T3627" i="1"/>
  <c r="S3627" i="1"/>
  <c r="T3626" i="1"/>
  <c r="S3626" i="1"/>
  <c r="T3625" i="1"/>
  <c r="S3625" i="1"/>
  <c r="T3624" i="1"/>
  <c r="S3624" i="1"/>
  <c r="T3623" i="1"/>
  <c r="S3623" i="1"/>
  <c r="T3622" i="1"/>
  <c r="S3622" i="1"/>
  <c r="T3621" i="1"/>
  <c r="S3621" i="1"/>
  <c r="T3620" i="1"/>
  <c r="S3620" i="1"/>
  <c r="T3619" i="1"/>
  <c r="S3619" i="1"/>
  <c r="T3618" i="1"/>
  <c r="S3618" i="1"/>
  <c r="T3617" i="1"/>
  <c r="S3617" i="1"/>
  <c r="T3616" i="1"/>
  <c r="S3616" i="1"/>
  <c r="T3615" i="1"/>
  <c r="S3615" i="1"/>
  <c r="T3614" i="1"/>
  <c r="S3614" i="1"/>
  <c r="T3613" i="1"/>
  <c r="S3613" i="1"/>
  <c r="T3612" i="1"/>
  <c r="S3612" i="1"/>
  <c r="T3611" i="1"/>
  <c r="S3611" i="1"/>
  <c r="T3610" i="1"/>
  <c r="S3610" i="1"/>
  <c r="T3609" i="1"/>
  <c r="S3609" i="1"/>
  <c r="T3608" i="1"/>
  <c r="S3608" i="1"/>
  <c r="T3607" i="1"/>
  <c r="S3607" i="1"/>
  <c r="T3606" i="1"/>
  <c r="S3606" i="1"/>
  <c r="T3605" i="1"/>
  <c r="S3605" i="1"/>
  <c r="T3604" i="1"/>
  <c r="S3604" i="1"/>
  <c r="T3603" i="1"/>
  <c r="S3603" i="1"/>
  <c r="T3602" i="1"/>
  <c r="S3602" i="1"/>
  <c r="T3601" i="1"/>
  <c r="S3601" i="1"/>
  <c r="T3600" i="1"/>
  <c r="S3600" i="1"/>
  <c r="T3599" i="1"/>
  <c r="S3599" i="1"/>
  <c r="T3598" i="1"/>
  <c r="S3598" i="1"/>
  <c r="T3597" i="1"/>
  <c r="S3597" i="1"/>
  <c r="T3596" i="1"/>
  <c r="S3596" i="1"/>
  <c r="T3595" i="1"/>
  <c r="S3595" i="1"/>
  <c r="T3594" i="1"/>
  <c r="S3594" i="1"/>
  <c r="T3593" i="1"/>
  <c r="S3593" i="1"/>
  <c r="T3592" i="1"/>
  <c r="S3592" i="1"/>
  <c r="T3591" i="1"/>
  <c r="S3591" i="1"/>
  <c r="T3590" i="1"/>
  <c r="S3590" i="1"/>
  <c r="T3589" i="1"/>
  <c r="S3589" i="1"/>
  <c r="T3588" i="1"/>
  <c r="S3588" i="1"/>
  <c r="T3587" i="1"/>
  <c r="S3587" i="1"/>
  <c r="T3586" i="1"/>
  <c r="S3586" i="1"/>
  <c r="T3585" i="1"/>
  <c r="S3585" i="1"/>
  <c r="T3584" i="1"/>
  <c r="S3584" i="1"/>
  <c r="T3583" i="1"/>
  <c r="S3583" i="1"/>
  <c r="T3582" i="1"/>
  <c r="S3582" i="1"/>
  <c r="T3581" i="1"/>
  <c r="S3581" i="1"/>
  <c r="T3580" i="1"/>
  <c r="S3580" i="1"/>
  <c r="T3579" i="1"/>
  <c r="S3579" i="1"/>
  <c r="T3578" i="1"/>
  <c r="S3578" i="1"/>
  <c r="T3577" i="1"/>
  <c r="S3577" i="1"/>
  <c r="T3576" i="1"/>
  <c r="S3576" i="1"/>
  <c r="T3575" i="1"/>
  <c r="S3575" i="1"/>
  <c r="T3574" i="1"/>
  <c r="S3574" i="1"/>
  <c r="T3573" i="1"/>
  <c r="S3573" i="1"/>
  <c r="T3572" i="1"/>
  <c r="S3572" i="1"/>
  <c r="T3571" i="1"/>
  <c r="S3571" i="1"/>
  <c r="T3570" i="1"/>
  <c r="S3570" i="1"/>
  <c r="T3569" i="1"/>
  <c r="S3569" i="1"/>
  <c r="T3568" i="1"/>
  <c r="S3568" i="1"/>
  <c r="T3567" i="1"/>
  <c r="S3567" i="1"/>
  <c r="T3566" i="1"/>
  <c r="S3566" i="1"/>
  <c r="T3565" i="1"/>
  <c r="S3565" i="1"/>
  <c r="T3564" i="1"/>
  <c r="S3564" i="1"/>
  <c r="T3563" i="1"/>
  <c r="S3563" i="1"/>
  <c r="T3562" i="1"/>
  <c r="S3562" i="1"/>
  <c r="T3561" i="1"/>
  <c r="S3561" i="1"/>
  <c r="T3560" i="1"/>
  <c r="S3560" i="1"/>
  <c r="T3559" i="1"/>
  <c r="S3559" i="1"/>
  <c r="T3558" i="1"/>
  <c r="S3558" i="1"/>
  <c r="T3557" i="1"/>
  <c r="S3557" i="1"/>
  <c r="T3556" i="1"/>
  <c r="S3556" i="1"/>
  <c r="T3555" i="1"/>
  <c r="S3555" i="1"/>
  <c r="T3554" i="1"/>
  <c r="S3554" i="1"/>
  <c r="T3553" i="1"/>
  <c r="S3553" i="1"/>
  <c r="T3552" i="1"/>
  <c r="S3552" i="1"/>
  <c r="T3551" i="1"/>
  <c r="S3551" i="1"/>
  <c r="T3550" i="1"/>
  <c r="S3550" i="1"/>
  <c r="T3549" i="1"/>
  <c r="S3549" i="1"/>
  <c r="T3548" i="1"/>
  <c r="S3548" i="1"/>
  <c r="T3547" i="1"/>
  <c r="S3547" i="1"/>
  <c r="T3546" i="1"/>
  <c r="S3546" i="1"/>
  <c r="T3545" i="1"/>
  <c r="S3545" i="1"/>
  <c r="T3544" i="1"/>
  <c r="S3544" i="1"/>
  <c r="T3543" i="1"/>
  <c r="S3543" i="1"/>
  <c r="T3542" i="1"/>
  <c r="S3542" i="1"/>
  <c r="T3541" i="1"/>
  <c r="S3541" i="1"/>
  <c r="T3540" i="1"/>
  <c r="S3540" i="1"/>
  <c r="T3539" i="1"/>
  <c r="S3539" i="1"/>
  <c r="T3538" i="1"/>
  <c r="S3538" i="1"/>
  <c r="T3537" i="1"/>
  <c r="S3537" i="1"/>
  <c r="T3536" i="1"/>
  <c r="S3536" i="1"/>
  <c r="T3535" i="1"/>
  <c r="S3535" i="1"/>
  <c r="T3534" i="1"/>
  <c r="S3534" i="1"/>
  <c r="T3533" i="1"/>
  <c r="S3533" i="1"/>
  <c r="T3532" i="1"/>
  <c r="S3532" i="1"/>
  <c r="T3531" i="1"/>
  <c r="S3531" i="1"/>
  <c r="T3530" i="1"/>
  <c r="S3530" i="1"/>
  <c r="T3529" i="1"/>
  <c r="S3529" i="1"/>
  <c r="T3528" i="1"/>
  <c r="S3528" i="1"/>
  <c r="T3527" i="1"/>
  <c r="S3527" i="1"/>
  <c r="T3526" i="1"/>
  <c r="S3526" i="1"/>
  <c r="T3525" i="1"/>
  <c r="S3525" i="1"/>
  <c r="T3524" i="1"/>
  <c r="S3524" i="1"/>
  <c r="T3523" i="1"/>
  <c r="S3523" i="1"/>
  <c r="T3522" i="1"/>
  <c r="S3522" i="1"/>
  <c r="T3521" i="1"/>
  <c r="S3521" i="1"/>
  <c r="T3520" i="1"/>
  <c r="S3520" i="1"/>
  <c r="T3519" i="1"/>
  <c r="S3519" i="1"/>
  <c r="T3518" i="1"/>
  <c r="S3518" i="1"/>
  <c r="T3517" i="1"/>
  <c r="S3517" i="1"/>
  <c r="T3516" i="1"/>
  <c r="S3516" i="1"/>
  <c r="T3515" i="1"/>
  <c r="S3515" i="1"/>
  <c r="T3514" i="1"/>
  <c r="S3514" i="1"/>
  <c r="T3513" i="1"/>
  <c r="S3513" i="1"/>
  <c r="T3512" i="1"/>
  <c r="S3512" i="1"/>
  <c r="T3511" i="1"/>
  <c r="S3511" i="1"/>
  <c r="T3510" i="1"/>
  <c r="S3510" i="1"/>
  <c r="T3509" i="1"/>
  <c r="S3509" i="1"/>
  <c r="T3508" i="1"/>
  <c r="S3508" i="1"/>
  <c r="T3507" i="1"/>
  <c r="S3507" i="1"/>
  <c r="T3506" i="1"/>
  <c r="S3506" i="1"/>
  <c r="T3505" i="1"/>
  <c r="S3505" i="1"/>
  <c r="T3504" i="1"/>
  <c r="S3504" i="1"/>
  <c r="T3503" i="1"/>
  <c r="S3503" i="1"/>
  <c r="T3502" i="1"/>
  <c r="S3502" i="1"/>
  <c r="T3501" i="1"/>
  <c r="S3501" i="1"/>
  <c r="T3500" i="1"/>
  <c r="S3500" i="1"/>
  <c r="T3499" i="1"/>
  <c r="S3499" i="1"/>
  <c r="T3498" i="1"/>
  <c r="S3498" i="1"/>
  <c r="T3497" i="1"/>
  <c r="S3497" i="1"/>
  <c r="T3496" i="1"/>
  <c r="S3496" i="1"/>
  <c r="T3495" i="1"/>
  <c r="S3495" i="1"/>
  <c r="T3494" i="1"/>
  <c r="S3494" i="1"/>
  <c r="T3493" i="1"/>
  <c r="S3493" i="1"/>
  <c r="T3492" i="1"/>
  <c r="S3492" i="1"/>
  <c r="T3491" i="1"/>
  <c r="S3491" i="1"/>
  <c r="T3490" i="1"/>
  <c r="S3490" i="1"/>
  <c r="T3489" i="1"/>
  <c r="S3489" i="1"/>
  <c r="T3488" i="1"/>
  <c r="S3488" i="1"/>
  <c r="T3487" i="1"/>
  <c r="S3487" i="1"/>
  <c r="T3486" i="1"/>
  <c r="S3486" i="1"/>
  <c r="T3485" i="1"/>
  <c r="S3485" i="1"/>
  <c r="T3484" i="1"/>
  <c r="S3484" i="1"/>
  <c r="T3483" i="1"/>
  <c r="S3483" i="1"/>
  <c r="T3482" i="1"/>
  <c r="S3482" i="1"/>
  <c r="T3481" i="1"/>
  <c r="S3481" i="1"/>
  <c r="T3480" i="1"/>
  <c r="S3480" i="1"/>
  <c r="T3479" i="1"/>
  <c r="S3479" i="1"/>
  <c r="T3478" i="1"/>
  <c r="S3478" i="1"/>
  <c r="T3477" i="1"/>
  <c r="S3477" i="1"/>
  <c r="T3476" i="1"/>
  <c r="S3476" i="1"/>
  <c r="T3475" i="1"/>
  <c r="S3475" i="1"/>
  <c r="T3474" i="1"/>
  <c r="S3474" i="1"/>
  <c r="T3473" i="1"/>
  <c r="S3473" i="1"/>
  <c r="T3472" i="1"/>
  <c r="S3472" i="1"/>
  <c r="T3471" i="1"/>
  <c r="S3471" i="1"/>
  <c r="T3470" i="1"/>
  <c r="S3470" i="1"/>
  <c r="T3469" i="1"/>
  <c r="S3469" i="1"/>
  <c r="T3468" i="1"/>
  <c r="S3468" i="1"/>
  <c r="T3467" i="1"/>
  <c r="S3467" i="1"/>
  <c r="T3466" i="1"/>
  <c r="S3466" i="1"/>
  <c r="T3465" i="1"/>
  <c r="S3465" i="1"/>
  <c r="T3464" i="1"/>
  <c r="S3464" i="1"/>
  <c r="T3463" i="1"/>
  <c r="S3463" i="1"/>
  <c r="T3462" i="1"/>
  <c r="S3462" i="1"/>
  <c r="T3461" i="1"/>
  <c r="S3461" i="1"/>
  <c r="T3460" i="1"/>
  <c r="S3460" i="1"/>
  <c r="T3459" i="1"/>
  <c r="S3459" i="1"/>
  <c r="T3458" i="1"/>
  <c r="S3458" i="1"/>
  <c r="T3457" i="1"/>
  <c r="S3457" i="1"/>
  <c r="T3456" i="1"/>
  <c r="S3456" i="1"/>
  <c r="T3455" i="1"/>
  <c r="S3455" i="1"/>
  <c r="T3454" i="1"/>
  <c r="S3454" i="1"/>
  <c r="T3453" i="1"/>
  <c r="S3453" i="1"/>
  <c r="T3452" i="1"/>
  <c r="S3452" i="1"/>
  <c r="T3451" i="1"/>
  <c r="S3451" i="1"/>
  <c r="T3450" i="1"/>
  <c r="S3450" i="1"/>
  <c r="T3449" i="1"/>
  <c r="S3449" i="1"/>
  <c r="T3448" i="1"/>
  <c r="S3448" i="1"/>
  <c r="T3447" i="1"/>
  <c r="S3447" i="1"/>
  <c r="T3446" i="1"/>
  <c r="S3446" i="1"/>
  <c r="T3445" i="1"/>
  <c r="S3445" i="1"/>
  <c r="T3444" i="1"/>
  <c r="S3444" i="1"/>
  <c r="T3443" i="1"/>
  <c r="S3443" i="1"/>
  <c r="T3442" i="1"/>
  <c r="S3442" i="1"/>
  <c r="T3441" i="1"/>
  <c r="S3441" i="1"/>
  <c r="T3440" i="1"/>
  <c r="S3440" i="1"/>
  <c r="T3439" i="1"/>
  <c r="S3439" i="1"/>
  <c r="T3438" i="1"/>
  <c r="S3438" i="1"/>
  <c r="T3437" i="1"/>
  <c r="S3437" i="1"/>
  <c r="T3436" i="1"/>
  <c r="S3436" i="1"/>
  <c r="T3435" i="1"/>
  <c r="S3435" i="1"/>
  <c r="T3434" i="1"/>
  <c r="S3434" i="1"/>
  <c r="T3433" i="1"/>
  <c r="S3433" i="1"/>
  <c r="T3432" i="1"/>
  <c r="S3432" i="1"/>
  <c r="T3431" i="1"/>
  <c r="S3431" i="1"/>
  <c r="T3430" i="1"/>
  <c r="S3430" i="1"/>
  <c r="T3429" i="1"/>
  <c r="S3429" i="1"/>
  <c r="T3428" i="1"/>
  <c r="S3428" i="1"/>
  <c r="T3427" i="1"/>
  <c r="S3427" i="1"/>
  <c r="T3426" i="1"/>
  <c r="S3426" i="1"/>
  <c r="T3425" i="1"/>
  <c r="S3425" i="1"/>
  <c r="T3424" i="1"/>
  <c r="S3424" i="1"/>
  <c r="T3423" i="1"/>
  <c r="S3423" i="1"/>
  <c r="T3422" i="1"/>
  <c r="S3422" i="1"/>
  <c r="T3421" i="1"/>
  <c r="S3421" i="1"/>
  <c r="T3420" i="1"/>
  <c r="S3420" i="1"/>
  <c r="T3419" i="1"/>
  <c r="S3419" i="1"/>
  <c r="T3418" i="1"/>
  <c r="S3418" i="1"/>
  <c r="T3417" i="1"/>
  <c r="S3417" i="1"/>
  <c r="T3416" i="1"/>
  <c r="S3416" i="1"/>
  <c r="T3415" i="1"/>
  <c r="S3415" i="1"/>
  <c r="T3414" i="1"/>
  <c r="S3414" i="1"/>
  <c r="T3413" i="1"/>
  <c r="S3413" i="1"/>
  <c r="T3412" i="1"/>
  <c r="S3412" i="1"/>
  <c r="T3411" i="1"/>
  <c r="S3411" i="1"/>
  <c r="T3410" i="1"/>
  <c r="S3410" i="1"/>
  <c r="T3409" i="1"/>
  <c r="S3409" i="1"/>
  <c r="T3408" i="1"/>
  <c r="S3408" i="1"/>
  <c r="T3407" i="1"/>
  <c r="S3407" i="1"/>
  <c r="T3406" i="1"/>
  <c r="S3406" i="1"/>
  <c r="T3405" i="1"/>
  <c r="S3405" i="1"/>
  <c r="T3404" i="1"/>
  <c r="S3404" i="1"/>
  <c r="T3403" i="1"/>
  <c r="S3403" i="1"/>
  <c r="T3402" i="1"/>
  <c r="S3402" i="1"/>
  <c r="T3401" i="1"/>
  <c r="S3401" i="1"/>
  <c r="T3400" i="1"/>
  <c r="S3400" i="1"/>
  <c r="T3399" i="1"/>
  <c r="S3399" i="1"/>
  <c r="T3398" i="1"/>
  <c r="S3398" i="1"/>
  <c r="T3397" i="1"/>
  <c r="S3397" i="1"/>
  <c r="T3396" i="1"/>
  <c r="S3396" i="1"/>
  <c r="T3395" i="1"/>
  <c r="S3395" i="1"/>
  <c r="T3394" i="1"/>
  <c r="S3394" i="1"/>
  <c r="T3393" i="1"/>
  <c r="S3393" i="1"/>
  <c r="T3392" i="1"/>
  <c r="S3392" i="1"/>
  <c r="T3391" i="1"/>
  <c r="S3391" i="1"/>
  <c r="T3390" i="1"/>
  <c r="S3390" i="1"/>
  <c r="T3389" i="1"/>
  <c r="S3389" i="1"/>
  <c r="T3388" i="1"/>
  <c r="S3388" i="1"/>
  <c r="T3387" i="1"/>
  <c r="S3387" i="1"/>
  <c r="T3386" i="1"/>
  <c r="S3386" i="1"/>
  <c r="T3385" i="1"/>
  <c r="S3385" i="1"/>
  <c r="T3384" i="1"/>
  <c r="S3384" i="1"/>
  <c r="T3383" i="1"/>
  <c r="S3383" i="1"/>
  <c r="T3382" i="1"/>
  <c r="S3382" i="1"/>
  <c r="T3381" i="1"/>
  <c r="S3381" i="1"/>
  <c r="T3380" i="1"/>
  <c r="S3380" i="1"/>
  <c r="T3379" i="1"/>
  <c r="S3379" i="1"/>
  <c r="T3378" i="1"/>
  <c r="S3378" i="1"/>
  <c r="T3377" i="1"/>
  <c r="S3377" i="1"/>
  <c r="T3376" i="1"/>
  <c r="S3376" i="1"/>
  <c r="T3375" i="1"/>
  <c r="S3375" i="1"/>
  <c r="T3374" i="1"/>
  <c r="S3374" i="1"/>
  <c r="T3373" i="1"/>
  <c r="S3373" i="1"/>
  <c r="T3372" i="1"/>
  <c r="S3372" i="1"/>
  <c r="T3371" i="1"/>
  <c r="S3371" i="1"/>
  <c r="T3370" i="1"/>
  <c r="S3370" i="1"/>
  <c r="T3369" i="1"/>
  <c r="S3369" i="1"/>
  <c r="T3368" i="1"/>
  <c r="S3368" i="1"/>
  <c r="T3367" i="1"/>
  <c r="S3367" i="1"/>
  <c r="T3366" i="1"/>
  <c r="S3366" i="1"/>
  <c r="T3365" i="1"/>
  <c r="S3365" i="1"/>
  <c r="T3364" i="1"/>
  <c r="S3364" i="1"/>
  <c r="T3363" i="1"/>
  <c r="S3363" i="1"/>
  <c r="T3362" i="1"/>
  <c r="S3362" i="1"/>
  <c r="T3361" i="1"/>
  <c r="S3361" i="1"/>
  <c r="T3360" i="1"/>
  <c r="S3360" i="1"/>
  <c r="T3359" i="1"/>
  <c r="S3359" i="1"/>
  <c r="T3358" i="1"/>
  <c r="S3358" i="1"/>
  <c r="T3357" i="1"/>
  <c r="S3357" i="1"/>
  <c r="T3356" i="1"/>
  <c r="S3356" i="1"/>
  <c r="T3355" i="1"/>
  <c r="S3355" i="1"/>
  <c r="T3354" i="1"/>
  <c r="S3354" i="1"/>
  <c r="T3353" i="1"/>
  <c r="S3353" i="1"/>
  <c r="T3352" i="1"/>
  <c r="S3352" i="1"/>
  <c r="T3351" i="1"/>
  <c r="S3351" i="1"/>
  <c r="T3350" i="1"/>
  <c r="S3350" i="1"/>
  <c r="T3349" i="1"/>
  <c r="S3349" i="1"/>
  <c r="T3348" i="1"/>
  <c r="S3348" i="1"/>
  <c r="T3347" i="1"/>
  <c r="S3347" i="1"/>
  <c r="T3346" i="1"/>
  <c r="S3346" i="1"/>
  <c r="T3345" i="1"/>
  <c r="S3345" i="1"/>
  <c r="T3344" i="1"/>
  <c r="S3344" i="1"/>
  <c r="T3343" i="1"/>
  <c r="S3343" i="1"/>
  <c r="T3342" i="1"/>
  <c r="S3342" i="1"/>
  <c r="T3341" i="1"/>
  <c r="S3341" i="1"/>
  <c r="T3340" i="1"/>
  <c r="S3340" i="1"/>
  <c r="T3339" i="1"/>
  <c r="S3339" i="1"/>
  <c r="T3338" i="1"/>
  <c r="S3338" i="1"/>
  <c r="T3337" i="1"/>
  <c r="S3337" i="1"/>
  <c r="T3336" i="1"/>
  <c r="S3336" i="1"/>
  <c r="T3335" i="1"/>
  <c r="S3335" i="1"/>
  <c r="T3334" i="1"/>
  <c r="S3334" i="1"/>
  <c r="T3333" i="1"/>
  <c r="S3333" i="1"/>
  <c r="T3332" i="1"/>
  <c r="S3332" i="1"/>
  <c r="T3331" i="1"/>
  <c r="S3331" i="1"/>
  <c r="T3330" i="1"/>
  <c r="S3330" i="1"/>
  <c r="T3329" i="1"/>
  <c r="S3329" i="1"/>
  <c r="T3328" i="1"/>
  <c r="S3328" i="1"/>
  <c r="T3327" i="1"/>
  <c r="S3327" i="1"/>
  <c r="T3326" i="1"/>
  <c r="S3326" i="1"/>
  <c r="T3325" i="1"/>
  <c r="S3325" i="1"/>
  <c r="T3324" i="1"/>
  <c r="S3324" i="1"/>
  <c r="T3323" i="1"/>
  <c r="S3323" i="1"/>
  <c r="T3322" i="1"/>
  <c r="S3322" i="1"/>
  <c r="T3321" i="1"/>
  <c r="S3321" i="1"/>
  <c r="T3320" i="1"/>
  <c r="S3320" i="1"/>
  <c r="T3319" i="1"/>
  <c r="S3319" i="1"/>
  <c r="T3318" i="1"/>
  <c r="S3318" i="1"/>
  <c r="T3317" i="1"/>
  <c r="S3317" i="1"/>
  <c r="T3316" i="1"/>
  <c r="S3316" i="1"/>
  <c r="T3315" i="1"/>
  <c r="S3315" i="1"/>
  <c r="T3314" i="1"/>
  <c r="S3314" i="1"/>
  <c r="T3313" i="1"/>
  <c r="S3313" i="1"/>
  <c r="T3312" i="1"/>
  <c r="S3312" i="1"/>
  <c r="T3311" i="1"/>
  <c r="S3311" i="1"/>
  <c r="T3310" i="1"/>
  <c r="S3310" i="1"/>
  <c r="T3309" i="1"/>
  <c r="S3309" i="1"/>
  <c r="T3308" i="1"/>
  <c r="S3308" i="1"/>
  <c r="T3307" i="1"/>
  <c r="S3307" i="1"/>
  <c r="T3306" i="1"/>
  <c r="S3306" i="1"/>
  <c r="T3305" i="1"/>
  <c r="S3305" i="1"/>
  <c r="T3304" i="1"/>
  <c r="S3304" i="1"/>
  <c r="T3303" i="1"/>
  <c r="S3303" i="1"/>
  <c r="T3302" i="1"/>
  <c r="S3302" i="1"/>
  <c r="T3301" i="1"/>
  <c r="S3301" i="1"/>
  <c r="T3300" i="1"/>
  <c r="S3300" i="1"/>
  <c r="T3299" i="1"/>
  <c r="S3299" i="1"/>
  <c r="T3298" i="1"/>
  <c r="S3298" i="1"/>
  <c r="T3297" i="1"/>
  <c r="S3297" i="1"/>
  <c r="T3296" i="1"/>
  <c r="S3296" i="1"/>
  <c r="T3295" i="1"/>
  <c r="S3295" i="1"/>
  <c r="T3294" i="1"/>
  <c r="S3294" i="1"/>
  <c r="T3293" i="1"/>
  <c r="S3293" i="1"/>
  <c r="T3292" i="1"/>
  <c r="S3292" i="1"/>
  <c r="T3291" i="1"/>
  <c r="S3291" i="1"/>
  <c r="T3290" i="1"/>
  <c r="S3290" i="1"/>
  <c r="T3289" i="1"/>
  <c r="S3289" i="1"/>
  <c r="T3288" i="1"/>
  <c r="S3288" i="1"/>
  <c r="T3287" i="1"/>
  <c r="S3287" i="1"/>
  <c r="T3286" i="1"/>
  <c r="S3286" i="1"/>
  <c r="T3285" i="1"/>
  <c r="S3285" i="1"/>
  <c r="T3284" i="1"/>
  <c r="S3284" i="1"/>
  <c r="T3283" i="1"/>
  <c r="S3283" i="1"/>
  <c r="T3282" i="1"/>
  <c r="S3282" i="1"/>
  <c r="T3281" i="1"/>
  <c r="S3281" i="1"/>
  <c r="T3280" i="1"/>
  <c r="S3280" i="1"/>
  <c r="T3279" i="1"/>
  <c r="S3279" i="1"/>
  <c r="T3278" i="1"/>
  <c r="S3278" i="1"/>
  <c r="T3277" i="1"/>
  <c r="S3277" i="1"/>
  <c r="T3276" i="1"/>
  <c r="S3276" i="1"/>
  <c r="T3275" i="1"/>
  <c r="S3275" i="1"/>
  <c r="T3274" i="1"/>
  <c r="S3274" i="1"/>
  <c r="T3273" i="1"/>
  <c r="S3273" i="1"/>
  <c r="T3272" i="1"/>
  <c r="S3272" i="1"/>
  <c r="T3271" i="1"/>
  <c r="S3271" i="1"/>
  <c r="T3270" i="1"/>
  <c r="S3270" i="1"/>
  <c r="T3269" i="1"/>
  <c r="S3269" i="1"/>
  <c r="T3268" i="1"/>
  <c r="S3268" i="1"/>
  <c r="T3267" i="1"/>
  <c r="S3267" i="1"/>
  <c r="T3266" i="1"/>
  <c r="S3266" i="1"/>
  <c r="T3265" i="1"/>
  <c r="S3265" i="1"/>
  <c r="T3264" i="1"/>
  <c r="S3264" i="1"/>
  <c r="T3263" i="1"/>
  <c r="S3263" i="1"/>
  <c r="T3262" i="1"/>
  <c r="S3262" i="1"/>
  <c r="T3261" i="1"/>
  <c r="S3261" i="1"/>
  <c r="T3260" i="1"/>
  <c r="S3260" i="1"/>
  <c r="T3259" i="1"/>
  <c r="S3259" i="1"/>
  <c r="T3258" i="1"/>
  <c r="S3258" i="1"/>
  <c r="T3257" i="1"/>
  <c r="S3257" i="1"/>
  <c r="T3256" i="1"/>
  <c r="S3256" i="1"/>
  <c r="T3255" i="1"/>
  <c r="S3255" i="1"/>
  <c r="T3254" i="1"/>
  <c r="S3254" i="1"/>
  <c r="T3253" i="1"/>
  <c r="S3253" i="1"/>
  <c r="T3252" i="1"/>
  <c r="S3252" i="1"/>
  <c r="T3251" i="1"/>
  <c r="S3251" i="1"/>
  <c r="T3250" i="1"/>
  <c r="S3250" i="1"/>
  <c r="T3249" i="1"/>
  <c r="S3249" i="1"/>
  <c r="T3248" i="1"/>
  <c r="S3248" i="1"/>
  <c r="T3247" i="1"/>
  <c r="S3247" i="1"/>
  <c r="T3246" i="1"/>
  <c r="S3246" i="1"/>
  <c r="T3245" i="1"/>
  <c r="S3245" i="1"/>
  <c r="T3244" i="1"/>
  <c r="S3244" i="1"/>
  <c r="T3243" i="1"/>
  <c r="S3243" i="1"/>
  <c r="T3242" i="1"/>
  <c r="S3242" i="1"/>
  <c r="T3241" i="1"/>
  <c r="S3241" i="1"/>
  <c r="T3240" i="1"/>
  <c r="S3240" i="1"/>
  <c r="T3239" i="1"/>
  <c r="S3239" i="1"/>
  <c r="T3238" i="1"/>
  <c r="S3238" i="1"/>
  <c r="T3237" i="1"/>
  <c r="S3237" i="1"/>
  <c r="T3236" i="1"/>
  <c r="S3236" i="1"/>
  <c r="T3235" i="1"/>
  <c r="S3235" i="1"/>
  <c r="T3234" i="1"/>
  <c r="S3234" i="1"/>
  <c r="T3233" i="1"/>
  <c r="S3233" i="1"/>
  <c r="T3232" i="1"/>
  <c r="S3232" i="1"/>
  <c r="T3231" i="1"/>
  <c r="S3231" i="1"/>
  <c r="T3230" i="1"/>
  <c r="S3230" i="1"/>
  <c r="T3229" i="1"/>
  <c r="S3229" i="1"/>
  <c r="T3228" i="1"/>
  <c r="S3228" i="1"/>
  <c r="T3227" i="1"/>
  <c r="S3227" i="1"/>
  <c r="T3226" i="1"/>
  <c r="S3226" i="1"/>
  <c r="T3225" i="1"/>
  <c r="S3225" i="1"/>
  <c r="T3224" i="1"/>
  <c r="S3224" i="1"/>
  <c r="T3223" i="1"/>
  <c r="S3223" i="1"/>
  <c r="T3222" i="1"/>
  <c r="S3222" i="1"/>
  <c r="T3221" i="1"/>
  <c r="S3221" i="1"/>
  <c r="T3220" i="1"/>
  <c r="S3220" i="1"/>
  <c r="T3219" i="1"/>
  <c r="S3219" i="1"/>
  <c r="T3218" i="1"/>
  <c r="S3218" i="1"/>
  <c r="T3217" i="1"/>
  <c r="S3217" i="1"/>
  <c r="T3216" i="1"/>
  <c r="S3216" i="1"/>
  <c r="T3215" i="1"/>
  <c r="S3215" i="1"/>
  <c r="T3214" i="1"/>
  <c r="S3214" i="1"/>
  <c r="T3213" i="1"/>
  <c r="S3213" i="1"/>
  <c r="T3212" i="1"/>
  <c r="S3212" i="1"/>
  <c r="T3211" i="1"/>
  <c r="S3211" i="1"/>
  <c r="T3210" i="1"/>
  <c r="S3210" i="1"/>
  <c r="T3209" i="1"/>
  <c r="S3209" i="1"/>
  <c r="T3208" i="1"/>
  <c r="S3208" i="1"/>
  <c r="T3207" i="1"/>
  <c r="S3207" i="1"/>
  <c r="T3206" i="1"/>
  <c r="S3206" i="1"/>
  <c r="T3205" i="1"/>
  <c r="S3205" i="1"/>
  <c r="T3204" i="1"/>
  <c r="S3204" i="1"/>
  <c r="T3203" i="1"/>
  <c r="S3203" i="1"/>
  <c r="T3202" i="1"/>
  <c r="S3202" i="1"/>
  <c r="T3201" i="1"/>
  <c r="S3201" i="1"/>
  <c r="T3200" i="1"/>
  <c r="S3200" i="1"/>
  <c r="T3199" i="1"/>
  <c r="S3199" i="1"/>
  <c r="T3198" i="1"/>
  <c r="S3198" i="1"/>
  <c r="T3197" i="1"/>
  <c r="S3197" i="1"/>
  <c r="T3196" i="1"/>
  <c r="S3196" i="1"/>
  <c r="T3195" i="1"/>
  <c r="S3195" i="1"/>
  <c r="T3194" i="1"/>
  <c r="S3194" i="1"/>
  <c r="T3193" i="1"/>
  <c r="S3193" i="1"/>
  <c r="T3192" i="1"/>
  <c r="S3192" i="1"/>
  <c r="T3191" i="1"/>
  <c r="S3191" i="1"/>
  <c r="T3190" i="1"/>
  <c r="S3190" i="1"/>
  <c r="T3189" i="1"/>
  <c r="S3189" i="1"/>
  <c r="T3188" i="1"/>
  <c r="S3188" i="1"/>
  <c r="T3187" i="1"/>
  <c r="S3187" i="1"/>
  <c r="T3186" i="1"/>
  <c r="S3186" i="1"/>
  <c r="T3185" i="1"/>
  <c r="S3185" i="1"/>
  <c r="T3184" i="1"/>
  <c r="S3184" i="1"/>
  <c r="T3183" i="1"/>
  <c r="S3183" i="1"/>
  <c r="T3182" i="1"/>
  <c r="S3182" i="1"/>
  <c r="T3181" i="1"/>
  <c r="S3181" i="1"/>
  <c r="T3180" i="1"/>
  <c r="S3180" i="1"/>
  <c r="T3179" i="1"/>
  <c r="S3179" i="1"/>
  <c r="T3178" i="1"/>
  <c r="S3178" i="1"/>
  <c r="T3177" i="1"/>
  <c r="S3177" i="1"/>
  <c r="T3176" i="1"/>
  <c r="S3176" i="1"/>
  <c r="T3175" i="1"/>
  <c r="S3175" i="1"/>
  <c r="T3174" i="1"/>
  <c r="S3174" i="1"/>
  <c r="T3173" i="1"/>
  <c r="S3173" i="1"/>
  <c r="T3172" i="1"/>
  <c r="S3172" i="1"/>
  <c r="T3171" i="1"/>
  <c r="S3171" i="1"/>
  <c r="T3170" i="1"/>
  <c r="S3170" i="1"/>
  <c r="T3169" i="1"/>
  <c r="S3169" i="1"/>
  <c r="T3168" i="1"/>
  <c r="S3168" i="1"/>
  <c r="T3167" i="1"/>
  <c r="S3167" i="1"/>
  <c r="T3166" i="1"/>
  <c r="S3166" i="1"/>
  <c r="T3165" i="1"/>
  <c r="S3165" i="1"/>
  <c r="T3164" i="1"/>
  <c r="S3164" i="1"/>
  <c r="T3163" i="1"/>
  <c r="S3163" i="1"/>
  <c r="T3162" i="1"/>
  <c r="S3162" i="1"/>
  <c r="T3161" i="1"/>
  <c r="S3161" i="1"/>
  <c r="T3160" i="1"/>
  <c r="S3160" i="1"/>
  <c r="T3159" i="1"/>
  <c r="S3159" i="1"/>
  <c r="T3158" i="1"/>
  <c r="S3158" i="1"/>
  <c r="T3157" i="1"/>
  <c r="S3157" i="1"/>
  <c r="T3156" i="1"/>
  <c r="S3156" i="1"/>
  <c r="T3155" i="1"/>
  <c r="S3155" i="1"/>
  <c r="T3154" i="1"/>
  <c r="S3154" i="1"/>
  <c r="T3153" i="1"/>
  <c r="S3153" i="1"/>
  <c r="T3152" i="1"/>
  <c r="S3152" i="1"/>
  <c r="T3151" i="1"/>
  <c r="S3151" i="1"/>
  <c r="T3150" i="1"/>
  <c r="S3150" i="1"/>
  <c r="T3149" i="1"/>
  <c r="S3149" i="1"/>
  <c r="T3148" i="1"/>
  <c r="S3148" i="1"/>
  <c r="T3147" i="1"/>
  <c r="S3147" i="1"/>
  <c r="T3146" i="1"/>
  <c r="S3146" i="1"/>
  <c r="T3145" i="1"/>
  <c r="S3145" i="1"/>
  <c r="T3144" i="1"/>
  <c r="S3144" i="1"/>
  <c r="T3143" i="1"/>
  <c r="S3143" i="1"/>
  <c r="T3142" i="1"/>
  <c r="S3142" i="1"/>
  <c r="T3141" i="1"/>
  <c r="S3141" i="1"/>
  <c r="T3140" i="1"/>
  <c r="S3140" i="1"/>
  <c r="T3139" i="1"/>
  <c r="S3139" i="1"/>
  <c r="T3138" i="1"/>
  <c r="S3138" i="1"/>
  <c r="T3137" i="1"/>
  <c r="S3137" i="1"/>
  <c r="T3136" i="1"/>
  <c r="S3136" i="1"/>
  <c r="T3135" i="1"/>
  <c r="S3135" i="1"/>
  <c r="T3134" i="1"/>
  <c r="S3134" i="1"/>
  <c r="T3133" i="1"/>
  <c r="S3133" i="1"/>
  <c r="T3132" i="1"/>
  <c r="S3132" i="1"/>
  <c r="T3131" i="1"/>
  <c r="S3131" i="1"/>
  <c r="T3130" i="1"/>
  <c r="S3130" i="1"/>
  <c r="T3129" i="1"/>
  <c r="S3129" i="1"/>
  <c r="T3128" i="1"/>
  <c r="S3128" i="1"/>
  <c r="T3127" i="1"/>
  <c r="S3127" i="1"/>
  <c r="T3126" i="1"/>
  <c r="S3126" i="1"/>
  <c r="T3125" i="1"/>
  <c r="S3125" i="1"/>
  <c r="T3124" i="1"/>
  <c r="S3124" i="1"/>
  <c r="T3123" i="1"/>
  <c r="S3123" i="1"/>
  <c r="T3122" i="1"/>
  <c r="S3122" i="1"/>
  <c r="T3121" i="1"/>
  <c r="S3121" i="1"/>
  <c r="T3120" i="1"/>
  <c r="S3120" i="1"/>
  <c r="T3119" i="1"/>
  <c r="S3119" i="1"/>
  <c r="T3118" i="1"/>
  <c r="S3118" i="1"/>
  <c r="T3117" i="1"/>
  <c r="S3117" i="1"/>
  <c r="T3116" i="1"/>
  <c r="S3116" i="1"/>
  <c r="T3115" i="1"/>
  <c r="S3115" i="1"/>
  <c r="T3114" i="1"/>
  <c r="S3114" i="1"/>
  <c r="T3113" i="1"/>
  <c r="S3113" i="1"/>
  <c r="T3112" i="1"/>
  <c r="S3112" i="1"/>
  <c r="T3111" i="1"/>
  <c r="S3111" i="1"/>
  <c r="T3110" i="1"/>
  <c r="S3110" i="1"/>
  <c r="T3109" i="1"/>
  <c r="S3109" i="1"/>
  <c r="T3108" i="1"/>
  <c r="S3108" i="1"/>
  <c r="T3107" i="1"/>
  <c r="S3107" i="1"/>
  <c r="T3106" i="1"/>
  <c r="S3106" i="1"/>
  <c r="T3105" i="1"/>
  <c r="S3105" i="1"/>
  <c r="T3104" i="1"/>
  <c r="S3104" i="1"/>
  <c r="T3103" i="1"/>
  <c r="S3103" i="1"/>
  <c r="T3102" i="1"/>
  <c r="S3102" i="1"/>
  <c r="T3101" i="1"/>
  <c r="S3101" i="1"/>
  <c r="T3100" i="1"/>
  <c r="S3100" i="1"/>
  <c r="T3099" i="1"/>
  <c r="S3099" i="1"/>
  <c r="T3098" i="1"/>
  <c r="S3098" i="1"/>
  <c r="T3097" i="1"/>
  <c r="S3097" i="1"/>
  <c r="T3096" i="1"/>
  <c r="S3096" i="1"/>
  <c r="T3095" i="1"/>
  <c r="S3095" i="1"/>
  <c r="T3094" i="1"/>
  <c r="S3094" i="1"/>
  <c r="T3093" i="1"/>
  <c r="S3093" i="1"/>
  <c r="T3092" i="1"/>
  <c r="S3092" i="1"/>
  <c r="T3091" i="1"/>
  <c r="S3091" i="1"/>
  <c r="T3090" i="1"/>
  <c r="S3090" i="1"/>
  <c r="T3089" i="1"/>
  <c r="S3089" i="1"/>
  <c r="T3088" i="1"/>
  <c r="S3088" i="1"/>
  <c r="T3087" i="1"/>
  <c r="S3087" i="1"/>
  <c r="T3086" i="1"/>
  <c r="S3086" i="1"/>
  <c r="T3085" i="1"/>
  <c r="S3085" i="1"/>
  <c r="T3084" i="1"/>
  <c r="S3084" i="1"/>
  <c r="T3083" i="1"/>
  <c r="S3083" i="1"/>
  <c r="T3082" i="1"/>
  <c r="S3082" i="1"/>
  <c r="T3081" i="1"/>
  <c r="S3081" i="1"/>
  <c r="T3080" i="1"/>
  <c r="S3080" i="1"/>
  <c r="T3079" i="1"/>
  <c r="S3079" i="1"/>
  <c r="T3078" i="1"/>
  <c r="S3078" i="1"/>
  <c r="T3077" i="1"/>
  <c r="S3077" i="1"/>
  <c r="T3076" i="1"/>
  <c r="S3076" i="1"/>
  <c r="T3075" i="1"/>
  <c r="S3075" i="1"/>
  <c r="T3074" i="1"/>
  <c r="S3074" i="1"/>
  <c r="T3073" i="1"/>
  <c r="S3073" i="1"/>
  <c r="T3072" i="1"/>
  <c r="S3072" i="1"/>
  <c r="T3071" i="1"/>
  <c r="S3071" i="1"/>
  <c r="T3070" i="1"/>
  <c r="S3070" i="1"/>
  <c r="T3069" i="1"/>
  <c r="S3069" i="1"/>
  <c r="T3068" i="1"/>
  <c r="S3068" i="1"/>
  <c r="T3067" i="1"/>
  <c r="S3067" i="1"/>
  <c r="T3066" i="1"/>
  <c r="S3066" i="1"/>
  <c r="T3065" i="1"/>
  <c r="S3065" i="1"/>
  <c r="T3064" i="1"/>
  <c r="S3064" i="1"/>
  <c r="T3063" i="1"/>
  <c r="S3063" i="1"/>
  <c r="T3062" i="1"/>
  <c r="S3062" i="1"/>
  <c r="T3061" i="1"/>
  <c r="S3061" i="1"/>
  <c r="T3060" i="1"/>
  <c r="S3060" i="1"/>
  <c r="T3059" i="1"/>
  <c r="S3059" i="1"/>
  <c r="T3058" i="1"/>
  <c r="S3058" i="1"/>
  <c r="T3057" i="1"/>
  <c r="S3057" i="1"/>
  <c r="T3056" i="1"/>
  <c r="S3056" i="1"/>
  <c r="T3055" i="1"/>
  <c r="S3055" i="1"/>
  <c r="T3054" i="1"/>
  <c r="S3054" i="1"/>
  <c r="T3053" i="1"/>
  <c r="S3053" i="1"/>
  <c r="T3052" i="1"/>
  <c r="S3052" i="1"/>
  <c r="T3051" i="1"/>
  <c r="S3051" i="1"/>
  <c r="T3050" i="1"/>
  <c r="S3050" i="1"/>
  <c r="T3049" i="1"/>
  <c r="S3049" i="1"/>
  <c r="T3048" i="1"/>
  <c r="S3048" i="1"/>
  <c r="T3047" i="1"/>
  <c r="S3047" i="1"/>
  <c r="T3046" i="1"/>
  <c r="S3046" i="1"/>
  <c r="T3045" i="1"/>
  <c r="S3045" i="1"/>
  <c r="T3044" i="1"/>
  <c r="S3044" i="1"/>
  <c r="T3043" i="1"/>
  <c r="S3043" i="1"/>
  <c r="T3042" i="1"/>
  <c r="S3042" i="1"/>
  <c r="T3041" i="1"/>
  <c r="S3041" i="1"/>
  <c r="T3040" i="1"/>
  <c r="S3040" i="1"/>
  <c r="T3039" i="1"/>
  <c r="S3039" i="1"/>
  <c r="T3038" i="1"/>
  <c r="S3038" i="1"/>
  <c r="T3037" i="1"/>
  <c r="S3037" i="1"/>
  <c r="T3036" i="1"/>
  <c r="S3036" i="1"/>
  <c r="T3035" i="1"/>
  <c r="S3035" i="1"/>
  <c r="T3034" i="1"/>
  <c r="S3034" i="1"/>
  <c r="T3033" i="1"/>
  <c r="S3033" i="1"/>
  <c r="T3032" i="1"/>
  <c r="S3032" i="1"/>
  <c r="T3031" i="1"/>
  <c r="S3031" i="1"/>
  <c r="T3030" i="1"/>
  <c r="S3030" i="1"/>
  <c r="T3029" i="1"/>
  <c r="S3029" i="1"/>
  <c r="T3028" i="1"/>
  <c r="S3028" i="1"/>
  <c r="T3027" i="1"/>
  <c r="S3027" i="1"/>
  <c r="T3026" i="1"/>
  <c r="S3026" i="1"/>
  <c r="T3025" i="1"/>
  <c r="S3025" i="1"/>
  <c r="T3024" i="1"/>
  <c r="S3024" i="1"/>
  <c r="T3023" i="1"/>
  <c r="S3023" i="1"/>
  <c r="T3022" i="1"/>
  <c r="S3022" i="1"/>
  <c r="T3021" i="1"/>
  <c r="S3021" i="1"/>
  <c r="T3020" i="1"/>
  <c r="S3020" i="1"/>
  <c r="T3019" i="1"/>
  <c r="S3019" i="1"/>
  <c r="T3018" i="1"/>
  <c r="S3018" i="1"/>
  <c r="T3017" i="1"/>
  <c r="S3017" i="1"/>
  <c r="T3016" i="1"/>
  <c r="S3016" i="1"/>
  <c r="T3015" i="1"/>
  <c r="S3015" i="1"/>
  <c r="T3014" i="1"/>
  <c r="S3014" i="1"/>
  <c r="T3013" i="1"/>
  <c r="S3013" i="1"/>
  <c r="T3012" i="1"/>
  <c r="S3012" i="1"/>
  <c r="T3011" i="1"/>
  <c r="S3011" i="1"/>
  <c r="T3010" i="1"/>
  <c r="S3010" i="1"/>
  <c r="T3009" i="1"/>
  <c r="S3009" i="1"/>
  <c r="T3008" i="1"/>
  <c r="S3008" i="1"/>
  <c r="T3007" i="1"/>
  <c r="S3007" i="1"/>
  <c r="T3006" i="1"/>
  <c r="S3006" i="1"/>
  <c r="T3005" i="1"/>
  <c r="S3005" i="1"/>
  <c r="T3004" i="1"/>
  <c r="S3004" i="1"/>
  <c r="T3003" i="1"/>
  <c r="S3003" i="1"/>
  <c r="T3002" i="1"/>
  <c r="S3002" i="1"/>
  <c r="T3001" i="1"/>
  <c r="S3001" i="1"/>
  <c r="T3000" i="1"/>
  <c r="S3000" i="1"/>
  <c r="T2999" i="1"/>
  <c r="S2999" i="1"/>
  <c r="T2998" i="1"/>
  <c r="S2998" i="1"/>
  <c r="T2997" i="1"/>
  <c r="S2997" i="1"/>
  <c r="T2996" i="1"/>
  <c r="S2996" i="1"/>
  <c r="T2995" i="1"/>
  <c r="S2995" i="1"/>
  <c r="T2994" i="1"/>
  <c r="S2994" i="1"/>
  <c r="T2993" i="1"/>
  <c r="S2993" i="1"/>
  <c r="T2992" i="1"/>
  <c r="S2992" i="1"/>
  <c r="T2991" i="1"/>
  <c r="S2991" i="1"/>
  <c r="T2990" i="1"/>
  <c r="S2990" i="1"/>
  <c r="T2989" i="1"/>
  <c r="S2989" i="1"/>
  <c r="T2988" i="1"/>
  <c r="S2988" i="1"/>
  <c r="T2987" i="1"/>
  <c r="S2987" i="1"/>
  <c r="T2986" i="1"/>
  <c r="S2986" i="1"/>
  <c r="T2985" i="1"/>
  <c r="S2985" i="1"/>
  <c r="T2984" i="1"/>
  <c r="S2984" i="1"/>
  <c r="T2983" i="1"/>
  <c r="S2983" i="1"/>
  <c r="T2982" i="1"/>
  <c r="S2982" i="1"/>
  <c r="T2981" i="1"/>
  <c r="S2981" i="1"/>
  <c r="T2980" i="1"/>
  <c r="S2980" i="1"/>
  <c r="T2979" i="1"/>
  <c r="S2979" i="1"/>
  <c r="T2978" i="1"/>
  <c r="S2978" i="1"/>
  <c r="T2977" i="1"/>
  <c r="S2977" i="1"/>
  <c r="T2976" i="1"/>
  <c r="S2976" i="1"/>
  <c r="T2975" i="1"/>
  <c r="S2975" i="1"/>
  <c r="T2974" i="1"/>
  <c r="S2974" i="1"/>
  <c r="T2973" i="1"/>
  <c r="S2973" i="1"/>
  <c r="T2972" i="1"/>
  <c r="S2972" i="1"/>
  <c r="T2971" i="1"/>
  <c r="S2971" i="1"/>
  <c r="T2970" i="1"/>
  <c r="S2970" i="1"/>
  <c r="T2969" i="1"/>
  <c r="S2969" i="1"/>
  <c r="T2968" i="1"/>
  <c r="S2968" i="1"/>
  <c r="T2967" i="1"/>
  <c r="S2967" i="1"/>
  <c r="T2966" i="1"/>
  <c r="S2966" i="1"/>
  <c r="T2965" i="1"/>
  <c r="S2965" i="1"/>
  <c r="T2964" i="1"/>
  <c r="S2964" i="1"/>
  <c r="T2963" i="1"/>
  <c r="S2963" i="1"/>
  <c r="T2962" i="1"/>
  <c r="S2962" i="1"/>
  <c r="T2961" i="1"/>
  <c r="S2961" i="1"/>
  <c r="T2960" i="1"/>
  <c r="S2960" i="1"/>
  <c r="T2959" i="1"/>
  <c r="S2959" i="1"/>
  <c r="T2958" i="1"/>
  <c r="S2958" i="1"/>
  <c r="T2957" i="1"/>
  <c r="S2957" i="1"/>
  <c r="T2956" i="1"/>
  <c r="S2956" i="1"/>
  <c r="T2955" i="1"/>
  <c r="S2955" i="1"/>
  <c r="T2954" i="1"/>
  <c r="S2954" i="1"/>
  <c r="T2953" i="1"/>
  <c r="S2953" i="1"/>
  <c r="T2952" i="1"/>
  <c r="S2952" i="1"/>
  <c r="T2951" i="1"/>
  <c r="S2951" i="1"/>
  <c r="T2950" i="1"/>
  <c r="S2950" i="1"/>
  <c r="T2949" i="1"/>
  <c r="S2949" i="1"/>
  <c r="T2948" i="1"/>
  <c r="S2948" i="1"/>
  <c r="T2947" i="1"/>
  <c r="S2947" i="1"/>
  <c r="T2946" i="1"/>
  <c r="S2946" i="1"/>
  <c r="T2945" i="1"/>
  <c r="S2945" i="1"/>
  <c r="T2944" i="1"/>
  <c r="S2944" i="1"/>
  <c r="T2943" i="1"/>
  <c r="S2943" i="1"/>
  <c r="T2942" i="1"/>
  <c r="S2942" i="1"/>
  <c r="T2941" i="1"/>
  <c r="S2941" i="1"/>
  <c r="T2940" i="1"/>
  <c r="S2940" i="1"/>
  <c r="T2939" i="1"/>
  <c r="S2939" i="1"/>
  <c r="T2938" i="1"/>
  <c r="S2938" i="1"/>
  <c r="T2937" i="1"/>
  <c r="S2937" i="1"/>
  <c r="T2936" i="1"/>
  <c r="S2936" i="1"/>
  <c r="T2935" i="1"/>
  <c r="S2935" i="1"/>
  <c r="T2934" i="1"/>
  <c r="S2934" i="1"/>
  <c r="T2933" i="1"/>
  <c r="S2933" i="1"/>
  <c r="T2932" i="1"/>
  <c r="S2932" i="1"/>
  <c r="T2931" i="1"/>
  <c r="S2931" i="1"/>
  <c r="T2930" i="1"/>
  <c r="S2930" i="1"/>
  <c r="T2929" i="1"/>
  <c r="S2929" i="1"/>
  <c r="T2928" i="1"/>
  <c r="S2928" i="1"/>
  <c r="T2927" i="1"/>
  <c r="S2927" i="1"/>
  <c r="T2926" i="1"/>
  <c r="S2926" i="1"/>
  <c r="T2925" i="1"/>
  <c r="S2925" i="1"/>
  <c r="T2924" i="1"/>
  <c r="S2924" i="1"/>
  <c r="T2923" i="1"/>
  <c r="S2923" i="1"/>
  <c r="T2922" i="1"/>
  <c r="S2922" i="1"/>
  <c r="T2921" i="1"/>
  <c r="S2921" i="1"/>
  <c r="T2920" i="1"/>
  <c r="S2920" i="1"/>
  <c r="T2919" i="1"/>
  <c r="S2919" i="1"/>
  <c r="T2918" i="1"/>
  <c r="S2918" i="1"/>
  <c r="T2917" i="1"/>
  <c r="S2917" i="1"/>
  <c r="T2916" i="1"/>
  <c r="S2916" i="1"/>
  <c r="T2915" i="1"/>
  <c r="S2915" i="1"/>
  <c r="T2914" i="1"/>
  <c r="S2914" i="1"/>
  <c r="T2913" i="1"/>
  <c r="S2913" i="1"/>
  <c r="T2912" i="1"/>
  <c r="S2912" i="1"/>
  <c r="T2911" i="1"/>
  <c r="S2911" i="1"/>
  <c r="T2910" i="1"/>
  <c r="S2910" i="1"/>
  <c r="T2909" i="1"/>
  <c r="S2909" i="1"/>
  <c r="T2908" i="1"/>
  <c r="S2908" i="1"/>
  <c r="T2907" i="1"/>
  <c r="S2907" i="1"/>
  <c r="T2906" i="1"/>
  <c r="S2906" i="1"/>
  <c r="T2905" i="1"/>
  <c r="S2905" i="1"/>
  <c r="T2904" i="1"/>
  <c r="S2904" i="1"/>
  <c r="T2903" i="1"/>
  <c r="S2903" i="1"/>
  <c r="T2902" i="1"/>
  <c r="S2902" i="1"/>
  <c r="T2901" i="1"/>
  <c r="S2901" i="1"/>
  <c r="T2900" i="1"/>
  <c r="S2900" i="1"/>
  <c r="T2899" i="1"/>
  <c r="S2899" i="1"/>
  <c r="T2898" i="1"/>
  <c r="S2898" i="1"/>
  <c r="T2897" i="1"/>
  <c r="S2897" i="1"/>
  <c r="T2896" i="1"/>
  <c r="S2896" i="1"/>
  <c r="T2895" i="1"/>
  <c r="S2895" i="1"/>
  <c r="T2894" i="1"/>
  <c r="S2894" i="1"/>
  <c r="T2893" i="1"/>
  <c r="S2893" i="1"/>
  <c r="T2892" i="1"/>
  <c r="S2892" i="1"/>
  <c r="T2891" i="1"/>
  <c r="S2891" i="1"/>
  <c r="T2890" i="1"/>
  <c r="S2890" i="1"/>
  <c r="T2889" i="1"/>
  <c r="S2889" i="1"/>
  <c r="T2888" i="1"/>
  <c r="S2888" i="1"/>
  <c r="T2887" i="1"/>
  <c r="S2887" i="1"/>
  <c r="T2886" i="1"/>
  <c r="S2886" i="1"/>
  <c r="T2885" i="1"/>
  <c r="S2885" i="1"/>
  <c r="T2884" i="1"/>
  <c r="S2884" i="1"/>
  <c r="T2883" i="1"/>
  <c r="S2883" i="1"/>
  <c r="T2882" i="1"/>
  <c r="S2882" i="1"/>
  <c r="T2881" i="1"/>
  <c r="S2881" i="1"/>
  <c r="T2880" i="1"/>
  <c r="S2880" i="1"/>
  <c r="T2879" i="1"/>
  <c r="S2879" i="1"/>
  <c r="T2878" i="1"/>
  <c r="S2878" i="1"/>
  <c r="T2877" i="1"/>
  <c r="S2877" i="1"/>
  <c r="T2876" i="1"/>
  <c r="S2876" i="1"/>
  <c r="T2875" i="1"/>
  <c r="S2875" i="1"/>
  <c r="T2874" i="1"/>
  <c r="S2874" i="1"/>
  <c r="T2873" i="1"/>
  <c r="S2873" i="1"/>
  <c r="T2872" i="1"/>
  <c r="S2872" i="1"/>
  <c r="T2871" i="1"/>
  <c r="S2871" i="1"/>
  <c r="T2870" i="1"/>
  <c r="S2870" i="1"/>
  <c r="T2869" i="1"/>
  <c r="S2869" i="1"/>
  <c r="T2868" i="1"/>
  <c r="S2868" i="1"/>
  <c r="T2867" i="1"/>
  <c r="S2867" i="1"/>
  <c r="T2866" i="1"/>
  <c r="S2866" i="1"/>
  <c r="T2865" i="1"/>
  <c r="S2865" i="1"/>
  <c r="T2864" i="1"/>
  <c r="S2864" i="1"/>
  <c r="T2863" i="1"/>
  <c r="S2863" i="1"/>
  <c r="T2862" i="1"/>
  <c r="S2862" i="1"/>
  <c r="T2861" i="1"/>
  <c r="S2861" i="1"/>
  <c r="T2860" i="1"/>
  <c r="S2860" i="1"/>
  <c r="T2859" i="1"/>
  <c r="S2859" i="1"/>
  <c r="T2858" i="1"/>
  <c r="S2858" i="1"/>
  <c r="T2857" i="1"/>
  <c r="S2857" i="1"/>
  <c r="T2856" i="1"/>
  <c r="S2856" i="1"/>
  <c r="T2855" i="1"/>
  <c r="S2855" i="1"/>
  <c r="T2854" i="1"/>
  <c r="S2854" i="1"/>
  <c r="T2853" i="1"/>
  <c r="S2853" i="1"/>
  <c r="T2852" i="1"/>
  <c r="S2852" i="1"/>
  <c r="T2851" i="1"/>
  <c r="S2851" i="1"/>
  <c r="T2850" i="1"/>
  <c r="S2850" i="1"/>
  <c r="T2849" i="1"/>
  <c r="S2849" i="1"/>
  <c r="T2848" i="1"/>
  <c r="S2848" i="1"/>
  <c r="T2847" i="1"/>
  <c r="S2847" i="1"/>
  <c r="T2846" i="1"/>
  <c r="S2846" i="1"/>
  <c r="T2845" i="1"/>
  <c r="S2845" i="1"/>
  <c r="T2844" i="1"/>
  <c r="S2844" i="1"/>
  <c r="T2843" i="1"/>
  <c r="S2843" i="1"/>
  <c r="T2842" i="1"/>
  <c r="S2842" i="1"/>
  <c r="T2841" i="1"/>
  <c r="S2841" i="1"/>
  <c r="T2840" i="1"/>
  <c r="S2840" i="1"/>
  <c r="T2839" i="1"/>
  <c r="S2839" i="1"/>
  <c r="T2838" i="1"/>
  <c r="S2838" i="1"/>
  <c r="T2837" i="1"/>
  <c r="S2837" i="1"/>
  <c r="T2836" i="1"/>
  <c r="S2836" i="1"/>
  <c r="T2835" i="1"/>
  <c r="S2835" i="1"/>
  <c r="T2834" i="1"/>
  <c r="S2834" i="1"/>
  <c r="T2833" i="1"/>
  <c r="S2833" i="1"/>
  <c r="T2832" i="1"/>
  <c r="S2832" i="1"/>
  <c r="T2831" i="1"/>
  <c r="S2831" i="1"/>
  <c r="T2830" i="1"/>
  <c r="S2830" i="1"/>
  <c r="T2829" i="1"/>
  <c r="S2829" i="1"/>
  <c r="T2828" i="1"/>
  <c r="S2828" i="1"/>
  <c r="T2827" i="1"/>
  <c r="S2827" i="1"/>
  <c r="T2826" i="1"/>
  <c r="S2826" i="1"/>
  <c r="T2825" i="1"/>
  <c r="S2825" i="1"/>
  <c r="T2824" i="1"/>
  <c r="S2824" i="1"/>
  <c r="T2823" i="1"/>
  <c r="S2823" i="1"/>
  <c r="T2822" i="1"/>
  <c r="S2822" i="1"/>
  <c r="T2821" i="1"/>
  <c r="S2821" i="1"/>
  <c r="T2820" i="1"/>
  <c r="S2820" i="1"/>
  <c r="T2819" i="1"/>
  <c r="S2819" i="1"/>
  <c r="T2818" i="1"/>
  <c r="S2818" i="1"/>
  <c r="T2817" i="1"/>
  <c r="S2817" i="1"/>
  <c r="T2816" i="1"/>
  <c r="S2816" i="1"/>
  <c r="T2815" i="1"/>
  <c r="S2815" i="1"/>
  <c r="T2814" i="1"/>
  <c r="S2814" i="1"/>
  <c r="T2813" i="1"/>
  <c r="S2813" i="1"/>
  <c r="T2812" i="1"/>
  <c r="S2812" i="1"/>
  <c r="T2811" i="1"/>
  <c r="S2811" i="1"/>
  <c r="T2810" i="1"/>
  <c r="S2810" i="1"/>
  <c r="T2809" i="1"/>
  <c r="S2809" i="1"/>
  <c r="T2808" i="1"/>
  <c r="S2808" i="1"/>
  <c r="T2807" i="1"/>
  <c r="S2807" i="1"/>
  <c r="T2806" i="1"/>
  <c r="S2806" i="1"/>
  <c r="T2805" i="1"/>
  <c r="S2805" i="1"/>
  <c r="T2804" i="1"/>
  <c r="S2804" i="1"/>
  <c r="T2803" i="1"/>
  <c r="S2803" i="1"/>
  <c r="T2802" i="1"/>
  <c r="S2802" i="1"/>
  <c r="T2801" i="1"/>
  <c r="S2801" i="1"/>
  <c r="T2800" i="1"/>
  <c r="S2800" i="1"/>
  <c r="T2799" i="1"/>
  <c r="S2799" i="1"/>
  <c r="T2798" i="1"/>
  <c r="S2798" i="1"/>
  <c r="T2797" i="1"/>
  <c r="S2797" i="1"/>
  <c r="T2796" i="1"/>
  <c r="S2796" i="1"/>
  <c r="T2795" i="1"/>
  <c r="S2795" i="1"/>
  <c r="T2794" i="1"/>
  <c r="S2794" i="1"/>
  <c r="T2793" i="1"/>
  <c r="S2793" i="1"/>
  <c r="T2792" i="1"/>
  <c r="S2792" i="1"/>
  <c r="T2791" i="1"/>
  <c r="S2791" i="1"/>
  <c r="T2790" i="1"/>
  <c r="S2790" i="1"/>
  <c r="T2789" i="1"/>
  <c r="S2789" i="1"/>
  <c r="T2788" i="1"/>
  <c r="S2788" i="1"/>
  <c r="T2787" i="1"/>
  <c r="S2787" i="1"/>
  <c r="T2786" i="1"/>
  <c r="S2786" i="1"/>
  <c r="T2785" i="1"/>
  <c r="S2785" i="1"/>
  <c r="T2784" i="1"/>
  <c r="S2784" i="1"/>
  <c r="T2783" i="1"/>
  <c r="S2783" i="1"/>
  <c r="T2782" i="1"/>
  <c r="S2782" i="1"/>
  <c r="T2781" i="1"/>
  <c r="S2781" i="1"/>
  <c r="T2780" i="1"/>
  <c r="S2780" i="1"/>
  <c r="T2779" i="1"/>
  <c r="S2779" i="1"/>
  <c r="T2778" i="1"/>
  <c r="S2778" i="1"/>
  <c r="T2777" i="1"/>
  <c r="S2777" i="1"/>
  <c r="T2776" i="1"/>
  <c r="S2776" i="1"/>
  <c r="T2775" i="1"/>
  <c r="S2775" i="1"/>
  <c r="T2774" i="1"/>
  <c r="S2774" i="1"/>
  <c r="T2773" i="1"/>
  <c r="S2773" i="1"/>
  <c r="T2772" i="1"/>
  <c r="S2772" i="1"/>
  <c r="T2771" i="1"/>
  <c r="S2771" i="1"/>
  <c r="T2770" i="1"/>
  <c r="S2770" i="1"/>
  <c r="T2769" i="1"/>
  <c r="S2769" i="1"/>
  <c r="T2768" i="1"/>
  <c r="S2768" i="1"/>
  <c r="T2767" i="1"/>
  <c r="S2767" i="1"/>
  <c r="T2766" i="1"/>
  <c r="S2766" i="1"/>
  <c r="T2765" i="1"/>
  <c r="S2765" i="1"/>
  <c r="T2764" i="1"/>
  <c r="S2764" i="1"/>
  <c r="T2763" i="1"/>
  <c r="S2763" i="1"/>
  <c r="T2762" i="1"/>
  <c r="S2762" i="1"/>
  <c r="T2761" i="1"/>
  <c r="S2761" i="1"/>
  <c r="T2760" i="1"/>
  <c r="S2760" i="1"/>
  <c r="T2759" i="1"/>
  <c r="S2759" i="1"/>
  <c r="T2758" i="1"/>
  <c r="S2758" i="1"/>
  <c r="T2757" i="1"/>
  <c r="S2757" i="1"/>
  <c r="T2756" i="1"/>
  <c r="S2756" i="1"/>
  <c r="T2755" i="1"/>
  <c r="S2755" i="1"/>
  <c r="T2754" i="1"/>
  <c r="S2754" i="1"/>
  <c r="T2753" i="1"/>
  <c r="S2753" i="1"/>
  <c r="T2752" i="1"/>
  <c r="S2752" i="1"/>
  <c r="T2751" i="1"/>
  <c r="S2751" i="1"/>
  <c r="T2750" i="1"/>
  <c r="S2750" i="1"/>
  <c r="T2749" i="1"/>
  <c r="S2749" i="1"/>
  <c r="T2748" i="1"/>
  <c r="S2748" i="1"/>
  <c r="T2747" i="1"/>
  <c r="S2747" i="1"/>
  <c r="T2746" i="1"/>
  <c r="S2746" i="1"/>
  <c r="T2745" i="1"/>
  <c r="S2745" i="1"/>
  <c r="T2744" i="1"/>
  <c r="S2744" i="1"/>
  <c r="T2743" i="1"/>
  <c r="S2743" i="1"/>
  <c r="T2742" i="1"/>
  <c r="S2742" i="1"/>
  <c r="T2741" i="1"/>
  <c r="S2741" i="1"/>
  <c r="T2740" i="1"/>
  <c r="S2740" i="1"/>
  <c r="T2739" i="1"/>
  <c r="S2739" i="1"/>
  <c r="T2738" i="1"/>
  <c r="S2738" i="1"/>
  <c r="T2737" i="1"/>
  <c r="S2737" i="1"/>
  <c r="T2736" i="1"/>
  <c r="S2736" i="1"/>
  <c r="T2735" i="1"/>
  <c r="S2735" i="1"/>
  <c r="T2734" i="1"/>
  <c r="S2734" i="1"/>
  <c r="T2733" i="1"/>
  <c r="S2733" i="1"/>
  <c r="T2732" i="1"/>
  <c r="S2732" i="1"/>
  <c r="T2731" i="1"/>
  <c r="S2731" i="1"/>
  <c r="T2730" i="1"/>
  <c r="S2730" i="1"/>
  <c r="T2729" i="1"/>
  <c r="S2729" i="1"/>
  <c r="T2728" i="1"/>
  <c r="S2728" i="1"/>
  <c r="T2727" i="1"/>
  <c r="S2727" i="1"/>
  <c r="T2726" i="1"/>
  <c r="S2726" i="1"/>
  <c r="T2725" i="1"/>
  <c r="S2725" i="1"/>
  <c r="T2724" i="1"/>
  <c r="S2724" i="1"/>
  <c r="T2723" i="1"/>
  <c r="S2723" i="1"/>
  <c r="T2722" i="1"/>
  <c r="S2722" i="1"/>
  <c r="T2721" i="1"/>
  <c r="S2721" i="1"/>
  <c r="T2720" i="1"/>
  <c r="S2720" i="1"/>
  <c r="T2719" i="1"/>
  <c r="S2719" i="1"/>
  <c r="T2718" i="1"/>
  <c r="S2718" i="1"/>
  <c r="T2717" i="1"/>
  <c r="S2717" i="1"/>
  <c r="T2716" i="1"/>
  <c r="S2716" i="1"/>
  <c r="T2715" i="1"/>
  <c r="S2715" i="1"/>
  <c r="T2714" i="1"/>
  <c r="S2714" i="1"/>
  <c r="T2713" i="1"/>
  <c r="S2713" i="1"/>
  <c r="T2712" i="1"/>
  <c r="S2712" i="1"/>
  <c r="T2711" i="1"/>
  <c r="S2711" i="1"/>
  <c r="T2710" i="1"/>
  <c r="S2710" i="1"/>
  <c r="T2709" i="1"/>
  <c r="S2709" i="1"/>
  <c r="T2708" i="1"/>
  <c r="S2708" i="1"/>
  <c r="T2707" i="1"/>
  <c r="S2707" i="1"/>
  <c r="T2706" i="1"/>
  <c r="S2706" i="1"/>
  <c r="T2705" i="1"/>
  <c r="S2705" i="1"/>
  <c r="T2704" i="1"/>
  <c r="S2704" i="1"/>
  <c r="T2703" i="1"/>
  <c r="S2703" i="1"/>
  <c r="T2702" i="1"/>
  <c r="S2702" i="1"/>
  <c r="T2701" i="1"/>
  <c r="S2701" i="1"/>
  <c r="T2700" i="1"/>
  <c r="S2700" i="1"/>
  <c r="T2699" i="1"/>
  <c r="S2699" i="1"/>
  <c r="T2698" i="1"/>
  <c r="S2698" i="1"/>
  <c r="T2697" i="1"/>
  <c r="S2697" i="1"/>
  <c r="T2696" i="1"/>
  <c r="S2696" i="1"/>
  <c r="T2695" i="1"/>
  <c r="S2695" i="1"/>
  <c r="T2694" i="1"/>
  <c r="S2694" i="1"/>
  <c r="T2693" i="1"/>
  <c r="S2693" i="1"/>
  <c r="T2692" i="1"/>
  <c r="S2692" i="1"/>
  <c r="T2691" i="1"/>
  <c r="S2691" i="1"/>
  <c r="T2690" i="1"/>
  <c r="S2690" i="1"/>
  <c r="T2689" i="1"/>
  <c r="S2689" i="1"/>
  <c r="T2688" i="1"/>
  <c r="S2688" i="1"/>
  <c r="T2687" i="1"/>
  <c r="S2687" i="1"/>
  <c r="T2686" i="1"/>
  <c r="S2686" i="1"/>
  <c r="T2685" i="1"/>
  <c r="S2685" i="1"/>
  <c r="T2684" i="1"/>
  <c r="S2684" i="1"/>
  <c r="T2683" i="1"/>
  <c r="S2683" i="1"/>
  <c r="T2682" i="1"/>
  <c r="S2682" i="1"/>
  <c r="T2681" i="1"/>
  <c r="S2681" i="1"/>
  <c r="T2680" i="1"/>
  <c r="S2680" i="1"/>
  <c r="T2679" i="1"/>
  <c r="S2679" i="1"/>
  <c r="T2678" i="1"/>
  <c r="S2678" i="1"/>
  <c r="T2677" i="1"/>
  <c r="S2677" i="1"/>
  <c r="T2676" i="1"/>
  <c r="S2676" i="1"/>
  <c r="T2675" i="1"/>
  <c r="S2675" i="1"/>
  <c r="T2674" i="1"/>
  <c r="S2674" i="1"/>
  <c r="T2673" i="1"/>
  <c r="S2673" i="1"/>
  <c r="T2672" i="1"/>
  <c r="S2672" i="1"/>
  <c r="T2671" i="1"/>
  <c r="S2671" i="1"/>
  <c r="T2670" i="1"/>
  <c r="S2670" i="1"/>
  <c r="T2669" i="1"/>
  <c r="S2669" i="1"/>
  <c r="T2668" i="1"/>
  <c r="S2668" i="1"/>
  <c r="T2667" i="1"/>
  <c r="S2667" i="1"/>
  <c r="T2666" i="1"/>
  <c r="S2666" i="1"/>
  <c r="T2665" i="1"/>
  <c r="S2665" i="1"/>
  <c r="T2664" i="1"/>
  <c r="S2664" i="1"/>
  <c r="T2663" i="1"/>
  <c r="S2663" i="1"/>
  <c r="T2662" i="1"/>
  <c r="S2662" i="1"/>
  <c r="T2661" i="1"/>
  <c r="S2661" i="1"/>
  <c r="T2660" i="1"/>
  <c r="S2660" i="1"/>
  <c r="T2659" i="1"/>
  <c r="S2659" i="1"/>
  <c r="T2658" i="1"/>
  <c r="S2658" i="1"/>
  <c r="T2657" i="1"/>
  <c r="S2657" i="1"/>
  <c r="T2656" i="1"/>
  <c r="S2656" i="1"/>
  <c r="T2655" i="1"/>
  <c r="S2655" i="1"/>
  <c r="T2654" i="1"/>
  <c r="S2654" i="1"/>
  <c r="T2653" i="1"/>
  <c r="S2653" i="1"/>
  <c r="T2652" i="1"/>
  <c r="S2652" i="1"/>
  <c r="T2651" i="1"/>
  <c r="S2651" i="1"/>
  <c r="T2650" i="1"/>
  <c r="S2650" i="1"/>
  <c r="T2649" i="1"/>
  <c r="S2649" i="1"/>
  <c r="T2648" i="1"/>
  <c r="S2648" i="1"/>
  <c r="T2647" i="1"/>
  <c r="S2647" i="1"/>
  <c r="T2646" i="1"/>
  <c r="S2646" i="1"/>
  <c r="T2645" i="1"/>
  <c r="S2645" i="1"/>
  <c r="T2644" i="1"/>
  <c r="S2644" i="1"/>
  <c r="T2643" i="1"/>
  <c r="S2643" i="1"/>
  <c r="T2642" i="1"/>
  <c r="S2642" i="1"/>
  <c r="T2641" i="1"/>
  <c r="S2641" i="1"/>
  <c r="T2640" i="1"/>
  <c r="S2640" i="1"/>
  <c r="T2639" i="1"/>
  <c r="S2639" i="1"/>
  <c r="T2638" i="1"/>
  <c r="S2638" i="1"/>
  <c r="T2637" i="1"/>
  <c r="S2637" i="1"/>
  <c r="T2636" i="1"/>
  <c r="S2636" i="1"/>
  <c r="T2635" i="1"/>
  <c r="S2635" i="1"/>
  <c r="T2634" i="1"/>
  <c r="S2634" i="1"/>
  <c r="T2633" i="1"/>
  <c r="S2633" i="1"/>
  <c r="T2632" i="1"/>
  <c r="S2632" i="1"/>
  <c r="T2631" i="1"/>
  <c r="S2631" i="1"/>
  <c r="T2630" i="1"/>
  <c r="S2630" i="1"/>
  <c r="T2629" i="1"/>
  <c r="S2629" i="1"/>
  <c r="T2628" i="1"/>
  <c r="S2628" i="1"/>
  <c r="T2627" i="1"/>
  <c r="S2627" i="1"/>
  <c r="T2626" i="1"/>
  <c r="S2626" i="1"/>
  <c r="T2625" i="1"/>
  <c r="S2625" i="1"/>
  <c r="T2624" i="1"/>
  <c r="S2624" i="1"/>
  <c r="T2623" i="1"/>
  <c r="S2623" i="1"/>
  <c r="T2622" i="1"/>
  <c r="S2622" i="1"/>
  <c r="T2621" i="1"/>
  <c r="S2621" i="1"/>
  <c r="T2620" i="1"/>
  <c r="S2620" i="1"/>
  <c r="T2619" i="1"/>
  <c r="S2619" i="1"/>
  <c r="T2618" i="1"/>
  <c r="S2618" i="1"/>
  <c r="T2617" i="1"/>
  <c r="S2617" i="1"/>
  <c r="T2616" i="1"/>
  <c r="S2616" i="1"/>
  <c r="T2615" i="1"/>
  <c r="S2615" i="1"/>
  <c r="T2614" i="1"/>
  <c r="S2614" i="1"/>
  <c r="T2613" i="1"/>
  <c r="S2613" i="1"/>
  <c r="T2612" i="1"/>
  <c r="S2612" i="1"/>
  <c r="T2611" i="1"/>
  <c r="S2611" i="1"/>
  <c r="T2610" i="1"/>
  <c r="S2610" i="1"/>
  <c r="T2609" i="1"/>
  <c r="S2609" i="1"/>
  <c r="T2608" i="1"/>
  <c r="S2608" i="1"/>
  <c r="T2607" i="1"/>
  <c r="S2607" i="1"/>
  <c r="T2606" i="1"/>
  <c r="S2606" i="1"/>
  <c r="T2605" i="1"/>
  <c r="S2605" i="1"/>
  <c r="T2604" i="1"/>
  <c r="S2604" i="1"/>
  <c r="T2603" i="1"/>
  <c r="S2603" i="1"/>
  <c r="T2602" i="1"/>
  <c r="S2602" i="1"/>
  <c r="T2601" i="1"/>
  <c r="S2601" i="1"/>
  <c r="T2600" i="1"/>
  <c r="S2600" i="1"/>
  <c r="T2599" i="1"/>
  <c r="S2599" i="1"/>
  <c r="T2598" i="1"/>
  <c r="S2598" i="1"/>
  <c r="T2597" i="1"/>
  <c r="S2597" i="1"/>
  <c r="T2596" i="1"/>
  <c r="S2596" i="1"/>
  <c r="T2595" i="1"/>
  <c r="S2595" i="1"/>
  <c r="T2594" i="1"/>
  <c r="S2594" i="1"/>
  <c r="T2593" i="1"/>
  <c r="S2593" i="1"/>
  <c r="T2592" i="1"/>
  <c r="S2592" i="1"/>
  <c r="T2591" i="1"/>
  <c r="S2591" i="1"/>
  <c r="T2590" i="1"/>
  <c r="S2590" i="1"/>
  <c r="T2589" i="1"/>
  <c r="S2589" i="1"/>
  <c r="T2588" i="1"/>
  <c r="S2588" i="1"/>
  <c r="T2587" i="1"/>
  <c r="S2587" i="1"/>
  <c r="T2586" i="1"/>
  <c r="S2586" i="1"/>
  <c r="T2585" i="1"/>
  <c r="S2585" i="1"/>
  <c r="T2584" i="1"/>
  <c r="S2584" i="1"/>
  <c r="T2583" i="1"/>
  <c r="S2583" i="1"/>
  <c r="T2582" i="1"/>
  <c r="S2582" i="1"/>
  <c r="T2581" i="1"/>
  <c r="S2581" i="1"/>
  <c r="T2580" i="1"/>
  <c r="S2580" i="1"/>
  <c r="T2579" i="1"/>
  <c r="S2579" i="1"/>
  <c r="T2578" i="1"/>
  <c r="S2578" i="1"/>
  <c r="T2577" i="1"/>
  <c r="S2577" i="1"/>
  <c r="T2576" i="1"/>
  <c r="S2576" i="1"/>
  <c r="T2575" i="1"/>
  <c r="S2575" i="1"/>
  <c r="T2574" i="1"/>
  <c r="S2574" i="1"/>
  <c r="T2573" i="1"/>
  <c r="S2573" i="1"/>
  <c r="T2572" i="1"/>
  <c r="S2572" i="1"/>
  <c r="T2571" i="1"/>
  <c r="S2571" i="1"/>
  <c r="T2570" i="1"/>
  <c r="S2570" i="1"/>
  <c r="T2569" i="1"/>
  <c r="S2569" i="1"/>
  <c r="T2568" i="1"/>
  <c r="S2568" i="1"/>
  <c r="T2567" i="1"/>
  <c r="S2567" i="1"/>
  <c r="T2566" i="1"/>
  <c r="S2566" i="1"/>
  <c r="T2565" i="1"/>
  <c r="S2565" i="1"/>
  <c r="T2564" i="1"/>
  <c r="S2564" i="1"/>
  <c r="T2563" i="1"/>
  <c r="S2563" i="1"/>
  <c r="T2562" i="1"/>
  <c r="S2562" i="1"/>
  <c r="T2561" i="1"/>
  <c r="S2561" i="1"/>
  <c r="T2560" i="1"/>
  <c r="S2560" i="1"/>
  <c r="T2559" i="1"/>
  <c r="S2559" i="1"/>
  <c r="T2558" i="1"/>
  <c r="S2558" i="1"/>
  <c r="T2557" i="1"/>
  <c r="S2557" i="1"/>
  <c r="T2556" i="1"/>
  <c r="S2556" i="1"/>
  <c r="T2555" i="1"/>
  <c r="S2555" i="1"/>
  <c r="T2554" i="1"/>
  <c r="S2554" i="1"/>
  <c r="T2553" i="1"/>
  <c r="S2553" i="1"/>
  <c r="T2552" i="1"/>
  <c r="S2552" i="1"/>
  <c r="T2551" i="1"/>
  <c r="S2551" i="1"/>
  <c r="T2550" i="1"/>
  <c r="S2550" i="1"/>
  <c r="T2549" i="1"/>
  <c r="S2549" i="1"/>
  <c r="T2548" i="1"/>
  <c r="S2548" i="1"/>
  <c r="T2547" i="1"/>
  <c r="S2547" i="1"/>
  <c r="T2546" i="1"/>
  <c r="S2546" i="1"/>
  <c r="T2545" i="1"/>
  <c r="S2545" i="1"/>
  <c r="T2544" i="1"/>
  <c r="S2544" i="1"/>
  <c r="T2543" i="1"/>
  <c r="S2543" i="1"/>
  <c r="T2542" i="1"/>
  <c r="S2542" i="1"/>
  <c r="T2541" i="1"/>
  <c r="S2541" i="1"/>
  <c r="T2540" i="1"/>
  <c r="S2540" i="1"/>
  <c r="T2539" i="1"/>
  <c r="S2539" i="1"/>
  <c r="T2538" i="1"/>
  <c r="S2538" i="1"/>
  <c r="T2537" i="1"/>
  <c r="S2537" i="1"/>
  <c r="T2536" i="1"/>
  <c r="S2536" i="1"/>
  <c r="T2535" i="1"/>
  <c r="S2535" i="1"/>
  <c r="T2534" i="1"/>
  <c r="S2534" i="1"/>
  <c r="T2533" i="1"/>
  <c r="S2533" i="1"/>
  <c r="T2532" i="1"/>
  <c r="S2532" i="1"/>
  <c r="T2531" i="1"/>
  <c r="S2531" i="1"/>
  <c r="T2530" i="1"/>
  <c r="S2530" i="1"/>
  <c r="T2529" i="1"/>
  <c r="S2529" i="1"/>
  <c r="T2528" i="1"/>
  <c r="S2528" i="1"/>
  <c r="T2527" i="1"/>
  <c r="S2527" i="1"/>
  <c r="T2526" i="1"/>
  <c r="S2526" i="1"/>
  <c r="T2525" i="1"/>
  <c r="S2525" i="1"/>
  <c r="T2524" i="1"/>
  <c r="S2524" i="1"/>
  <c r="T2523" i="1"/>
  <c r="S2523" i="1"/>
  <c r="T2522" i="1"/>
  <c r="S2522" i="1"/>
  <c r="T2521" i="1"/>
  <c r="S2521" i="1"/>
  <c r="T2520" i="1"/>
  <c r="S2520" i="1"/>
  <c r="T2519" i="1"/>
  <c r="S2519" i="1"/>
  <c r="T2518" i="1"/>
  <c r="S2518" i="1"/>
  <c r="T2517" i="1"/>
  <c r="S2517" i="1"/>
  <c r="T2516" i="1"/>
  <c r="S2516" i="1"/>
  <c r="T2515" i="1"/>
  <c r="S2515" i="1"/>
  <c r="T2514" i="1"/>
  <c r="S2514" i="1"/>
  <c r="T2513" i="1"/>
  <c r="S2513" i="1"/>
  <c r="T2512" i="1"/>
  <c r="S2512" i="1"/>
  <c r="T2511" i="1"/>
  <c r="S2511" i="1"/>
  <c r="T2510" i="1"/>
  <c r="S2510" i="1"/>
  <c r="T2509" i="1"/>
  <c r="S2509" i="1"/>
  <c r="T2508" i="1"/>
  <c r="S2508" i="1"/>
  <c r="T2507" i="1"/>
  <c r="S2507" i="1"/>
  <c r="T2506" i="1"/>
  <c r="S2506" i="1"/>
  <c r="T2505" i="1"/>
  <c r="S2505" i="1"/>
  <c r="T2504" i="1"/>
  <c r="S2504" i="1"/>
  <c r="T2503" i="1"/>
  <c r="S2503" i="1"/>
  <c r="T2502" i="1"/>
  <c r="S2502" i="1"/>
  <c r="T2501" i="1"/>
  <c r="S2501" i="1"/>
  <c r="T2500" i="1"/>
  <c r="S2500" i="1"/>
  <c r="T2499" i="1"/>
  <c r="S2499" i="1"/>
  <c r="T2498" i="1"/>
  <c r="S2498" i="1"/>
  <c r="T2497" i="1"/>
  <c r="S2497" i="1"/>
  <c r="T2496" i="1"/>
  <c r="S2496" i="1"/>
  <c r="T2495" i="1"/>
  <c r="S2495" i="1"/>
  <c r="T2494" i="1"/>
  <c r="S2494" i="1"/>
  <c r="T2493" i="1"/>
  <c r="S2493" i="1"/>
  <c r="T2492" i="1"/>
  <c r="S2492" i="1"/>
  <c r="T2491" i="1"/>
  <c r="S2491" i="1"/>
  <c r="T2490" i="1"/>
  <c r="S2490" i="1"/>
  <c r="T2489" i="1"/>
  <c r="S2489" i="1"/>
  <c r="T2488" i="1"/>
  <c r="S2488" i="1"/>
  <c r="T2487" i="1"/>
  <c r="S2487" i="1"/>
  <c r="T2486" i="1"/>
  <c r="S2486" i="1"/>
  <c r="T2485" i="1"/>
  <c r="S2485" i="1"/>
  <c r="T2484" i="1"/>
  <c r="S2484" i="1"/>
  <c r="T2483" i="1"/>
  <c r="S2483" i="1"/>
  <c r="T2482" i="1"/>
  <c r="S2482" i="1"/>
  <c r="T2481" i="1"/>
  <c r="S2481" i="1"/>
  <c r="T2480" i="1"/>
  <c r="S2480" i="1"/>
  <c r="T2479" i="1"/>
  <c r="S2479" i="1"/>
  <c r="T2478" i="1"/>
  <c r="S2478" i="1"/>
  <c r="T2477" i="1"/>
  <c r="S2477" i="1"/>
  <c r="T2476" i="1"/>
  <c r="S2476" i="1"/>
  <c r="T2475" i="1"/>
  <c r="S2475" i="1"/>
  <c r="T2474" i="1"/>
  <c r="S2474" i="1"/>
  <c r="T2473" i="1"/>
  <c r="S2473" i="1"/>
  <c r="T2472" i="1"/>
  <c r="S2472" i="1"/>
  <c r="T2471" i="1"/>
  <c r="S2471" i="1"/>
  <c r="T2470" i="1"/>
  <c r="S2470" i="1"/>
  <c r="T2469" i="1"/>
  <c r="S2469" i="1"/>
  <c r="T2468" i="1"/>
  <c r="S2468" i="1"/>
  <c r="T2467" i="1"/>
  <c r="S2467" i="1"/>
  <c r="T2466" i="1"/>
  <c r="S2466" i="1"/>
  <c r="T2465" i="1"/>
  <c r="S2465" i="1"/>
  <c r="T2464" i="1"/>
  <c r="S2464" i="1"/>
  <c r="T2463" i="1"/>
  <c r="S2463" i="1"/>
  <c r="T2462" i="1"/>
  <c r="S2462" i="1"/>
  <c r="T2461" i="1"/>
  <c r="S2461" i="1"/>
  <c r="T2460" i="1"/>
  <c r="S2460" i="1"/>
  <c r="T2459" i="1"/>
  <c r="S2459" i="1"/>
  <c r="T2458" i="1"/>
  <c r="S2458" i="1"/>
  <c r="T2457" i="1"/>
  <c r="S2457" i="1"/>
  <c r="T2456" i="1"/>
  <c r="S2456" i="1"/>
  <c r="T2455" i="1"/>
  <c r="S2455" i="1"/>
  <c r="T2454" i="1"/>
  <c r="S2454" i="1"/>
  <c r="T2453" i="1"/>
  <c r="S2453" i="1"/>
  <c r="T2452" i="1"/>
  <c r="S2452" i="1"/>
  <c r="T2451" i="1"/>
  <c r="S2451" i="1"/>
  <c r="T2450" i="1"/>
  <c r="S2450" i="1"/>
  <c r="T2449" i="1"/>
  <c r="S2449" i="1"/>
  <c r="T2448" i="1"/>
  <c r="S2448" i="1"/>
  <c r="T2447" i="1"/>
  <c r="S2447" i="1"/>
  <c r="T2446" i="1"/>
  <c r="S2446" i="1"/>
  <c r="T2445" i="1"/>
  <c r="S2445" i="1"/>
  <c r="T2444" i="1"/>
  <c r="S2444" i="1"/>
  <c r="T2443" i="1"/>
  <c r="S2443" i="1"/>
  <c r="T2442" i="1"/>
  <c r="S2442" i="1"/>
  <c r="T2441" i="1"/>
  <c r="S2441" i="1"/>
  <c r="T2440" i="1"/>
  <c r="S2440" i="1"/>
  <c r="T2439" i="1"/>
  <c r="S2439" i="1"/>
  <c r="T2438" i="1"/>
  <c r="S2438" i="1"/>
  <c r="T2437" i="1"/>
  <c r="S2437" i="1"/>
  <c r="T2436" i="1"/>
  <c r="S2436" i="1"/>
  <c r="T2435" i="1"/>
  <c r="S2435" i="1"/>
  <c r="T2434" i="1"/>
  <c r="S2434" i="1"/>
  <c r="T2433" i="1"/>
  <c r="S2433" i="1"/>
  <c r="T2432" i="1"/>
  <c r="S2432" i="1"/>
  <c r="T2431" i="1"/>
  <c r="S2431" i="1"/>
  <c r="T2430" i="1"/>
  <c r="S2430" i="1"/>
  <c r="T2429" i="1"/>
  <c r="S2429" i="1"/>
  <c r="T2428" i="1"/>
  <c r="S2428" i="1"/>
  <c r="T2427" i="1"/>
  <c r="S2427" i="1"/>
  <c r="T2426" i="1"/>
  <c r="S2426" i="1"/>
  <c r="T2425" i="1"/>
  <c r="S2425" i="1"/>
  <c r="T2424" i="1"/>
  <c r="S2424" i="1"/>
  <c r="T2423" i="1"/>
  <c r="S2423" i="1"/>
  <c r="T2422" i="1"/>
  <c r="S2422" i="1"/>
  <c r="T2421" i="1"/>
  <c r="S2421" i="1"/>
  <c r="T2420" i="1"/>
  <c r="S2420" i="1"/>
  <c r="T2419" i="1"/>
  <c r="S2419" i="1"/>
  <c r="T2418" i="1"/>
  <c r="S2418" i="1"/>
  <c r="T2417" i="1"/>
  <c r="S2417" i="1"/>
  <c r="T2416" i="1"/>
  <c r="S2416" i="1"/>
  <c r="T2415" i="1"/>
  <c r="S2415" i="1"/>
  <c r="T2414" i="1"/>
  <c r="S2414" i="1"/>
  <c r="T2413" i="1"/>
  <c r="S2413" i="1"/>
  <c r="T2412" i="1"/>
  <c r="S2412" i="1"/>
  <c r="T2411" i="1"/>
  <c r="S2411" i="1"/>
  <c r="T2410" i="1"/>
  <c r="S2410" i="1"/>
  <c r="T2409" i="1"/>
  <c r="S2409" i="1"/>
  <c r="T2408" i="1"/>
  <c r="S2408" i="1"/>
  <c r="T2407" i="1"/>
  <c r="S2407" i="1"/>
  <c r="T2406" i="1"/>
  <c r="S2406" i="1"/>
  <c r="T2405" i="1"/>
  <c r="S2405" i="1"/>
  <c r="T2404" i="1"/>
  <c r="S2404" i="1"/>
  <c r="T2403" i="1"/>
  <c r="S2403" i="1"/>
  <c r="T2402" i="1"/>
  <c r="S2402" i="1"/>
  <c r="T2401" i="1"/>
  <c r="S2401" i="1"/>
  <c r="T2400" i="1"/>
  <c r="S2400" i="1"/>
  <c r="T2399" i="1"/>
  <c r="S2399" i="1"/>
  <c r="T2398" i="1"/>
  <c r="S2398" i="1"/>
  <c r="T2397" i="1"/>
  <c r="S2397" i="1"/>
  <c r="T2396" i="1"/>
  <c r="S2396" i="1"/>
  <c r="T2395" i="1"/>
  <c r="S2395" i="1"/>
  <c r="T2394" i="1"/>
  <c r="S2394" i="1"/>
  <c r="T2393" i="1"/>
  <c r="S2393" i="1"/>
  <c r="T2392" i="1"/>
  <c r="S2392" i="1"/>
  <c r="T2391" i="1"/>
  <c r="S2391" i="1"/>
  <c r="T2390" i="1"/>
  <c r="S2390" i="1"/>
  <c r="T2389" i="1"/>
  <c r="S2389" i="1"/>
  <c r="T2388" i="1"/>
  <c r="S2388" i="1"/>
  <c r="T2387" i="1"/>
  <c r="S2387" i="1"/>
  <c r="T2386" i="1"/>
  <c r="S2386" i="1"/>
  <c r="T2385" i="1"/>
  <c r="S2385" i="1"/>
  <c r="T2384" i="1"/>
  <c r="S2384" i="1"/>
  <c r="T2383" i="1"/>
  <c r="S2383" i="1"/>
  <c r="T2382" i="1"/>
  <c r="S2382" i="1"/>
  <c r="T2381" i="1"/>
  <c r="S2381" i="1"/>
  <c r="T2380" i="1"/>
  <c r="S2380" i="1"/>
  <c r="T2379" i="1"/>
  <c r="S2379" i="1"/>
  <c r="T2378" i="1"/>
  <c r="S2378" i="1"/>
  <c r="T2377" i="1"/>
  <c r="S2377" i="1"/>
  <c r="T2376" i="1"/>
  <c r="S2376" i="1"/>
  <c r="T2375" i="1"/>
  <c r="S2375" i="1"/>
  <c r="T2374" i="1"/>
  <c r="S2374" i="1"/>
  <c r="T2373" i="1"/>
  <c r="S2373" i="1"/>
  <c r="T2372" i="1"/>
  <c r="S2372" i="1"/>
  <c r="T2371" i="1"/>
  <c r="S2371" i="1"/>
  <c r="T2370" i="1"/>
  <c r="S2370" i="1"/>
  <c r="T2369" i="1"/>
  <c r="S2369" i="1"/>
  <c r="T2368" i="1"/>
  <c r="S2368" i="1"/>
  <c r="T2367" i="1"/>
  <c r="S2367" i="1"/>
  <c r="T2366" i="1"/>
  <c r="S2366" i="1"/>
  <c r="T2365" i="1"/>
  <c r="S2365" i="1"/>
  <c r="T2364" i="1"/>
  <c r="S2364" i="1"/>
  <c r="T2363" i="1"/>
  <c r="S2363" i="1"/>
  <c r="T2362" i="1"/>
  <c r="S2362" i="1"/>
  <c r="T2361" i="1"/>
  <c r="S2361" i="1"/>
  <c r="T2360" i="1"/>
  <c r="S2360" i="1"/>
  <c r="T2359" i="1"/>
  <c r="S2359" i="1"/>
  <c r="T2358" i="1"/>
  <c r="S2358" i="1"/>
  <c r="T2357" i="1"/>
  <c r="S2357" i="1"/>
  <c r="T2356" i="1"/>
  <c r="S2356" i="1"/>
  <c r="T2355" i="1"/>
  <c r="S2355" i="1"/>
  <c r="T2354" i="1"/>
  <c r="S2354" i="1"/>
  <c r="T2353" i="1"/>
  <c r="S2353" i="1"/>
  <c r="T2352" i="1"/>
  <c r="S2352" i="1"/>
  <c r="T2351" i="1"/>
  <c r="S2351" i="1"/>
  <c r="T2350" i="1"/>
  <c r="S2350" i="1"/>
  <c r="T2349" i="1"/>
  <c r="S2349" i="1"/>
  <c r="T2348" i="1"/>
  <c r="S2348" i="1"/>
  <c r="T2347" i="1"/>
  <c r="S2347" i="1"/>
  <c r="T2346" i="1"/>
  <c r="S2346" i="1"/>
  <c r="T2345" i="1"/>
  <c r="S2345" i="1"/>
  <c r="T2344" i="1"/>
  <c r="S2344" i="1"/>
  <c r="T2343" i="1"/>
  <c r="S2343" i="1"/>
  <c r="T2342" i="1"/>
  <c r="S2342" i="1"/>
  <c r="T2341" i="1"/>
  <c r="S2341" i="1"/>
  <c r="T2340" i="1"/>
  <c r="S2340" i="1"/>
  <c r="T2339" i="1"/>
  <c r="S2339" i="1"/>
  <c r="T2338" i="1"/>
  <c r="S2338" i="1"/>
  <c r="T2337" i="1"/>
  <c r="S2337" i="1"/>
  <c r="T2336" i="1"/>
  <c r="S2336" i="1"/>
  <c r="T2335" i="1"/>
  <c r="S2335" i="1"/>
  <c r="T2334" i="1"/>
  <c r="S2334" i="1"/>
  <c r="T2333" i="1"/>
  <c r="S2333" i="1"/>
  <c r="T2332" i="1"/>
  <c r="S2332" i="1"/>
  <c r="T2331" i="1"/>
  <c r="S2331" i="1"/>
  <c r="T2330" i="1"/>
  <c r="S2330" i="1"/>
  <c r="T2329" i="1"/>
  <c r="S2329" i="1"/>
  <c r="T2328" i="1"/>
  <c r="S2328" i="1"/>
  <c r="T2327" i="1"/>
  <c r="S2327" i="1"/>
  <c r="T2326" i="1"/>
  <c r="S2326" i="1"/>
  <c r="T2325" i="1"/>
  <c r="S2325" i="1"/>
  <c r="T2324" i="1"/>
  <c r="S2324" i="1"/>
  <c r="T2323" i="1"/>
  <c r="S2323" i="1"/>
  <c r="T2322" i="1"/>
  <c r="S2322" i="1"/>
  <c r="T2321" i="1"/>
  <c r="S2321" i="1"/>
  <c r="T2320" i="1"/>
  <c r="S2320" i="1"/>
  <c r="T2319" i="1"/>
  <c r="S2319" i="1"/>
  <c r="T2318" i="1"/>
  <c r="S2318" i="1"/>
  <c r="T2317" i="1"/>
  <c r="S2317" i="1"/>
  <c r="T2316" i="1"/>
  <c r="S2316" i="1"/>
  <c r="T2315" i="1"/>
  <c r="S2315" i="1"/>
  <c r="T2314" i="1"/>
  <c r="S2314" i="1"/>
  <c r="T2313" i="1"/>
  <c r="S2313" i="1"/>
  <c r="T2312" i="1"/>
  <c r="S2312" i="1"/>
  <c r="T2311" i="1"/>
  <c r="S2311" i="1"/>
  <c r="T2310" i="1"/>
  <c r="S2310" i="1"/>
  <c r="T2309" i="1"/>
  <c r="S2309" i="1"/>
  <c r="T2308" i="1"/>
  <c r="S2308" i="1"/>
  <c r="T2307" i="1"/>
  <c r="S2307" i="1"/>
  <c r="T2306" i="1"/>
  <c r="S2306" i="1"/>
  <c r="T2305" i="1"/>
  <c r="S2305" i="1"/>
  <c r="T2304" i="1"/>
  <c r="S2304" i="1"/>
  <c r="T2303" i="1"/>
  <c r="S2303" i="1"/>
  <c r="T2302" i="1"/>
  <c r="S2302" i="1"/>
  <c r="T2301" i="1"/>
  <c r="S2301" i="1"/>
  <c r="T2300" i="1"/>
  <c r="S2300" i="1"/>
  <c r="T2299" i="1"/>
  <c r="S2299" i="1"/>
  <c r="T2298" i="1"/>
  <c r="S2298" i="1"/>
  <c r="T2297" i="1"/>
  <c r="S2297" i="1"/>
  <c r="T2296" i="1"/>
  <c r="S2296" i="1"/>
  <c r="T2295" i="1"/>
  <c r="S2295" i="1"/>
  <c r="T2294" i="1"/>
  <c r="S2294" i="1"/>
  <c r="T2293" i="1"/>
  <c r="S2293" i="1"/>
  <c r="T2292" i="1"/>
  <c r="S2292" i="1"/>
  <c r="T2291" i="1"/>
  <c r="S2291" i="1"/>
  <c r="T2290" i="1"/>
  <c r="S2290" i="1"/>
  <c r="T2289" i="1"/>
  <c r="S2289" i="1"/>
  <c r="T2288" i="1"/>
  <c r="S2288" i="1"/>
  <c r="T2287" i="1"/>
  <c r="S2287" i="1"/>
  <c r="T2286" i="1"/>
  <c r="S2286" i="1"/>
  <c r="T2285" i="1"/>
  <c r="S2285" i="1"/>
  <c r="T2284" i="1"/>
  <c r="S2284" i="1"/>
  <c r="T2283" i="1"/>
  <c r="S2283" i="1"/>
  <c r="T2282" i="1"/>
  <c r="S2282" i="1"/>
  <c r="T2281" i="1"/>
  <c r="S2281" i="1"/>
  <c r="T2280" i="1"/>
  <c r="S2280" i="1"/>
  <c r="T2279" i="1"/>
  <c r="S2279" i="1"/>
  <c r="T2278" i="1"/>
  <c r="S2278" i="1"/>
  <c r="T2277" i="1"/>
  <c r="S2277" i="1"/>
  <c r="T2276" i="1"/>
  <c r="S2276" i="1"/>
  <c r="T2275" i="1"/>
  <c r="S2275" i="1"/>
  <c r="T2274" i="1"/>
  <c r="S2274" i="1"/>
  <c r="T2273" i="1"/>
  <c r="S2273" i="1"/>
  <c r="T2272" i="1"/>
  <c r="S2272" i="1"/>
  <c r="T2271" i="1"/>
  <c r="S2271" i="1"/>
  <c r="T2270" i="1"/>
  <c r="S2270" i="1"/>
  <c r="T2269" i="1"/>
  <c r="S2269" i="1"/>
  <c r="T2268" i="1"/>
  <c r="S2268" i="1"/>
  <c r="T2267" i="1"/>
  <c r="S2267" i="1"/>
  <c r="T2266" i="1"/>
  <c r="S2266" i="1"/>
  <c r="T2265" i="1"/>
  <c r="S2265" i="1"/>
  <c r="T2264" i="1"/>
  <c r="S2264" i="1"/>
  <c r="T2263" i="1"/>
  <c r="S2263" i="1"/>
  <c r="T2262" i="1"/>
  <c r="S2262" i="1"/>
  <c r="T2261" i="1"/>
  <c r="S2261" i="1"/>
  <c r="T2260" i="1"/>
  <c r="S2260" i="1"/>
  <c r="T2259" i="1"/>
  <c r="S2259" i="1"/>
  <c r="T2258" i="1"/>
  <c r="S2258" i="1"/>
  <c r="T2257" i="1"/>
  <c r="S2257" i="1"/>
  <c r="T2256" i="1"/>
  <c r="S2256" i="1"/>
  <c r="T2255" i="1"/>
  <c r="S2255" i="1"/>
  <c r="T2254" i="1"/>
  <c r="S2254" i="1"/>
  <c r="T2253" i="1"/>
  <c r="S2253" i="1"/>
  <c r="T2252" i="1"/>
  <c r="S2252" i="1"/>
  <c r="T2251" i="1"/>
  <c r="S2251" i="1"/>
  <c r="T2250" i="1"/>
  <c r="S2250" i="1"/>
  <c r="T2249" i="1"/>
  <c r="S2249" i="1"/>
  <c r="T2248" i="1"/>
  <c r="S2248" i="1"/>
  <c r="T2247" i="1"/>
  <c r="S2247" i="1"/>
  <c r="T2246" i="1"/>
  <c r="S2246" i="1"/>
  <c r="T2245" i="1"/>
  <c r="S2245" i="1"/>
  <c r="T2244" i="1"/>
  <c r="S2244" i="1"/>
  <c r="T2243" i="1"/>
  <c r="S2243" i="1"/>
  <c r="T2242" i="1"/>
  <c r="S2242" i="1"/>
  <c r="T2241" i="1"/>
  <c r="S2241" i="1"/>
  <c r="T2240" i="1"/>
  <c r="S2240" i="1"/>
  <c r="T2239" i="1"/>
  <c r="S2239" i="1"/>
  <c r="T2238" i="1"/>
  <c r="S2238" i="1"/>
  <c r="T2237" i="1"/>
  <c r="S2237" i="1"/>
  <c r="T2236" i="1"/>
  <c r="S2236" i="1"/>
  <c r="T2235" i="1"/>
  <c r="S2235" i="1"/>
  <c r="T2234" i="1"/>
  <c r="S2234" i="1"/>
  <c r="T2233" i="1"/>
  <c r="S2233" i="1"/>
  <c r="T2232" i="1"/>
  <c r="S2232" i="1"/>
  <c r="T2231" i="1"/>
  <c r="S2231" i="1"/>
  <c r="T2230" i="1"/>
  <c r="S2230" i="1"/>
  <c r="T2229" i="1"/>
  <c r="S2229" i="1"/>
  <c r="T2228" i="1"/>
  <c r="S2228" i="1"/>
  <c r="T2227" i="1"/>
  <c r="S2227" i="1"/>
  <c r="T2226" i="1"/>
  <c r="S2226" i="1"/>
  <c r="T2225" i="1"/>
  <c r="S2225" i="1"/>
  <c r="T2224" i="1"/>
  <c r="S2224" i="1"/>
  <c r="T2223" i="1"/>
  <c r="S2223" i="1"/>
  <c r="T2222" i="1"/>
  <c r="S2222" i="1"/>
  <c r="T2221" i="1"/>
  <c r="S2221" i="1"/>
  <c r="T2220" i="1"/>
  <c r="S2220" i="1"/>
  <c r="T2219" i="1"/>
  <c r="S2219" i="1"/>
  <c r="T2218" i="1"/>
  <c r="S2218" i="1"/>
  <c r="T2217" i="1"/>
  <c r="S2217" i="1"/>
  <c r="T2216" i="1"/>
  <c r="S2216" i="1"/>
  <c r="T2215" i="1"/>
  <c r="S2215" i="1"/>
  <c r="T2214" i="1"/>
  <c r="S2214" i="1"/>
  <c r="T2213" i="1"/>
  <c r="S2213" i="1"/>
  <c r="T2212" i="1"/>
  <c r="S2212" i="1"/>
  <c r="T2211" i="1"/>
  <c r="S2211" i="1"/>
  <c r="T2210" i="1"/>
  <c r="S2210" i="1"/>
  <c r="T2209" i="1"/>
  <c r="S2209" i="1"/>
  <c r="T2208" i="1"/>
  <c r="S2208" i="1"/>
  <c r="T2207" i="1"/>
  <c r="S2207" i="1"/>
  <c r="T2206" i="1"/>
  <c r="S2206" i="1"/>
  <c r="T2205" i="1"/>
  <c r="S2205" i="1"/>
  <c r="T2204" i="1"/>
  <c r="S2204" i="1"/>
  <c r="T2203" i="1"/>
  <c r="S2203" i="1"/>
  <c r="T2202" i="1"/>
  <c r="S2202" i="1"/>
  <c r="T2201" i="1"/>
  <c r="S2201" i="1"/>
  <c r="T2200" i="1"/>
  <c r="S2200" i="1"/>
  <c r="T2199" i="1"/>
  <c r="S2199" i="1"/>
  <c r="T2198" i="1"/>
  <c r="S2198" i="1"/>
  <c r="T2197" i="1"/>
  <c r="S2197" i="1"/>
  <c r="T2196" i="1"/>
  <c r="S2196" i="1"/>
  <c r="T2195" i="1"/>
  <c r="S2195" i="1"/>
  <c r="T2194" i="1"/>
  <c r="S2194" i="1"/>
  <c r="T2193" i="1"/>
  <c r="S2193" i="1"/>
  <c r="T2192" i="1"/>
  <c r="S2192" i="1"/>
  <c r="T2191" i="1"/>
  <c r="S2191" i="1"/>
  <c r="T2190" i="1"/>
  <c r="S2190" i="1"/>
  <c r="T2189" i="1"/>
  <c r="S2189" i="1"/>
  <c r="T2188" i="1"/>
  <c r="S2188" i="1"/>
  <c r="T2187" i="1"/>
  <c r="S2187" i="1"/>
  <c r="T2186" i="1"/>
  <c r="S2186" i="1"/>
  <c r="T2185" i="1"/>
  <c r="S2185" i="1"/>
  <c r="T2184" i="1"/>
  <c r="S2184" i="1"/>
  <c r="T2183" i="1"/>
  <c r="S2183" i="1"/>
  <c r="T2182" i="1"/>
  <c r="S2182" i="1"/>
  <c r="T2181" i="1"/>
  <c r="S2181" i="1"/>
  <c r="T2180" i="1"/>
  <c r="S2180" i="1"/>
  <c r="T2179" i="1"/>
  <c r="S2179" i="1"/>
  <c r="T2178" i="1"/>
  <c r="S2178" i="1"/>
  <c r="T2177" i="1"/>
  <c r="S2177" i="1"/>
  <c r="T2176" i="1"/>
  <c r="S2176" i="1"/>
  <c r="T2175" i="1"/>
  <c r="S2175" i="1"/>
  <c r="T2174" i="1"/>
  <c r="S2174" i="1"/>
  <c r="T2173" i="1"/>
  <c r="S2173" i="1"/>
  <c r="T2172" i="1"/>
  <c r="S2172" i="1"/>
  <c r="T2171" i="1"/>
  <c r="S2171" i="1"/>
  <c r="T2170" i="1"/>
  <c r="S2170" i="1"/>
  <c r="T2169" i="1"/>
  <c r="S2169" i="1"/>
  <c r="T2168" i="1"/>
  <c r="S2168" i="1"/>
  <c r="T2167" i="1"/>
  <c r="S2167" i="1"/>
  <c r="T2166" i="1"/>
  <c r="S2166" i="1"/>
  <c r="T2165" i="1"/>
  <c r="S2165" i="1"/>
  <c r="T2164" i="1"/>
  <c r="S2164" i="1"/>
  <c r="T2163" i="1"/>
  <c r="S2163" i="1"/>
  <c r="T2162" i="1"/>
  <c r="S2162" i="1"/>
  <c r="T2161" i="1"/>
  <c r="S2161" i="1"/>
  <c r="T2160" i="1"/>
  <c r="S2160" i="1"/>
  <c r="T2159" i="1"/>
  <c r="S2159" i="1"/>
  <c r="T2158" i="1"/>
  <c r="S2158" i="1"/>
  <c r="T2157" i="1"/>
  <c r="S2157" i="1"/>
  <c r="T2156" i="1"/>
  <c r="S2156" i="1"/>
  <c r="T2155" i="1"/>
  <c r="S2155" i="1"/>
  <c r="T2154" i="1"/>
  <c r="S2154" i="1"/>
  <c r="T2153" i="1"/>
  <c r="S2153" i="1"/>
  <c r="T2152" i="1"/>
  <c r="S2152" i="1"/>
  <c r="T2151" i="1"/>
  <c r="S2151" i="1"/>
  <c r="T2150" i="1"/>
  <c r="S2150" i="1"/>
  <c r="T2149" i="1"/>
  <c r="S2149" i="1"/>
  <c r="T2148" i="1"/>
  <c r="S2148" i="1"/>
  <c r="T2147" i="1"/>
  <c r="S2147" i="1"/>
  <c r="T2146" i="1"/>
  <c r="S2146" i="1"/>
  <c r="T2145" i="1"/>
  <c r="S2145" i="1"/>
  <c r="T2144" i="1"/>
  <c r="S2144" i="1"/>
  <c r="T2143" i="1"/>
  <c r="S2143" i="1"/>
  <c r="T2142" i="1"/>
  <c r="S2142" i="1"/>
  <c r="T2141" i="1"/>
  <c r="S2141" i="1"/>
  <c r="T2140" i="1"/>
  <c r="S2140" i="1"/>
  <c r="T2139" i="1"/>
  <c r="S2139" i="1"/>
  <c r="T2138" i="1"/>
  <c r="S2138" i="1"/>
  <c r="T2137" i="1"/>
  <c r="S2137" i="1"/>
  <c r="T2136" i="1"/>
  <c r="S2136" i="1"/>
  <c r="T2135" i="1"/>
  <c r="S2135" i="1"/>
  <c r="T2134" i="1"/>
  <c r="S2134" i="1"/>
  <c r="T2133" i="1"/>
  <c r="S2133" i="1"/>
  <c r="T2132" i="1"/>
  <c r="S2132" i="1"/>
  <c r="T2131" i="1"/>
  <c r="S2131" i="1"/>
  <c r="T2130" i="1"/>
  <c r="S2130" i="1"/>
  <c r="T2129" i="1"/>
  <c r="S2129" i="1"/>
  <c r="T2128" i="1"/>
  <c r="S2128" i="1"/>
  <c r="T2127" i="1"/>
  <c r="S2127" i="1"/>
  <c r="T2126" i="1"/>
  <c r="S2126" i="1"/>
  <c r="T2125" i="1"/>
  <c r="S2125" i="1"/>
  <c r="T2124" i="1"/>
  <c r="S2124" i="1"/>
  <c r="T2123" i="1"/>
  <c r="S2123" i="1"/>
  <c r="T2122" i="1"/>
  <c r="S2122" i="1"/>
  <c r="T2121" i="1"/>
  <c r="S2121" i="1"/>
  <c r="T2120" i="1"/>
  <c r="S2120" i="1"/>
  <c r="T2119" i="1"/>
  <c r="S2119" i="1"/>
  <c r="T2118" i="1"/>
  <c r="S2118" i="1"/>
  <c r="T2117" i="1"/>
  <c r="S2117" i="1"/>
  <c r="T2116" i="1"/>
  <c r="S2116" i="1"/>
  <c r="T2115" i="1"/>
  <c r="S2115" i="1"/>
  <c r="T2114" i="1"/>
  <c r="S2114" i="1"/>
  <c r="T2113" i="1"/>
  <c r="S2113" i="1"/>
  <c r="T2112" i="1"/>
  <c r="S2112" i="1"/>
  <c r="T2111" i="1"/>
  <c r="S2111" i="1"/>
  <c r="T2110" i="1"/>
  <c r="S2110" i="1"/>
  <c r="T2109" i="1"/>
  <c r="S2109" i="1"/>
  <c r="T2108" i="1"/>
  <c r="S2108" i="1"/>
  <c r="T2107" i="1"/>
  <c r="S2107" i="1"/>
  <c r="T2106" i="1"/>
  <c r="S2106" i="1"/>
  <c r="T2105" i="1"/>
  <c r="S2105" i="1"/>
  <c r="T2104" i="1"/>
  <c r="S2104" i="1"/>
  <c r="T2103" i="1"/>
  <c r="S2103" i="1"/>
  <c r="T2102" i="1"/>
  <c r="S2102" i="1"/>
  <c r="T2101" i="1"/>
  <c r="S2101" i="1"/>
  <c r="T2100" i="1"/>
  <c r="S2100" i="1"/>
  <c r="T2099" i="1"/>
  <c r="S2099" i="1"/>
  <c r="T2098" i="1"/>
  <c r="S2098" i="1"/>
  <c r="T2097" i="1"/>
  <c r="S2097" i="1"/>
  <c r="T2096" i="1"/>
  <c r="S2096" i="1"/>
  <c r="T2095" i="1"/>
  <c r="S2095" i="1"/>
  <c r="T2094" i="1"/>
  <c r="S2094" i="1"/>
  <c r="T2093" i="1"/>
  <c r="S2093" i="1"/>
  <c r="T2092" i="1"/>
  <c r="S2092" i="1"/>
  <c r="T2091" i="1"/>
  <c r="S2091" i="1"/>
  <c r="T2090" i="1"/>
  <c r="S2090" i="1"/>
  <c r="T2089" i="1"/>
  <c r="S2089" i="1"/>
  <c r="T2088" i="1"/>
  <c r="S2088" i="1"/>
  <c r="T2087" i="1"/>
  <c r="S2087" i="1"/>
  <c r="T2086" i="1"/>
  <c r="S2086" i="1"/>
  <c r="T2085" i="1"/>
  <c r="S2085" i="1"/>
  <c r="T2084" i="1"/>
  <c r="S2084" i="1"/>
  <c r="T2083" i="1"/>
  <c r="S2083" i="1"/>
  <c r="T2082" i="1"/>
  <c r="S2082" i="1"/>
  <c r="T2081" i="1"/>
  <c r="S2081" i="1"/>
  <c r="T2080" i="1"/>
  <c r="S2080" i="1"/>
  <c r="T2079" i="1"/>
  <c r="S2079" i="1"/>
  <c r="T2078" i="1"/>
  <c r="S2078" i="1"/>
  <c r="T2077" i="1"/>
  <c r="S2077" i="1"/>
  <c r="T2076" i="1"/>
  <c r="S2076" i="1"/>
  <c r="T2075" i="1"/>
  <c r="S2075" i="1"/>
  <c r="T2074" i="1"/>
  <c r="S2074" i="1"/>
  <c r="T2073" i="1"/>
  <c r="S2073" i="1"/>
  <c r="T2072" i="1"/>
  <c r="S2072" i="1"/>
  <c r="T2071" i="1"/>
  <c r="S2071" i="1"/>
  <c r="T2070" i="1"/>
  <c r="S2070" i="1"/>
  <c r="T2069" i="1"/>
  <c r="S2069" i="1"/>
  <c r="T2068" i="1"/>
  <c r="S2068" i="1"/>
  <c r="T2067" i="1"/>
  <c r="S2067" i="1"/>
  <c r="T2066" i="1"/>
  <c r="S2066" i="1"/>
  <c r="T2065" i="1"/>
  <c r="S2065" i="1"/>
  <c r="T2064" i="1"/>
  <c r="S2064" i="1"/>
  <c r="T2063" i="1"/>
  <c r="S2063" i="1"/>
  <c r="T2062" i="1"/>
  <c r="S2062" i="1"/>
  <c r="T2061" i="1"/>
  <c r="S2061" i="1"/>
  <c r="T2060" i="1"/>
  <c r="S2060" i="1"/>
  <c r="T2059" i="1"/>
  <c r="S2059" i="1"/>
  <c r="T2058" i="1"/>
  <c r="S2058" i="1"/>
  <c r="T2057" i="1"/>
  <c r="S2057" i="1"/>
  <c r="T2056" i="1"/>
  <c r="S2056" i="1"/>
  <c r="T2055" i="1"/>
  <c r="S2055" i="1"/>
  <c r="T2054" i="1"/>
  <c r="S2054" i="1"/>
  <c r="T2053" i="1"/>
  <c r="S2053" i="1"/>
  <c r="T2052" i="1"/>
  <c r="S2052" i="1"/>
  <c r="T2051" i="1"/>
  <c r="S2051" i="1"/>
  <c r="T2050" i="1"/>
  <c r="S2050" i="1"/>
  <c r="T2049" i="1"/>
  <c r="S2049" i="1"/>
  <c r="T2048" i="1"/>
  <c r="S2048" i="1"/>
  <c r="T2047" i="1"/>
  <c r="S2047" i="1"/>
  <c r="T2046" i="1"/>
  <c r="S2046" i="1"/>
  <c r="T2045" i="1"/>
  <c r="S2045" i="1"/>
  <c r="T2044" i="1"/>
  <c r="S2044" i="1"/>
  <c r="T2043" i="1"/>
  <c r="S2043" i="1"/>
  <c r="T2042" i="1"/>
  <c r="S2042" i="1"/>
  <c r="T2041" i="1"/>
  <c r="S2041" i="1"/>
  <c r="T2040" i="1"/>
  <c r="S2040" i="1"/>
  <c r="T2039" i="1"/>
  <c r="S2039" i="1"/>
  <c r="T2038" i="1"/>
  <c r="S2038" i="1"/>
  <c r="T2037" i="1"/>
  <c r="S2037" i="1"/>
  <c r="T2036" i="1"/>
  <c r="S2036" i="1"/>
  <c r="T2035" i="1"/>
  <c r="S2035" i="1"/>
  <c r="T2034" i="1"/>
  <c r="S2034" i="1"/>
  <c r="T2033" i="1"/>
  <c r="S2033" i="1"/>
  <c r="T2032" i="1"/>
  <c r="S2032" i="1"/>
  <c r="T2031" i="1"/>
  <c r="S2031" i="1"/>
  <c r="T2030" i="1"/>
  <c r="S2030" i="1"/>
  <c r="T2029" i="1"/>
  <c r="S2029" i="1"/>
  <c r="T2028" i="1"/>
  <c r="S2028" i="1"/>
  <c r="T2027" i="1"/>
  <c r="S2027" i="1"/>
  <c r="T2026" i="1"/>
  <c r="S2026" i="1"/>
  <c r="T2025" i="1"/>
  <c r="S2025" i="1"/>
  <c r="T2024" i="1"/>
  <c r="S2024" i="1"/>
  <c r="T2023" i="1"/>
  <c r="S2023" i="1"/>
  <c r="T2022" i="1"/>
  <c r="S2022" i="1"/>
  <c r="T2021" i="1"/>
  <c r="S2021" i="1"/>
  <c r="T2020" i="1"/>
  <c r="S2020" i="1"/>
  <c r="T2019" i="1"/>
  <c r="S2019" i="1"/>
  <c r="T2018" i="1"/>
  <c r="S2018" i="1"/>
  <c r="T2017" i="1"/>
  <c r="S2017" i="1"/>
  <c r="T2016" i="1"/>
  <c r="S2016" i="1"/>
  <c r="T2015" i="1"/>
  <c r="S2015" i="1"/>
  <c r="T2014" i="1"/>
  <c r="S2014" i="1"/>
  <c r="T2013" i="1"/>
  <c r="S2013" i="1"/>
  <c r="T2012" i="1"/>
  <c r="S2012" i="1"/>
  <c r="T2011" i="1"/>
  <c r="S2011" i="1"/>
  <c r="T2010" i="1"/>
  <c r="S2010" i="1"/>
  <c r="T2009" i="1"/>
  <c r="S2009" i="1"/>
  <c r="T2008" i="1"/>
  <c r="S2008" i="1"/>
  <c r="T2007" i="1"/>
  <c r="S2007" i="1"/>
  <c r="T2006" i="1"/>
  <c r="S2006" i="1"/>
  <c r="T2005" i="1"/>
  <c r="S2005" i="1"/>
  <c r="T2004" i="1"/>
  <c r="S2004" i="1"/>
  <c r="T2003" i="1"/>
  <c r="S2003" i="1"/>
  <c r="T2002" i="1"/>
  <c r="S2002" i="1"/>
  <c r="T2001" i="1"/>
  <c r="S2001" i="1"/>
  <c r="T2000" i="1"/>
  <c r="S2000" i="1"/>
  <c r="T1999" i="1"/>
  <c r="S1999" i="1"/>
  <c r="T1998" i="1"/>
  <c r="S1998" i="1"/>
  <c r="T1997" i="1"/>
  <c r="S1997" i="1"/>
  <c r="T1996" i="1"/>
  <c r="S1996" i="1"/>
  <c r="T1995" i="1"/>
  <c r="S1995" i="1"/>
  <c r="T1994" i="1"/>
  <c r="S1994" i="1"/>
  <c r="T1993" i="1"/>
  <c r="S1993" i="1"/>
  <c r="T1992" i="1"/>
  <c r="S1992" i="1"/>
  <c r="T1991" i="1"/>
  <c r="S1991" i="1"/>
  <c r="T1990" i="1"/>
  <c r="S1990" i="1"/>
  <c r="T1989" i="1"/>
  <c r="S1989" i="1"/>
  <c r="T1988" i="1"/>
  <c r="S1988" i="1"/>
  <c r="T1987" i="1"/>
  <c r="S1987" i="1"/>
  <c r="T1986" i="1"/>
  <c r="S1986" i="1"/>
  <c r="T1985" i="1"/>
  <c r="S1985" i="1"/>
  <c r="T1984" i="1"/>
  <c r="S1984" i="1"/>
  <c r="T1983" i="1"/>
  <c r="S1983" i="1"/>
  <c r="T1982" i="1"/>
  <c r="S1982" i="1"/>
  <c r="T1981" i="1"/>
  <c r="S1981" i="1"/>
  <c r="T1980" i="1"/>
  <c r="S1980" i="1"/>
  <c r="T1979" i="1"/>
  <c r="S1979" i="1"/>
  <c r="T1978" i="1"/>
  <c r="S1978" i="1"/>
  <c r="T1977" i="1"/>
  <c r="S1977" i="1"/>
  <c r="T1976" i="1"/>
  <c r="S1976" i="1"/>
  <c r="T1975" i="1"/>
  <c r="S1975" i="1"/>
  <c r="T1974" i="1"/>
  <c r="S1974" i="1"/>
  <c r="T1973" i="1"/>
  <c r="S1973" i="1"/>
  <c r="T1972" i="1"/>
  <c r="S1972" i="1"/>
  <c r="T1971" i="1"/>
  <c r="S1971" i="1"/>
  <c r="T1970" i="1"/>
  <c r="S1970" i="1"/>
  <c r="T1969" i="1"/>
  <c r="S1969" i="1"/>
  <c r="T1968" i="1"/>
  <c r="S1968" i="1"/>
  <c r="T1967" i="1"/>
  <c r="S1967" i="1"/>
  <c r="T1966" i="1"/>
  <c r="S1966" i="1"/>
  <c r="T1965" i="1"/>
  <c r="S1965" i="1"/>
  <c r="T1964" i="1"/>
  <c r="S1964" i="1"/>
  <c r="T1963" i="1"/>
  <c r="S1963" i="1"/>
  <c r="T1962" i="1"/>
  <c r="S1962" i="1"/>
  <c r="T1961" i="1"/>
  <c r="S1961" i="1"/>
  <c r="T1960" i="1"/>
  <c r="S1960" i="1"/>
  <c r="T1959" i="1"/>
  <c r="S1959" i="1"/>
  <c r="T1958" i="1"/>
  <c r="S1958" i="1"/>
  <c r="T1957" i="1"/>
  <c r="S1957" i="1"/>
  <c r="T1956" i="1"/>
  <c r="S1956" i="1"/>
  <c r="T1955" i="1"/>
  <c r="S1955" i="1"/>
  <c r="T1954" i="1"/>
  <c r="S1954" i="1"/>
  <c r="T1953" i="1"/>
  <c r="S1953" i="1"/>
  <c r="T1952" i="1"/>
  <c r="S1952" i="1"/>
  <c r="T1951" i="1"/>
  <c r="S1951" i="1"/>
  <c r="T1950" i="1"/>
  <c r="S1950" i="1"/>
  <c r="T1949" i="1"/>
  <c r="S1949" i="1"/>
  <c r="T1948" i="1"/>
  <c r="S1948" i="1"/>
  <c r="T1947" i="1"/>
  <c r="S1947" i="1"/>
  <c r="T1946" i="1"/>
  <c r="S1946" i="1"/>
  <c r="T1945" i="1"/>
  <c r="S1945" i="1"/>
  <c r="T1944" i="1"/>
  <c r="S1944" i="1"/>
  <c r="T1943" i="1"/>
  <c r="S1943" i="1"/>
  <c r="T1942" i="1"/>
  <c r="S1942" i="1"/>
  <c r="T1941" i="1"/>
  <c r="S1941" i="1"/>
  <c r="T1940" i="1"/>
  <c r="S1940" i="1"/>
  <c r="T1939" i="1"/>
  <c r="S1939" i="1"/>
  <c r="T1938" i="1"/>
  <c r="S1938" i="1"/>
  <c r="T1937" i="1"/>
  <c r="S1937" i="1"/>
  <c r="T1936" i="1"/>
  <c r="S1936" i="1"/>
  <c r="T1935" i="1"/>
  <c r="S1935" i="1"/>
  <c r="T1934" i="1"/>
  <c r="S1934" i="1"/>
  <c r="T1933" i="1"/>
  <c r="S1933" i="1"/>
  <c r="T1932" i="1"/>
  <c r="S1932" i="1"/>
  <c r="T1931" i="1"/>
  <c r="S1931" i="1"/>
  <c r="T1930" i="1"/>
  <c r="S1930" i="1"/>
  <c r="T1929" i="1"/>
  <c r="S1929" i="1"/>
  <c r="T1928" i="1"/>
  <c r="S1928" i="1"/>
  <c r="T1927" i="1"/>
  <c r="S1927" i="1"/>
  <c r="T1926" i="1"/>
  <c r="S1926" i="1"/>
  <c r="T1925" i="1"/>
  <c r="S1925" i="1"/>
  <c r="T1924" i="1"/>
  <c r="S1924" i="1"/>
  <c r="T1923" i="1"/>
  <c r="S1923" i="1"/>
  <c r="T1922" i="1"/>
  <c r="S1922" i="1"/>
  <c r="T1921" i="1"/>
  <c r="S1921" i="1"/>
  <c r="T1920" i="1"/>
  <c r="S1920" i="1"/>
  <c r="T1919" i="1"/>
  <c r="S1919" i="1"/>
  <c r="T1918" i="1"/>
  <c r="S1918" i="1"/>
  <c r="T1917" i="1"/>
  <c r="S1917" i="1"/>
  <c r="T1916" i="1"/>
  <c r="S1916" i="1"/>
  <c r="T1915" i="1"/>
  <c r="S1915" i="1"/>
  <c r="T1914" i="1"/>
  <c r="S1914" i="1"/>
  <c r="T1913" i="1"/>
  <c r="S1913" i="1"/>
  <c r="T1912" i="1"/>
  <c r="S1912" i="1"/>
  <c r="T1911" i="1"/>
  <c r="S1911" i="1"/>
  <c r="T1910" i="1"/>
  <c r="S1910" i="1"/>
  <c r="T1909" i="1"/>
  <c r="S1909" i="1"/>
  <c r="T1908" i="1"/>
  <c r="S1908" i="1"/>
  <c r="T1907" i="1"/>
  <c r="S1907" i="1"/>
  <c r="T1906" i="1"/>
  <c r="S1906" i="1"/>
  <c r="T1905" i="1"/>
  <c r="S1905" i="1"/>
  <c r="T1904" i="1"/>
  <c r="S1904" i="1"/>
  <c r="T1903" i="1"/>
  <c r="S1903" i="1"/>
  <c r="T1902" i="1"/>
  <c r="S1902" i="1"/>
  <c r="T1901" i="1"/>
  <c r="S1901" i="1"/>
  <c r="T1900" i="1"/>
  <c r="S1900" i="1"/>
  <c r="T1899" i="1"/>
  <c r="S1899" i="1"/>
  <c r="T1898" i="1"/>
  <c r="S1898" i="1"/>
  <c r="T1897" i="1"/>
  <c r="S1897" i="1"/>
  <c r="T1896" i="1"/>
  <c r="S1896" i="1"/>
  <c r="T1895" i="1"/>
  <c r="S1895" i="1"/>
  <c r="T1894" i="1"/>
  <c r="S1894" i="1"/>
  <c r="T1893" i="1"/>
  <c r="S1893" i="1"/>
  <c r="T1892" i="1"/>
  <c r="S1892" i="1"/>
  <c r="T1891" i="1"/>
  <c r="S1891" i="1"/>
  <c r="T1890" i="1"/>
  <c r="S1890" i="1"/>
  <c r="T1889" i="1"/>
  <c r="S1889" i="1"/>
  <c r="T1888" i="1"/>
  <c r="S1888" i="1"/>
  <c r="T1887" i="1"/>
  <c r="S1887" i="1"/>
  <c r="T1886" i="1"/>
  <c r="S1886" i="1"/>
  <c r="T1885" i="1"/>
  <c r="S1885" i="1"/>
  <c r="T1884" i="1"/>
  <c r="S1884" i="1"/>
  <c r="T1883" i="1"/>
  <c r="S1883" i="1"/>
  <c r="T1882" i="1"/>
  <c r="S1882" i="1"/>
  <c r="T1881" i="1"/>
  <c r="S1881" i="1"/>
  <c r="T1880" i="1"/>
  <c r="S1880" i="1"/>
  <c r="T1879" i="1"/>
  <c r="S1879" i="1"/>
  <c r="T1878" i="1"/>
  <c r="S1878" i="1"/>
  <c r="T1877" i="1"/>
  <c r="S1877" i="1"/>
  <c r="T1876" i="1"/>
  <c r="S1876" i="1"/>
  <c r="T1875" i="1"/>
  <c r="S1875" i="1"/>
  <c r="T1874" i="1"/>
  <c r="S1874" i="1"/>
  <c r="T1873" i="1"/>
  <c r="S1873" i="1"/>
  <c r="T1872" i="1"/>
  <c r="S1872" i="1"/>
  <c r="T1871" i="1"/>
  <c r="S1871" i="1"/>
  <c r="T1870" i="1"/>
  <c r="S1870" i="1"/>
  <c r="T1869" i="1"/>
  <c r="S1869" i="1"/>
  <c r="T1868" i="1"/>
  <c r="S1868" i="1"/>
  <c r="T1867" i="1"/>
  <c r="S1867" i="1"/>
  <c r="T1866" i="1"/>
  <c r="S1866" i="1"/>
  <c r="T1865" i="1"/>
  <c r="S1865" i="1"/>
  <c r="T1864" i="1"/>
  <c r="S1864" i="1"/>
  <c r="T1863" i="1"/>
  <c r="S1863" i="1"/>
  <c r="T1862" i="1"/>
  <c r="S1862" i="1"/>
  <c r="T1861" i="1"/>
  <c r="S1861" i="1"/>
  <c r="T1860" i="1"/>
  <c r="S1860" i="1"/>
  <c r="T1859" i="1"/>
  <c r="S1859" i="1"/>
  <c r="T1858" i="1"/>
  <c r="S1858" i="1"/>
  <c r="T1857" i="1"/>
  <c r="S1857" i="1"/>
  <c r="T1856" i="1"/>
  <c r="S1856" i="1"/>
  <c r="T1855" i="1"/>
  <c r="S1855" i="1"/>
  <c r="T1854" i="1"/>
  <c r="S1854" i="1"/>
  <c r="T1853" i="1"/>
  <c r="S1853" i="1"/>
  <c r="T1852" i="1"/>
  <c r="S1852" i="1"/>
  <c r="T1851" i="1"/>
  <c r="S1851" i="1"/>
  <c r="T1850" i="1"/>
  <c r="S1850" i="1"/>
  <c r="T1849" i="1"/>
  <c r="S1849" i="1"/>
  <c r="T1848" i="1"/>
  <c r="S1848" i="1"/>
  <c r="T1847" i="1"/>
  <c r="S1847" i="1"/>
  <c r="T1846" i="1"/>
  <c r="S1846" i="1"/>
  <c r="T1845" i="1"/>
  <c r="S1845" i="1"/>
  <c r="T1844" i="1"/>
  <c r="S1844" i="1"/>
  <c r="T1843" i="1"/>
  <c r="S1843" i="1"/>
  <c r="T1842" i="1"/>
  <c r="S1842" i="1"/>
  <c r="T1841" i="1"/>
  <c r="S1841" i="1"/>
  <c r="T1840" i="1"/>
  <c r="S1840" i="1"/>
  <c r="T1839" i="1"/>
  <c r="S1839" i="1"/>
  <c r="T1838" i="1"/>
  <c r="S1838" i="1"/>
  <c r="T1837" i="1"/>
  <c r="S1837" i="1"/>
  <c r="T1836" i="1"/>
  <c r="S1836" i="1"/>
  <c r="T1835" i="1"/>
  <c r="S1835" i="1"/>
  <c r="T1834" i="1"/>
  <c r="S1834" i="1"/>
  <c r="T1833" i="1"/>
  <c r="S1833" i="1"/>
  <c r="T1832" i="1"/>
  <c r="S1832" i="1"/>
  <c r="T1831" i="1"/>
  <c r="S1831" i="1"/>
  <c r="T1830" i="1"/>
  <c r="S1830" i="1"/>
  <c r="T1829" i="1"/>
  <c r="S1829" i="1"/>
  <c r="T1828" i="1"/>
  <c r="S1828" i="1"/>
  <c r="T1827" i="1"/>
  <c r="S1827" i="1"/>
  <c r="T1826" i="1"/>
  <c r="S1826" i="1"/>
  <c r="T1825" i="1"/>
  <c r="S1825" i="1"/>
  <c r="T1824" i="1"/>
  <c r="S1824" i="1"/>
  <c r="T1823" i="1"/>
  <c r="S1823" i="1"/>
  <c r="T1822" i="1"/>
  <c r="S1822" i="1"/>
  <c r="T1821" i="1"/>
  <c r="S1821" i="1"/>
  <c r="T1820" i="1"/>
  <c r="S1820" i="1"/>
  <c r="T1819" i="1"/>
  <c r="S1819" i="1"/>
  <c r="T1818" i="1"/>
  <c r="S1818" i="1"/>
  <c r="T1817" i="1"/>
  <c r="S1817" i="1"/>
  <c r="T1816" i="1"/>
  <c r="S1816" i="1"/>
  <c r="T1815" i="1"/>
  <c r="S1815" i="1"/>
  <c r="T1814" i="1"/>
  <c r="S1814" i="1"/>
  <c r="T1813" i="1"/>
  <c r="S1813" i="1"/>
  <c r="T1812" i="1"/>
  <c r="S1812" i="1"/>
  <c r="T1811" i="1"/>
  <c r="S1811" i="1"/>
  <c r="T1810" i="1"/>
  <c r="S1810" i="1"/>
  <c r="T1809" i="1"/>
  <c r="S1809" i="1"/>
  <c r="T1808" i="1"/>
  <c r="S1808" i="1"/>
  <c r="T1807" i="1"/>
  <c r="S1807" i="1"/>
  <c r="T1806" i="1"/>
  <c r="S1806" i="1"/>
  <c r="T1805" i="1"/>
  <c r="S1805" i="1"/>
  <c r="T1804" i="1"/>
  <c r="S1804" i="1"/>
  <c r="T1803" i="1"/>
  <c r="S1803" i="1"/>
  <c r="T1802" i="1"/>
  <c r="S1802" i="1"/>
  <c r="T1801" i="1"/>
  <c r="S1801" i="1"/>
  <c r="T1800" i="1"/>
  <c r="S1800" i="1"/>
  <c r="T1799" i="1"/>
  <c r="S1799" i="1"/>
  <c r="T1798" i="1"/>
  <c r="S1798" i="1"/>
  <c r="T1797" i="1"/>
  <c r="S1797" i="1"/>
  <c r="T1796" i="1"/>
  <c r="S1796" i="1"/>
  <c r="T1795" i="1"/>
  <c r="S1795" i="1"/>
  <c r="T1794" i="1"/>
  <c r="S1794" i="1"/>
  <c r="T1793" i="1"/>
  <c r="S1793" i="1"/>
  <c r="T1792" i="1"/>
  <c r="S1792" i="1"/>
  <c r="T1791" i="1"/>
  <c r="S1791" i="1"/>
  <c r="T1790" i="1"/>
  <c r="S1790" i="1"/>
  <c r="T1789" i="1"/>
  <c r="S1789" i="1"/>
  <c r="T1788" i="1"/>
  <c r="S1788" i="1"/>
  <c r="T1787" i="1"/>
  <c r="S1787" i="1"/>
  <c r="T1786" i="1"/>
  <c r="S1786" i="1"/>
  <c r="T1785" i="1"/>
  <c r="S1785" i="1"/>
  <c r="T1784" i="1"/>
  <c r="S1784" i="1"/>
  <c r="T1783" i="1"/>
  <c r="S1783" i="1"/>
  <c r="T1782" i="1"/>
  <c r="S1782" i="1"/>
  <c r="T1781" i="1"/>
  <c r="S1781" i="1"/>
  <c r="T1780" i="1"/>
  <c r="S1780" i="1"/>
  <c r="T1779" i="1"/>
  <c r="S1779" i="1"/>
  <c r="T1778" i="1"/>
  <c r="S1778" i="1"/>
  <c r="T1777" i="1"/>
  <c r="S1777" i="1"/>
  <c r="T1776" i="1"/>
  <c r="S1776" i="1"/>
  <c r="T1775" i="1"/>
  <c r="S1775" i="1"/>
  <c r="T1774" i="1"/>
  <c r="S1774" i="1"/>
  <c r="T1773" i="1"/>
  <c r="S1773" i="1"/>
  <c r="T1772" i="1"/>
  <c r="S1772" i="1"/>
  <c r="T1771" i="1"/>
  <c r="S1771" i="1"/>
  <c r="T1770" i="1"/>
  <c r="S1770" i="1"/>
  <c r="T1769" i="1"/>
  <c r="S1769" i="1"/>
  <c r="T1768" i="1"/>
  <c r="S1768" i="1"/>
  <c r="T1767" i="1"/>
  <c r="S1767" i="1"/>
  <c r="T1766" i="1"/>
  <c r="S1766" i="1"/>
  <c r="T1765" i="1"/>
  <c r="S1765" i="1"/>
  <c r="T1764" i="1"/>
  <c r="S1764" i="1"/>
  <c r="T1763" i="1"/>
  <c r="S1763" i="1"/>
  <c r="T1762" i="1"/>
  <c r="S1762" i="1"/>
  <c r="T1761" i="1"/>
  <c r="S1761" i="1"/>
  <c r="T1760" i="1"/>
  <c r="S1760" i="1"/>
  <c r="T1759" i="1"/>
  <c r="S1759" i="1"/>
  <c r="T1758" i="1"/>
  <c r="S1758" i="1"/>
  <c r="T1757" i="1"/>
  <c r="S1757" i="1"/>
  <c r="T1756" i="1"/>
  <c r="S1756" i="1"/>
  <c r="T1755" i="1"/>
  <c r="S1755" i="1"/>
  <c r="T1754" i="1"/>
  <c r="S1754" i="1"/>
  <c r="T1753" i="1"/>
  <c r="S1753" i="1"/>
  <c r="T1752" i="1"/>
  <c r="S1752" i="1"/>
  <c r="T1751" i="1"/>
  <c r="S1751" i="1"/>
  <c r="T1750" i="1"/>
  <c r="S1750" i="1"/>
  <c r="T1749" i="1"/>
  <c r="S1749" i="1"/>
  <c r="T1748" i="1"/>
  <c r="S1748" i="1"/>
  <c r="T1747" i="1"/>
  <c r="S1747" i="1"/>
  <c r="T1746" i="1"/>
  <c r="S1746" i="1"/>
  <c r="T1745" i="1"/>
  <c r="S1745" i="1"/>
  <c r="T1744" i="1"/>
  <c r="S1744" i="1"/>
  <c r="T1743" i="1"/>
  <c r="S1743" i="1"/>
  <c r="T1742" i="1"/>
  <c r="S1742" i="1"/>
  <c r="T1741" i="1"/>
  <c r="S1741" i="1"/>
  <c r="T1740" i="1"/>
  <c r="S1740" i="1"/>
  <c r="T1739" i="1"/>
  <c r="S1739" i="1"/>
  <c r="T1738" i="1"/>
  <c r="S1738" i="1"/>
  <c r="T1737" i="1"/>
  <c r="S1737" i="1"/>
  <c r="T1736" i="1"/>
  <c r="S1736" i="1"/>
  <c r="T1735" i="1"/>
  <c r="S1735" i="1"/>
  <c r="T1734" i="1"/>
  <c r="S1734" i="1"/>
  <c r="T1733" i="1"/>
  <c r="S1733" i="1"/>
  <c r="T1732" i="1"/>
  <c r="S1732" i="1"/>
  <c r="T1731" i="1"/>
  <c r="S1731" i="1"/>
  <c r="T1730" i="1"/>
  <c r="S1730" i="1"/>
  <c r="T1729" i="1"/>
  <c r="S1729" i="1"/>
  <c r="T1728" i="1"/>
  <c r="S1728" i="1"/>
  <c r="T1727" i="1"/>
  <c r="S1727" i="1"/>
  <c r="T1726" i="1"/>
  <c r="S1726" i="1"/>
  <c r="T1725" i="1"/>
  <c r="S1725" i="1"/>
  <c r="T1724" i="1"/>
  <c r="S1724" i="1"/>
  <c r="T1723" i="1"/>
  <c r="S1723" i="1"/>
  <c r="T1722" i="1"/>
  <c r="S1722" i="1"/>
  <c r="T1721" i="1"/>
  <c r="S1721" i="1"/>
  <c r="T1720" i="1"/>
  <c r="S1720" i="1"/>
  <c r="T1719" i="1"/>
  <c r="S1719" i="1"/>
  <c r="T1718" i="1"/>
  <c r="S1718" i="1"/>
  <c r="T1717" i="1"/>
  <c r="S1717" i="1"/>
  <c r="T1716" i="1"/>
  <c r="S1716" i="1"/>
  <c r="T1715" i="1"/>
  <c r="S1715" i="1"/>
  <c r="T1714" i="1"/>
  <c r="S1714" i="1"/>
  <c r="T1713" i="1"/>
  <c r="S1713" i="1"/>
  <c r="T1712" i="1"/>
  <c r="S1712" i="1"/>
  <c r="T1711" i="1"/>
  <c r="S1711" i="1"/>
  <c r="T1710" i="1"/>
  <c r="S1710" i="1"/>
  <c r="T1709" i="1"/>
  <c r="S1709" i="1"/>
  <c r="T1708" i="1"/>
  <c r="S1708" i="1"/>
  <c r="T1707" i="1"/>
  <c r="S1707" i="1"/>
  <c r="T1706" i="1"/>
  <c r="S1706" i="1"/>
  <c r="T1705" i="1"/>
  <c r="S1705" i="1"/>
  <c r="T1704" i="1"/>
  <c r="S1704" i="1"/>
  <c r="T1703" i="1"/>
  <c r="S1703" i="1"/>
  <c r="T1702" i="1"/>
  <c r="S1702" i="1"/>
  <c r="T1701" i="1"/>
  <c r="S1701" i="1"/>
  <c r="T1700" i="1"/>
  <c r="S1700" i="1"/>
  <c r="T1699" i="1"/>
  <c r="S1699" i="1"/>
  <c r="T1698" i="1"/>
  <c r="S1698" i="1"/>
  <c r="T1697" i="1"/>
  <c r="S1697" i="1"/>
  <c r="T1696" i="1"/>
  <c r="S1696" i="1"/>
  <c r="T1695" i="1"/>
  <c r="S1695" i="1"/>
  <c r="T1694" i="1"/>
  <c r="S1694" i="1"/>
  <c r="T1693" i="1"/>
  <c r="S1693" i="1"/>
  <c r="T1692" i="1"/>
  <c r="S1692" i="1"/>
  <c r="T1691" i="1"/>
  <c r="S1691" i="1"/>
  <c r="T1690" i="1"/>
  <c r="S1690" i="1"/>
  <c r="T1689" i="1"/>
  <c r="S1689" i="1"/>
  <c r="T1688" i="1"/>
  <c r="S1688" i="1"/>
  <c r="T1687" i="1"/>
  <c r="S1687" i="1"/>
  <c r="T1686" i="1"/>
  <c r="S1686" i="1"/>
  <c r="T1685" i="1"/>
  <c r="S1685" i="1"/>
  <c r="T1684" i="1"/>
  <c r="S1684" i="1"/>
  <c r="T1683" i="1"/>
  <c r="S1683" i="1"/>
  <c r="T1682" i="1"/>
  <c r="S1682" i="1"/>
  <c r="T1681" i="1"/>
  <c r="S1681" i="1"/>
  <c r="T1680" i="1"/>
  <c r="S1680" i="1"/>
  <c r="T1679" i="1"/>
  <c r="S1679" i="1"/>
  <c r="T1678" i="1"/>
  <c r="S1678" i="1"/>
  <c r="T1677" i="1"/>
  <c r="S1677" i="1"/>
  <c r="T1676" i="1"/>
  <c r="S1676" i="1"/>
  <c r="T1675" i="1"/>
  <c r="S1675" i="1"/>
  <c r="T1674" i="1"/>
  <c r="S1674" i="1"/>
  <c r="T1673" i="1"/>
  <c r="S1673" i="1"/>
  <c r="T1672" i="1"/>
  <c r="S1672" i="1"/>
  <c r="T1671" i="1"/>
  <c r="S1671" i="1"/>
  <c r="T1670" i="1"/>
  <c r="S1670" i="1"/>
  <c r="T1669" i="1"/>
  <c r="S1669" i="1"/>
  <c r="T1668" i="1"/>
  <c r="S1668" i="1"/>
  <c r="T1667" i="1"/>
  <c r="S1667" i="1"/>
  <c r="T1666" i="1"/>
  <c r="S1666" i="1"/>
  <c r="T1665" i="1"/>
  <c r="S1665" i="1"/>
  <c r="T1664" i="1"/>
  <c r="S1664" i="1"/>
  <c r="T1663" i="1"/>
  <c r="S1663" i="1"/>
  <c r="T1662" i="1"/>
  <c r="S1662" i="1"/>
  <c r="T1661" i="1"/>
  <c r="S1661" i="1"/>
  <c r="T1660" i="1"/>
  <c r="S1660" i="1"/>
  <c r="T1659" i="1"/>
  <c r="S1659" i="1"/>
  <c r="T1658" i="1"/>
  <c r="S1658" i="1"/>
  <c r="T1657" i="1"/>
  <c r="S1657" i="1"/>
  <c r="T1656" i="1"/>
  <c r="S1656" i="1"/>
  <c r="T1655" i="1"/>
  <c r="S1655" i="1"/>
  <c r="T1654" i="1"/>
  <c r="S1654" i="1"/>
  <c r="T1653" i="1"/>
  <c r="S1653" i="1"/>
  <c r="T1652" i="1"/>
  <c r="S1652" i="1"/>
  <c r="T1651" i="1"/>
  <c r="S1651" i="1"/>
  <c r="T1650" i="1"/>
  <c r="S1650" i="1"/>
  <c r="T1649" i="1"/>
  <c r="S1649" i="1"/>
  <c r="T1648" i="1"/>
  <c r="S1648" i="1"/>
  <c r="T1647" i="1"/>
  <c r="S1647" i="1"/>
  <c r="T1646" i="1"/>
  <c r="S1646" i="1"/>
  <c r="T1645" i="1"/>
  <c r="S1645" i="1"/>
  <c r="T1644" i="1"/>
  <c r="S1644" i="1"/>
  <c r="T1643" i="1"/>
  <c r="S1643" i="1"/>
  <c r="T1642" i="1"/>
  <c r="S1642" i="1"/>
  <c r="T1641" i="1"/>
  <c r="S1641" i="1"/>
  <c r="T1640" i="1"/>
  <c r="S1640" i="1"/>
  <c r="T1639" i="1"/>
  <c r="S1639" i="1"/>
  <c r="T1638" i="1"/>
  <c r="S1638" i="1"/>
  <c r="T1637" i="1"/>
  <c r="S1637" i="1"/>
  <c r="T1636" i="1"/>
  <c r="S1636" i="1"/>
  <c r="T1635" i="1"/>
  <c r="S1635" i="1"/>
  <c r="T1634" i="1"/>
  <c r="S1634" i="1"/>
  <c r="T1633" i="1"/>
  <c r="S1633" i="1"/>
  <c r="T1632" i="1"/>
  <c r="S1632" i="1"/>
  <c r="T1631" i="1"/>
  <c r="S1631" i="1"/>
  <c r="T1630" i="1"/>
  <c r="S1630" i="1"/>
  <c r="T1629" i="1"/>
  <c r="S1629" i="1"/>
  <c r="T1628" i="1"/>
  <c r="S1628" i="1"/>
  <c r="T1627" i="1"/>
  <c r="S1627" i="1"/>
  <c r="T1626" i="1"/>
  <c r="S1626" i="1"/>
  <c r="T1625" i="1"/>
  <c r="S1625" i="1"/>
  <c r="T1624" i="1"/>
  <c r="S1624" i="1"/>
  <c r="T1623" i="1"/>
  <c r="S1623" i="1"/>
  <c r="T1622" i="1"/>
  <c r="S1622" i="1"/>
  <c r="T1621" i="1"/>
  <c r="S1621" i="1"/>
  <c r="T1620" i="1"/>
  <c r="S1620" i="1"/>
  <c r="T1619" i="1"/>
  <c r="S1619" i="1"/>
  <c r="T1618" i="1"/>
  <c r="S1618" i="1"/>
  <c r="T1617" i="1"/>
  <c r="S1617" i="1"/>
  <c r="T1616" i="1"/>
  <c r="S1616" i="1"/>
  <c r="T1615" i="1"/>
  <c r="S1615" i="1"/>
  <c r="T1614" i="1"/>
  <c r="S1614" i="1"/>
  <c r="T1613" i="1"/>
  <c r="S1613" i="1"/>
  <c r="T1612" i="1"/>
  <c r="S1612" i="1"/>
  <c r="T1611" i="1"/>
  <c r="S1611" i="1"/>
  <c r="T1610" i="1"/>
  <c r="S1610" i="1"/>
  <c r="T1609" i="1"/>
  <c r="S1609" i="1"/>
  <c r="T1608" i="1"/>
  <c r="S1608" i="1"/>
  <c r="T1607" i="1"/>
  <c r="S1607" i="1"/>
  <c r="T1606" i="1"/>
  <c r="S1606" i="1"/>
  <c r="T1605" i="1"/>
  <c r="S1605" i="1"/>
  <c r="T1604" i="1"/>
  <c r="S1604" i="1"/>
  <c r="T1603" i="1"/>
  <c r="S1603" i="1"/>
  <c r="T1602" i="1"/>
  <c r="S1602" i="1"/>
  <c r="T1601" i="1"/>
  <c r="S1601" i="1"/>
  <c r="T1600" i="1"/>
  <c r="S1600" i="1"/>
  <c r="T1599" i="1"/>
  <c r="S1599" i="1"/>
  <c r="T1598" i="1"/>
  <c r="S1598" i="1"/>
  <c r="T1597" i="1"/>
  <c r="S1597" i="1"/>
  <c r="T1596" i="1"/>
  <c r="S1596" i="1"/>
  <c r="T1595" i="1"/>
  <c r="S1595" i="1"/>
  <c r="T1594" i="1"/>
  <c r="S1594" i="1"/>
  <c r="T1593" i="1"/>
  <c r="S1593" i="1"/>
  <c r="T1592" i="1"/>
  <c r="S1592" i="1"/>
  <c r="T1591" i="1"/>
  <c r="S1591" i="1"/>
  <c r="T1590" i="1"/>
  <c r="S1590" i="1"/>
  <c r="T1589" i="1"/>
  <c r="S1589" i="1"/>
  <c r="T1588" i="1"/>
  <c r="S1588" i="1"/>
  <c r="T1587" i="1"/>
  <c r="S1587" i="1"/>
  <c r="T1586" i="1"/>
  <c r="S1586" i="1"/>
  <c r="T1585" i="1"/>
  <c r="S1585" i="1"/>
  <c r="T1584" i="1"/>
  <c r="S1584" i="1"/>
  <c r="T1583" i="1"/>
  <c r="S1583" i="1"/>
  <c r="T1582" i="1"/>
  <c r="S1582" i="1"/>
  <c r="T1581" i="1"/>
  <c r="S1581" i="1"/>
  <c r="T1580" i="1"/>
  <c r="S1580" i="1"/>
  <c r="T1579" i="1"/>
  <c r="S1579" i="1"/>
  <c r="T1578" i="1"/>
  <c r="S1578" i="1"/>
  <c r="T1577" i="1"/>
  <c r="S1577" i="1"/>
  <c r="T1576" i="1"/>
  <c r="S1576" i="1"/>
  <c r="T1575" i="1"/>
  <c r="S1575" i="1"/>
  <c r="T1574" i="1"/>
  <c r="S1574" i="1"/>
  <c r="T1573" i="1"/>
  <c r="S1573" i="1"/>
  <c r="T1572" i="1"/>
  <c r="S1572" i="1"/>
  <c r="T1571" i="1"/>
  <c r="S1571" i="1"/>
  <c r="T1570" i="1"/>
  <c r="S1570" i="1"/>
  <c r="T1569" i="1"/>
  <c r="S1569" i="1"/>
  <c r="T1568" i="1"/>
  <c r="S1568" i="1"/>
  <c r="T1567" i="1"/>
  <c r="S1567" i="1"/>
  <c r="T1566" i="1"/>
  <c r="S1566" i="1"/>
  <c r="T1565" i="1"/>
  <c r="S1565" i="1"/>
  <c r="T1564" i="1"/>
  <c r="S1564" i="1"/>
  <c r="T1563" i="1"/>
  <c r="S1563" i="1"/>
  <c r="T1562" i="1"/>
  <c r="S1562" i="1"/>
  <c r="T1561" i="1"/>
  <c r="S1561" i="1"/>
  <c r="T1560" i="1"/>
  <c r="S1560" i="1"/>
  <c r="T1559" i="1"/>
  <c r="S1559" i="1"/>
  <c r="T1558" i="1"/>
  <c r="S1558" i="1"/>
  <c r="T1557" i="1"/>
  <c r="S1557" i="1"/>
  <c r="T1556" i="1"/>
  <c r="S1556" i="1"/>
  <c r="T1555" i="1"/>
  <c r="S1555" i="1"/>
  <c r="T1554" i="1"/>
  <c r="S1554" i="1"/>
  <c r="T1553" i="1"/>
  <c r="S1553" i="1"/>
  <c r="T1552" i="1"/>
  <c r="S1552" i="1"/>
  <c r="T1551" i="1"/>
  <c r="S1551" i="1"/>
  <c r="T1550" i="1"/>
  <c r="S1550" i="1"/>
  <c r="T1549" i="1"/>
  <c r="S1549" i="1"/>
  <c r="T1548" i="1"/>
  <c r="S1548" i="1"/>
  <c r="T1547" i="1"/>
  <c r="S1547" i="1"/>
  <c r="T1546" i="1"/>
  <c r="S1546" i="1"/>
  <c r="T1545" i="1"/>
  <c r="S1545" i="1"/>
  <c r="T1544" i="1"/>
  <c r="S1544" i="1"/>
  <c r="T1543" i="1"/>
  <c r="S1543" i="1"/>
  <c r="T1542" i="1"/>
  <c r="S1542" i="1"/>
  <c r="T1541" i="1"/>
  <c r="S1541" i="1"/>
  <c r="T1540" i="1"/>
  <c r="S1540" i="1"/>
  <c r="T1539" i="1"/>
  <c r="S1539" i="1"/>
  <c r="T1538" i="1"/>
  <c r="S1538" i="1"/>
  <c r="T1537" i="1"/>
  <c r="S1537" i="1"/>
  <c r="T1536" i="1"/>
  <c r="S1536" i="1"/>
  <c r="T1535" i="1"/>
  <c r="S1535" i="1"/>
  <c r="T1534" i="1"/>
  <c r="S1534" i="1"/>
  <c r="T1533" i="1"/>
  <c r="S1533" i="1"/>
  <c r="T1532" i="1"/>
  <c r="S1532" i="1"/>
  <c r="T1531" i="1"/>
  <c r="S1531" i="1"/>
  <c r="T1530" i="1"/>
  <c r="S1530" i="1"/>
  <c r="T1529" i="1"/>
  <c r="S1529" i="1"/>
  <c r="T1528" i="1"/>
  <c r="S1528" i="1"/>
  <c r="T1527" i="1"/>
  <c r="S1527" i="1"/>
  <c r="T1526" i="1"/>
  <c r="S1526" i="1"/>
  <c r="T1525" i="1"/>
  <c r="S1525" i="1"/>
  <c r="T1524" i="1"/>
  <c r="S1524" i="1"/>
  <c r="T1523" i="1"/>
  <c r="S1523" i="1"/>
  <c r="T1522" i="1"/>
  <c r="S1522" i="1"/>
  <c r="T1521" i="1"/>
  <c r="S1521" i="1"/>
  <c r="T1520" i="1"/>
  <c r="S1520" i="1"/>
  <c r="T1519" i="1"/>
  <c r="S1519" i="1"/>
  <c r="T1518" i="1"/>
  <c r="S1518" i="1"/>
  <c r="T1517" i="1"/>
  <c r="S1517" i="1"/>
  <c r="T1516" i="1"/>
  <c r="S1516" i="1"/>
  <c r="T1515" i="1"/>
  <c r="S1515" i="1"/>
  <c r="T1514" i="1"/>
  <c r="S1514" i="1"/>
  <c r="T1513" i="1"/>
  <c r="S1513" i="1"/>
  <c r="T1512" i="1"/>
  <c r="S1512" i="1"/>
  <c r="T1511" i="1"/>
  <c r="S1511" i="1"/>
  <c r="T1510" i="1"/>
  <c r="S1510" i="1"/>
  <c r="T1509" i="1"/>
  <c r="S1509" i="1"/>
  <c r="T1508" i="1"/>
  <c r="S1508" i="1"/>
  <c r="T1507" i="1"/>
  <c r="S1507" i="1"/>
  <c r="T1506" i="1"/>
  <c r="S1506" i="1"/>
  <c r="T1505" i="1"/>
  <c r="S1505" i="1"/>
  <c r="T1504" i="1"/>
  <c r="S1504" i="1"/>
  <c r="T1503" i="1"/>
  <c r="S1503" i="1"/>
  <c r="T1502" i="1"/>
  <c r="S1502" i="1"/>
  <c r="T1501" i="1"/>
  <c r="S1501" i="1"/>
  <c r="T1500" i="1"/>
  <c r="S1500" i="1"/>
  <c r="T1499" i="1"/>
  <c r="S1499" i="1"/>
  <c r="T1498" i="1"/>
  <c r="S1498" i="1"/>
  <c r="T1497" i="1"/>
  <c r="S1497" i="1"/>
  <c r="T1496" i="1"/>
  <c r="S1496" i="1"/>
  <c r="T1495" i="1"/>
  <c r="S1495" i="1"/>
  <c r="T1494" i="1"/>
  <c r="S1494" i="1"/>
  <c r="T1493" i="1"/>
  <c r="S1493" i="1"/>
  <c r="T1492" i="1"/>
  <c r="S1492" i="1"/>
  <c r="T1491" i="1"/>
  <c r="S1491" i="1"/>
  <c r="T1490" i="1"/>
  <c r="S1490" i="1"/>
  <c r="T1489" i="1"/>
  <c r="S1489" i="1"/>
  <c r="T1488" i="1"/>
  <c r="S1488" i="1"/>
  <c r="T1487" i="1"/>
  <c r="S1487" i="1"/>
  <c r="T1486" i="1"/>
  <c r="S1486" i="1"/>
  <c r="T1485" i="1"/>
  <c r="S1485" i="1"/>
  <c r="T1484" i="1"/>
  <c r="S1484" i="1"/>
  <c r="T1483" i="1"/>
  <c r="S1483" i="1"/>
  <c r="T1482" i="1"/>
  <c r="S1482" i="1"/>
  <c r="T1481" i="1"/>
  <c r="S1481" i="1"/>
  <c r="T1480" i="1"/>
  <c r="S1480" i="1"/>
  <c r="T1479" i="1"/>
  <c r="S1479" i="1"/>
  <c r="T1478" i="1"/>
  <c r="S1478" i="1"/>
  <c r="T1477" i="1"/>
  <c r="S1477" i="1"/>
  <c r="T1476" i="1"/>
  <c r="S1476" i="1"/>
  <c r="T1475" i="1"/>
  <c r="S1475" i="1"/>
  <c r="T1474" i="1"/>
  <c r="S1474" i="1"/>
  <c r="T1473" i="1"/>
  <c r="S1473" i="1"/>
  <c r="T1472" i="1"/>
  <c r="S1472" i="1"/>
  <c r="T1471" i="1"/>
  <c r="S1471" i="1"/>
  <c r="T1470" i="1"/>
  <c r="S1470" i="1"/>
  <c r="T1469" i="1"/>
  <c r="S1469" i="1"/>
  <c r="T1468" i="1"/>
  <c r="S1468" i="1"/>
  <c r="T1467" i="1"/>
  <c r="S1467" i="1"/>
  <c r="T1466" i="1"/>
  <c r="S1466" i="1"/>
  <c r="T1465" i="1"/>
  <c r="S1465" i="1"/>
  <c r="T1464" i="1"/>
  <c r="S1464" i="1"/>
  <c r="T1463" i="1"/>
  <c r="S1463" i="1"/>
  <c r="T1462" i="1"/>
  <c r="S1462" i="1"/>
  <c r="T1461" i="1"/>
  <c r="S1461" i="1"/>
  <c r="T1460" i="1"/>
  <c r="S1460" i="1"/>
  <c r="T1459" i="1"/>
  <c r="S1459" i="1"/>
  <c r="T1458" i="1"/>
  <c r="S1458" i="1"/>
  <c r="T1457" i="1"/>
  <c r="S1457" i="1"/>
  <c r="T1456" i="1"/>
  <c r="S1456" i="1"/>
  <c r="T1455" i="1"/>
  <c r="S1455" i="1"/>
  <c r="T1454" i="1"/>
  <c r="S1454" i="1"/>
  <c r="T1453" i="1"/>
  <c r="S1453" i="1"/>
  <c r="T1452" i="1"/>
  <c r="S1452" i="1"/>
  <c r="T1451" i="1"/>
  <c r="S1451" i="1"/>
  <c r="T1450" i="1"/>
  <c r="S1450" i="1"/>
  <c r="T1449" i="1"/>
  <c r="S1449" i="1"/>
  <c r="T1448" i="1"/>
  <c r="S1448" i="1"/>
  <c r="T1447" i="1"/>
  <c r="S1447" i="1"/>
  <c r="T1446" i="1"/>
  <c r="S1446" i="1"/>
  <c r="T1445" i="1"/>
  <c r="S1445" i="1"/>
  <c r="T1444" i="1"/>
  <c r="S1444" i="1"/>
  <c r="T1443" i="1"/>
  <c r="S1443" i="1"/>
  <c r="T1442" i="1"/>
  <c r="S1442" i="1"/>
  <c r="T1441" i="1"/>
  <c r="S1441" i="1"/>
  <c r="T1440" i="1"/>
  <c r="S1440" i="1"/>
  <c r="T1439" i="1"/>
  <c r="S1439" i="1"/>
  <c r="T1438" i="1"/>
  <c r="S1438" i="1"/>
  <c r="T1437" i="1"/>
  <c r="S1437" i="1"/>
  <c r="T1436" i="1"/>
  <c r="S1436" i="1"/>
  <c r="T1435" i="1"/>
  <c r="S1435" i="1"/>
  <c r="T1434" i="1"/>
  <c r="S1434" i="1"/>
  <c r="T1433" i="1"/>
  <c r="S1433" i="1"/>
  <c r="T1432" i="1"/>
  <c r="S1432" i="1"/>
  <c r="T1431" i="1"/>
  <c r="S1431" i="1"/>
  <c r="T1430" i="1"/>
  <c r="S1430" i="1"/>
  <c r="T1429" i="1"/>
  <c r="S1429" i="1"/>
  <c r="T1428" i="1"/>
  <c r="S1428" i="1"/>
  <c r="T1427" i="1"/>
  <c r="S1427" i="1"/>
  <c r="T1426" i="1"/>
  <c r="S1426" i="1"/>
  <c r="T1425" i="1"/>
  <c r="S1425" i="1"/>
  <c r="T1424" i="1"/>
  <c r="S1424" i="1"/>
  <c r="T1423" i="1"/>
  <c r="S1423" i="1"/>
  <c r="T1422" i="1"/>
  <c r="S1422" i="1"/>
  <c r="T1421" i="1"/>
  <c r="S1421" i="1"/>
  <c r="T1420" i="1"/>
  <c r="S1420" i="1"/>
  <c r="T1419" i="1"/>
  <c r="S1419" i="1"/>
  <c r="T1418" i="1"/>
  <c r="S1418" i="1"/>
  <c r="T1417" i="1"/>
  <c r="S1417" i="1"/>
  <c r="T1416" i="1"/>
  <c r="S1416" i="1"/>
  <c r="T1415" i="1"/>
  <c r="S1415" i="1"/>
  <c r="T1414" i="1"/>
  <c r="S1414" i="1"/>
  <c r="T1413" i="1"/>
  <c r="S1413" i="1"/>
  <c r="T1412" i="1"/>
  <c r="S1412" i="1"/>
  <c r="T1411" i="1"/>
  <c r="S1411" i="1"/>
  <c r="T1410" i="1"/>
  <c r="S1410" i="1"/>
  <c r="T1409" i="1"/>
  <c r="S1409" i="1"/>
  <c r="T1408" i="1"/>
  <c r="S1408" i="1"/>
  <c r="T1407" i="1"/>
  <c r="S1407" i="1"/>
  <c r="T1406" i="1"/>
  <c r="S1406" i="1"/>
  <c r="T1405" i="1"/>
  <c r="S1405" i="1"/>
  <c r="T1404" i="1"/>
  <c r="S1404" i="1"/>
  <c r="T1403" i="1"/>
  <c r="S1403" i="1"/>
  <c r="T1402" i="1"/>
  <c r="S1402" i="1"/>
  <c r="T1401" i="1"/>
  <c r="S1401" i="1"/>
  <c r="T1400" i="1"/>
  <c r="S1400" i="1"/>
  <c r="T1399" i="1"/>
  <c r="S1399" i="1"/>
  <c r="T1398" i="1"/>
  <c r="S1398" i="1"/>
  <c r="T1397" i="1"/>
  <c r="S1397" i="1"/>
  <c r="T1396" i="1"/>
  <c r="S1396" i="1"/>
  <c r="T1395" i="1"/>
  <c r="S1395" i="1"/>
  <c r="T1394" i="1"/>
  <c r="S1394" i="1"/>
  <c r="T1393" i="1"/>
  <c r="S1393" i="1"/>
  <c r="T1392" i="1"/>
  <c r="S1392" i="1"/>
  <c r="T1391" i="1"/>
  <c r="S1391" i="1"/>
  <c r="T1390" i="1"/>
  <c r="S1390" i="1"/>
  <c r="T1389" i="1"/>
  <c r="S1389" i="1"/>
  <c r="T1388" i="1"/>
  <c r="S1388" i="1"/>
  <c r="T1387" i="1"/>
  <c r="S1387" i="1"/>
  <c r="T1386" i="1"/>
  <c r="S1386" i="1"/>
  <c r="T1385" i="1"/>
  <c r="S1385" i="1"/>
  <c r="T1384" i="1"/>
  <c r="S1384" i="1"/>
  <c r="T1383" i="1"/>
  <c r="S1383" i="1"/>
  <c r="T1382" i="1"/>
  <c r="S1382" i="1"/>
  <c r="T1381" i="1"/>
  <c r="S1381" i="1"/>
  <c r="T1380" i="1"/>
  <c r="S1380" i="1"/>
  <c r="T1379" i="1"/>
  <c r="S1379" i="1"/>
  <c r="T1378" i="1"/>
  <c r="S1378" i="1"/>
  <c r="T1377" i="1"/>
  <c r="S1377" i="1"/>
  <c r="T1376" i="1"/>
  <c r="S1376" i="1"/>
  <c r="T1375" i="1"/>
  <c r="S1375" i="1"/>
  <c r="T1374" i="1"/>
  <c r="S1374" i="1"/>
  <c r="T1373" i="1"/>
  <c r="S1373" i="1"/>
  <c r="T1372" i="1"/>
  <c r="S1372" i="1"/>
  <c r="T1371" i="1"/>
  <c r="S1371" i="1"/>
  <c r="T1370" i="1"/>
  <c r="S1370" i="1"/>
  <c r="T1369" i="1"/>
  <c r="S1369" i="1"/>
  <c r="T1368" i="1"/>
  <c r="S1368" i="1"/>
  <c r="T1367" i="1"/>
  <c r="S1367" i="1"/>
  <c r="T1366" i="1"/>
  <c r="S1366" i="1"/>
  <c r="T1365" i="1"/>
  <c r="S1365" i="1"/>
  <c r="T1364" i="1"/>
  <c r="S1364" i="1"/>
  <c r="T1363" i="1"/>
  <c r="S1363" i="1"/>
  <c r="T1362" i="1"/>
  <c r="S1362" i="1"/>
  <c r="T1361" i="1"/>
  <c r="S1361" i="1"/>
  <c r="T1360" i="1"/>
  <c r="S1360" i="1"/>
  <c r="T1359" i="1"/>
  <c r="S1359" i="1"/>
  <c r="T1358" i="1"/>
  <c r="S1358" i="1"/>
  <c r="T1357" i="1"/>
  <c r="S1357" i="1"/>
  <c r="T1356" i="1"/>
  <c r="S1356" i="1"/>
  <c r="T1355" i="1"/>
  <c r="S1355" i="1"/>
  <c r="T1354" i="1"/>
  <c r="S1354" i="1"/>
  <c r="T1353" i="1"/>
  <c r="S1353" i="1"/>
  <c r="T1352" i="1"/>
  <c r="S1352" i="1"/>
  <c r="T1351" i="1"/>
  <c r="S1351" i="1"/>
  <c r="T1350" i="1"/>
  <c r="S1350" i="1"/>
  <c r="T1349" i="1"/>
  <c r="S1349" i="1"/>
  <c r="T1348" i="1"/>
  <c r="S1348" i="1"/>
  <c r="T1347" i="1"/>
  <c r="S1347" i="1"/>
  <c r="T1346" i="1"/>
  <c r="S1346" i="1"/>
  <c r="T1345" i="1"/>
  <c r="S1345" i="1"/>
  <c r="T1344" i="1"/>
  <c r="S1344" i="1"/>
  <c r="T1343" i="1"/>
  <c r="S1343" i="1"/>
  <c r="T1342" i="1"/>
  <c r="S1342" i="1"/>
  <c r="T1341" i="1"/>
  <c r="S1341" i="1"/>
  <c r="T1340" i="1"/>
  <c r="S1340" i="1"/>
  <c r="T1339" i="1"/>
  <c r="S1339" i="1"/>
  <c r="T1338" i="1"/>
  <c r="S1338" i="1"/>
  <c r="T1337" i="1"/>
  <c r="S1337" i="1"/>
  <c r="T1336" i="1"/>
  <c r="S1336" i="1"/>
  <c r="T1335" i="1"/>
  <c r="S1335" i="1"/>
  <c r="T1334" i="1"/>
  <c r="S1334" i="1"/>
  <c r="T1333" i="1"/>
  <c r="S1333" i="1"/>
  <c r="T1332" i="1"/>
  <c r="S1332" i="1"/>
  <c r="T1331" i="1"/>
  <c r="S1331" i="1"/>
  <c r="T1330" i="1"/>
  <c r="S1330" i="1"/>
  <c r="T1329" i="1"/>
  <c r="S1329" i="1"/>
  <c r="T1328" i="1"/>
  <c r="S1328" i="1"/>
  <c r="T1327" i="1"/>
  <c r="S1327" i="1"/>
  <c r="T1326" i="1"/>
  <c r="S1326" i="1"/>
  <c r="T1325" i="1"/>
  <c r="S1325" i="1"/>
  <c r="T1324" i="1"/>
  <c r="S1324" i="1"/>
  <c r="T1323" i="1"/>
  <c r="S1323" i="1"/>
  <c r="T1322" i="1"/>
  <c r="S1322" i="1"/>
  <c r="T1321" i="1"/>
  <c r="S1321" i="1"/>
  <c r="T1320" i="1"/>
  <c r="S1320" i="1"/>
  <c r="T1319" i="1"/>
  <c r="S1319" i="1"/>
  <c r="T1318" i="1"/>
  <c r="S1318" i="1"/>
  <c r="T1317" i="1"/>
  <c r="S1317" i="1"/>
  <c r="T1316" i="1"/>
  <c r="S1316" i="1"/>
  <c r="T1315" i="1"/>
  <c r="S1315" i="1"/>
  <c r="T1314" i="1"/>
  <c r="S1314" i="1"/>
  <c r="T1313" i="1"/>
  <c r="S1313" i="1"/>
  <c r="T1312" i="1"/>
  <c r="S1312" i="1"/>
  <c r="T1311" i="1"/>
  <c r="S1311" i="1"/>
  <c r="T1310" i="1"/>
  <c r="S1310" i="1"/>
  <c r="T1309" i="1"/>
  <c r="S1309" i="1"/>
  <c r="T1308" i="1"/>
  <c r="S1308" i="1"/>
  <c r="T1307" i="1"/>
  <c r="S1307" i="1"/>
  <c r="T1306" i="1"/>
  <c r="S1306" i="1"/>
  <c r="T1305" i="1"/>
  <c r="S1305" i="1"/>
  <c r="T1304" i="1"/>
  <c r="S1304" i="1"/>
  <c r="T1303" i="1"/>
  <c r="S1303" i="1"/>
  <c r="T1302" i="1"/>
  <c r="S1302" i="1"/>
  <c r="T1301" i="1"/>
  <c r="S1301" i="1"/>
  <c r="T1300" i="1"/>
  <c r="S1300" i="1"/>
  <c r="T1299" i="1"/>
  <c r="S1299" i="1"/>
  <c r="T1298" i="1"/>
  <c r="S1298" i="1"/>
  <c r="T1297" i="1"/>
  <c r="S1297" i="1"/>
  <c r="T1296" i="1"/>
  <c r="S1296" i="1"/>
  <c r="T1295" i="1"/>
  <c r="S1295" i="1"/>
  <c r="T1294" i="1"/>
  <c r="S1294" i="1"/>
  <c r="T1293" i="1"/>
  <c r="S1293" i="1"/>
  <c r="T1292" i="1"/>
  <c r="S1292" i="1"/>
  <c r="T1291" i="1"/>
  <c r="S1291" i="1"/>
  <c r="T1290" i="1"/>
  <c r="S1290" i="1"/>
  <c r="T1289" i="1"/>
  <c r="S1289" i="1"/>
  <c r="T1288" i="1"/>
  <c r="S1288" i="1"/>
  <c r="T1287" i="1"/>
  <c r="S1287" i="1"/>
  <c r="T1286" i="1"/>
  <c r="S1286" i="1"/>
  <c r="T1285" i="1"/>
  <c r="S1285" i="1"/>
  <c r="T1284" i="1"/>
  <c r="S1284" i="1"/>
  <c r="T1283" i="1"/>
  <c r="S1283" i="1"/>
  <c r="T1282" i="1"/>
  <c r="S1282" i="1"/>
  <c r="T1281" i="1"/>
  <c r="S1281" i="1"/>
  <c r="T1280" i="1"/>
  <c r="S1280" i="1"/>
  <c r="T1279" i="1"/>
  <c r="S1279" i="1"/>
  <c r="T1278" i="1"/>
  <c r="S1278" i="1"/>
  <c r="T1277" i="1"/>
  <c r="S1277" i="1"/>
  <c r="T1276" i="1"/>
  <c r="S1276" i="1"/>
  <c r="T1275" i="1"/>
  <c r="S1275" i="1"/>
  <c r="T1274" i="1"/>
  <c r="S1274" i="1"/>
  <c r="T1273" i="1"/>
  <c r="S1273" i="1"/>
  <c r="T1272" i="1"/>
  <c r="S1272" i="1"/>
  <c r="T1271" i="1"/>
  <c r="S1271" i="1"/>
  <c r="T1270" i="1"/>
  <c r="S1270" i="1"/>
  <c r="T1269" i="1"/>
  <c r="S1269" i="1"/>
  <c r="T1268" i="1"/>
  <c r="S1268" i="1"/>
  <c r="T1267" i="1"/>
  <c r="S1267" i="1"/>
  <c r="T1266" i="1"/>
  <c r="S1266" i="1"/>
  <c r="T1265" i="1"/>
  <c r="S1265" i="1"/>
  <c r="T1264" i="1"/>
  <c r="S1264" i="1"/>
  <c r="T1263" i="1"/>
  <c r="S1263" i="1"/>
  <c r="T1262" i="1"/>
  <c r="S1262" i="1"/>
  <c r="T1261" i="1"/>
  <c r="S1261" i="1"/>
  <c r="T1260" i="1"/>
  <c r="S1260" i="1"/>
  <c r="T1259" i="1"/>
  <c r="S1259" i="1"/>
  <c r="T1258" i="1"/>
  <c r="S1258" i="1"/>
  <c r="T1257" i="1"/>
  <c r="S1257" i="1"/>
  <c r="T1256" i="1"/>
  <c r="S1256" i="1"/>
  <c r="T1255" i="1"/>
  <c r="S1255" i="1"/>
  <c r="T1254" i="1"/>
  <c r="S1254" i="1"/>
  <c r="T1253" i="1"/>
  <c r="S1253" i="1"/>
  <c r="T1252" i="1"/>
  <c r="S1252" i="1"/>
  <c r="T1251" i="1"/>
  <c r="S1251" i="1"/>
  <c r="T1250" i="1"/>
  <c r="S1250" i="1"/>
  <c r="T1249" i="1"/>
  <c r="S1249" i="1"/>
  <c r="T1248" i="1"/>
  <c r="S1248" i="1"/>
  <c r="T1247" i="1"/>
  <c r="S1247" i="1"/>
  <c r="T1246" i="1"/>
  <c r="S1246" i="1"/>
  <c r="T1245" i="1"/>
  <c r="S1245" i="1"/>
  <c r="T1244" i="1"/>
  <c r="S1244" i="1"/>
  <c r="T1243" i="1"/>
  <c r="S1243" i="1"/>
  <c r="T1242" i="1"/>
  <c r="S1242" i="1"/>
  <c r="T1241" i="1"/>
  <c r="S1241" i="1"/>
  <c r="T1240" i="1"/>
  <c r="S1240" i="1"/>
  <c r="T1239" i="1"/>
  <c r="S1239" i="1"/>
  <c r="T1238" i="1"/>
  <c r="S1238" i="1"/>
  <c r="T1237" i="1"/>
  <c r="S1237" i="1"/>
  <c r="T1236" i="1"/>
  <c r="S1236" i="1"/>
  <c r="T1235" i="1"/>
  <c r="S1235" i="1"/>
  <c r="T1234" i="1"/>
  <c r="S1234" i="1"/>
  <c r="T1233" i="1"/>
  <c r="S1233" i="1"/>
  <c r="T1232" i="1"/>
  <c r="S1232" i="1"/>
  <c r="T1231" i="1"/>
  <c r="S1231" i="1"/>
  <c r="T1230" i="1"/>
  <c r="S1230" i="1"/>
  <c r="T1229" i="1"/>
  <c r="S1229" i="1"/>
  <c r="T1228" i="1"/>
  <c r="S1228" i="1"/>
  <c r="T1227" i="1"/>
  <c r="S1227" i="1"/>
  <c r="T1226" i="1"/>
  <c r="S1226" i="1"/>
  <c r="T1225" i="1"/>
  <c r="S1225" i="1"/>
  <c r="T1224" i="1"/>
  <c r="S1224" i="1"/>
  <c r="T1223" i="1"/>
  <c r="S1223" i="1"/>
  <c r="T1222" i="1"/>
  <c r="S1222" i="1"/>
  <c r="T1221" i="1"/>
  <c r="S1221" i="1"/>
  <c r="T1220" i="1"/>
  <c r="S1220" i="1"/>
  <c r="T1219" i="1"/>
  <c r="S1219" i="1"/>
  <c r="T1218" i="1"/>
  <c r="S1218" i="1"/>
  <c r="T1217" i="1"/>
  <c r="S1217" i="1"/>
  <c r="T1216" i="1"/>
  <c r="S1216" i="1"/>
  <c r="T1215" i="1"/>
  <c r="S1215" i="1"/>
  <c r="T1214" i="1"/>
  <c r="S1214" i="1"/>
  <c r="T1213" i="1"/>
  <c r="S1213" i="1"/>
  <c r="T1212" i="1"/>
  <c r="S1212" i="1"/>
  <c r="T1211" i="1"/>
  <c r="S1211" i="1"/>
  <c r="T1210" i="1"/>
  <c r="S1210" i="1"/>
  <c r="T1209" i="1"/>
  <c r="S1209" i="1"/>
  <c r="T1208" i="1"/>
  <c r="S1208" i="1"/>
  <c r="T1207" i="1"/>
  <c r="S1207" i="1"/>
  <c r="T1206" i="1"/>
  <c r="S1206" i="1"/>
  <c r="T1205" i="1"/>
  <c r="S1205" i="1"/>
  <c r="T1204" i="1"/>
  <c r="S1204" i="1"/>
  <c r="T1203" i="1"/>
  <c r="S1203" i="1"/>
  <c r="T1202" i="1"/>
  <c r="S1202" i="1"/>
  <c r="T1201" i="1"/>
  <c r="S1201" i="1"/>
  <c r="T1200" i="1"/>
  <c r="S1200" i="1"/>
  <c r="T1199" i="1"/>
  <c r="S1199" i="1"/>
  <c r="T1198" i="1"/>
  <c r="S1198" i="1"/>
  <c r="T1197" i="1"/>
  <c r="S1197" i="1"/>
  <c r="T1196" i="1"/>
  <c r="S1196" i="1"/>
  <c r="T1195" i="1"/>
  <c r="S1195" i="1"/>
  <c r="T1194" i="1"/>
  <c r="S1194" i="1"/>
  <c r="T1193" i="1"/>
  <c r="S1193" i="1"/>
  <c r="T1192" i="1"/>
  <c r="S1192" i="1"/>
  <c r="T1191" i="1"/>
  <c r="S1191" i="1"/>
  <c r="T1190" i="1"/>
  <c r="S1190" i="1"/>
  <c r="T1189" i="1"/>
  <c r="S1189" i="1"/>
  <c r="T1188" i="1"/>
  <c r="S1188" i="1"/>
  <c r="T1187" i="1"/>
  <c r="S1187" i="1"/>
  <c r="T1186" i="1"/>
  <c r="S1186" i="1"/>
  <c r="T1185" i="1"/>
  <c r="S1185" i="1"/>
  <c r="T1184" i="1"/>
  <c r="S1184" i="1"/>
  <c r="T1183" i="1"/>
  <c r="S1183" i="1"/>
  <c r="T1182" i="1"/>
  <c r="S1182" i="1"/>
  <c r="T1181" i="1"/>
  <c r="S1181" i="1"/>
  <c r="T1180" i="1"/>
  <c r="S1180" i="1"/>
  <c r="T1179" i="1"/>
  <c r="S1179" i="1"/>
  <c r="T1178" i="1"/>
  <c r="S1178" i="1"/>
  <c r="T1177" i="1"/>
  <c r="S1177" i="1"/>
  <c r="T1176" i="1"/>
  <c r="S1176" i="1"/>
  <c r="T1175" i="1"/>
  <c r="S1175" i="1"/>
  <c r="T1174" i="1"/>
  <c r="S1174" i="1"/>
  <c r="T1173" i="1"/>
  <c r="S1173" i="1"/>
  <c r="T1172" i="1"/>
  <c r="S1172" i="1"/>
  <c r="T1171" i="1"/>
  <c r="S1171" i="1"/>
  <c r="T1170" i="1"/>
  <c r="S1170" i="1"/>
  <c r="T1169" i="1"/>
  <c r="S1169" i="1"/>
  <c r="T1168" i="1"/>
  <c r="S1168" i="1"/>
  <c r="T1167" i="1"/>
  <c r="S1167" i="1"/>
  <c r="T1166" i="1"/>
  <c r="S1166" i="1"/>
  <c r="T1165" i="1"/>
  <c r="S1165" i="1"/>
  <c r="T1164" i="1"/>
  <c r="S1164" i="1"/>
  <c r="T1163" i="1"/>
  <c r="S1163" i="1"/>
  <c r="T1162" i="1"/>
  <c r="S1162" i="1"/>
  <c r="T1161" i="1"/>
  <c r="S1161" i="1"/>
  <c r="T1160" i="1"/>
  <c r="S1160" i="1"/>
  <c r="T1159" i="1"/>
  <c r="S1159" i="1"/>
  <c r="T1158" i="1"/>
  <c r="S1158" i="1"/>
  <c r="T1157" i="1"/>
  <c r="S1157" i="1"/>
  <c r="T1156" i="1"/>
  <c r="S1156" i="1"/>
  <c r="T1155" i="1"/>
  <c r="S1155" i="1"/>
  <c r="T1154" i="1"/>
  <c r="S1154" i="1"/>
  <c r="T1153" i="1"/>
  <c r="S1153" i="1"/>
  <c r="T1152" i="1"/>
  <c r="S1152" i="1"/>
  <c r="T1151" i="1"/>
  <c r="S1151" i="1"/>
  <c r="T1150" i="1"/>
  <c r="S1150" i="1"/>
  <c r="T1149" i="1"/>
  <c r="S1149" i="1"/>
  <c r="T1148" i="1"/>
  <c r="S1148" i="1"/>
  <c r="T1147" i="1"/>
  <c r="S1147" i="1"/>
  <c r="T1146" i="1"/>
  <c r="S1146" i="1"/>
  <c r="T1145" i="1"/>
  <c r="S1145" i="1"/>
  <c r="T1144" i="1"/>
  <c r="S1144" i="1"/>
  <c r="T1143" i="1"/>
  <c r="S1143" i="1"/>
  <c r="T1142" i="1"/>
  <c r="S1142" i="1"/>
  <c r="T1141" i="1"/>
  <c r="S1141" i="1"/>
  <c r="T1140" i="1"/>
  <c r="S1140" i="1"/>
  <c r="T1139" i="1"/>
  <c r="S1139" i="1"/>
  <c r="T1138" i="1"/>
  <c r="S1138" i="1"/>
  <c r="T1137" i="1"/>
  <c r="S1137" i="1"/>
  <c r="T1136" i="1"/>
  <c r="S1136" i="1"/>
  <c r="T1135" i="1"/>
  <c r="S1135" i="1"/>
  <c r="T1134" i="1"/>
  <c r="S1134" i="1"/>
  <c r="T1133" i="1"/>
  <c r="S1133" i="1"/>
  <c r="T1132" i="1"/>
  <c r="S1132" i="1"/>
  <c r="T1131" i="1"/>
  <c r="S1131" i="1"/>
  <c r="T1130" i="1"/>
  <c r="S1130" i="1"/>
  <c r="T1129" i="1"/>
  <c r="S1129" i="1"/>
  <c r="T1128" i="1"/>
  <c r="S1128" i="1"/>
  <c r="T1127" i="1"/>
  <c r="S1127" i="1"/>
  <c r="T1126" i="1"/>
  <c r="S1126" i="1"/>
  <c r="T1125" i="1"/>
  <c r="S1125" i="1"/>
  <c r="T1124" i="1"/>
  <c r="S1124" i="1"/>
  <c r="T1123" i="1"/>
  <c r="S1123" i="1"/>
  <c r="T1122" i="1"/>
  <c r="S1122" i="1"/>
  <c r="T1121" i="1"/>
  <c r="S1121" i="1"/>
  <c r="T1120" i="1"/>
  <c r="S1120" i="1"/>
  <c r="T1119" i="1"/>
  <c r="S1119" i="1"/>
  <c r="T1118" i="1"/>
  <c r="S1118" i="1"/>
  <c r="T1117" i="1"/>
  <c r="S1117" i="1"/>
  <c r="T1116" i="1"/>
  <c r="S1116" i="1"/>
  <c r="T1115" i="1"/>
  <c r="S1115" i="1"/>
  <c r="T1114" i="1"/>
  <c r="S1114" i="1"/>
  <c r="T1113" i="1"/>
  <c r="S1113" i="1"/>
  <c r="T1112" i="1"/>
  <c r="S1112" i="1"/>
  <c r="T1111" i="1"/>
  <c r="S1111" i="1"/>
  <c r="T1110" i="1"/>
  <c r="S1110" i="1"/>
  <c r="T1109" i="1"/>
  <c r="S1109" i="1"/>
  <c r="T1108" i="1"/>
  <c r="S1108" i="1"/>
  <c r="T1107" i="1"/>
  <c r="S1107" i="1"/>
  <c r="T1106" i="1"/>
  <c r="S1106" i="1"/>
  <c r="T1105" i="1"/>
  <c r="S1105" i="1"/>
  <c r="T1104" i="1"/>
  <c r="S1104" i="1"/>
  <c r="T1103" i="1"/>
  <c r="S1103" i="1"/>
  <c r="T1102" i="1"/>
  <c r="S1102" i="1"/>
  <c r="T1101" i="1"/>
  <c r="S1101" i="1"/>
  <c r="T1100" i="1"/>
  <c r="S1100" i="1"/>
  <c r="T1099" i="1"/>
  <c r="S1099" i="1"/>
  <c r="T1098" i="1"/>
  <c r="S1098" i="1"/>
  <c r="T1097" i="1"/>
  <c r="S1097" i="1"/>
  <c r="T1096" i="1"/>
  <c r="S1096" i="1"/>
  <c r="T1095" i="1"/>
  <c r="S1095" i="1"/>
  <c r="T1094" i="1"/>
  <c r="S1094" i="1"/>
  <c r="T1093" i="1"/>
  <c r="S1093" i="1"/>
  <c r="T1092" i="1"/>
  <c r="S1092" i="1"/>
  <c r="T1091" i="1"/>
  <c r="S1091" i="1"/>
  <c r="T1090" i="1"/>
  <c r="S1090" i="1"/>
  <c r="T1089" i="1"/>
  <c r="S1089" i="1"/>
  <c r="T1088" i="1"/>
  <c r="S1088" i="1"/>
  <c r="T1087" i="1"/>
  <c r="S1087" i="1"/>
  <c r="T1086" i="1"/>
  <c r="S1086" i="1"/>
  <c r="T1085" i="1"/>
  <c r="S1085" i="1"/>
  <c r="T1084" i="1"/>
  <c r="S1084" i="1"/>
  <c r="T1083" i="1"/>
  <c r="S1083" i="1"/>
  <c r="T1082" i="1"/>
  <c r="S1082" i="1"/>
  <c r="T1081" i="1"/>
  <c r="S1081" i="1"/>
  <c r="T1080" i="1"/>
  <c r="S1080" i="1"/>
  <c r="T1079" i="1"/>
  <c r="S1079" i="1"/>
  <c r="T1078" i="1"/>
  <c r="S1078" i="1"/>
  <c r="T1077" i="1"/>
  <c r="S1077" i="1"/>
  <c r="T1076" i="1"/>
  <c r="S1076" i="1"/>
  <c r="T1075" i="1"/>
  <c r="S1075" i="1"/>
  <c r="T1074" i="1"/>
  <c r="S1074" i="1"/>
  <c r="T1073" i="1"/>
  <c r="S1073" i="1"/>
  <c r="T1072" i="1"/>
  <c r="S1072" i="1"/>
  <c r="T1071" i="1"/>
  <c r="S1071" i="1"/>
  <c r="T1070" i="1"/>
  <c r="S1070" i="1"/>
  <c r="T1069" i="1"/>
  <c r="S1069" i="1"/>
  <c r="T1068" i="1"/>
  <c r="S1068" i="1"/>
  <c r="T1067" i="1"/>
  <c r="S1067" i="1"/>
  <c r="T1066" i="1"/>
  <c r="S1066" i="1"/>
  <c r="T1065" i="1"/>
  <c r="S1065" i="1"/>
  <c r="T1064" i="1"/>
  <c r="S1064" i="1"/>
  <c r="T1063" i="1"/>
  <c r="S1063" i="1"/>
  <c r="T1062" i="1"/>
  <c r="S1062" i="1"/>
  <c r="T1061" i="1"/>
  <c r="S1061" i="1"/>
  <c r="T1060" i="1"/>
  <c r="S1060" i="1"/>
  <c r="T1059" i="1"/>
  <c r="S1059" i="1"/>
  <c r="T1058" i="1"/>
  <c r="S1058" i="1"/>
  <c r="T1057" i="1"/>
  <c r="S1057" i="1"/>
  <c r="T1056" i="1"/>
  <c r="S1056" i="1"/>
  <c r="T1055" i="1"/>
  <c r="S1055" i="1"/>
  <c r="T1054" i="1"/>
  <c r="S1054" i="1"/>
  <c r="T1053" i="1"/>
  <c r="S1053" i="1"/>
  <c r="T1052" i="1"/>
  <c r="S1052" i="1"/>
  <c r="T1051" i="1"/>
  <c r="S1051" i="1"/>
  <c r="T1050" i="1"/>
  <c r="S1050" i="1"/>
  <c r="T1049" i="1"/>
  <c r="S1049" i="1"/>
  <c r="T1048" i="1"/>
  <c r="S1048" i="1"/>
  <c r="T1047" i="1"/>
  <c r="S1047" i="1"/>
  <c r="T1046" i="1"/>
  <c r="S1046" i="1"/>
  <c r="T1045" i="1"/>
  <c r="S1045" i="1"/>
  <c r="T1044" i="1"/>
  <c r="S1044" i="1"/>
  <c r="T1043" i="1"/>
  <c r="S1043" i="1"/>
  <c r="T1042" i="1"/>
  <c r="S1042" i="1"/>
  <c r="T1041" i="1"/>
  <c r="S1041" i="1"/>
  <c r="T1040" i="1"/>
  <c r="S1040" i="1"/>
  <c r="T1039" i="1"/>
  <c r="S1039" i="1"/>
  <c r="T1038" i="1"/>
  <c r="S1038" i="1"/>
  <c r="T1037" i="1"/>
  <c r="S1037" i="1"/>
  <c r="T1036" i="1"/>
  <c r="S1036" i="1"/>
  <c r="T1035" i="1"/>
  <c r="S1035" i="1"/>
  <c r="T1034" i="1"/>
  <c r="S1034" i="1"/>
  <c r="T1033" i="1"/>
  <c r="S1033" i="1"/>
  <c r="T1032" i="1"/>
  <c r="S1032" i="1"/>
  <c r="T1031" i="1"/>
  <c r="S1031" i="1"/>
  <c r="T1030" i="1"/>
  <c r="S1030" i="1"/>
  <c r="T1029" i="1"/>
  <c r="S1029" i="1"/>
  <c r="T1028" i="1"/>
  <c r="S1028" i="1"/>
  <c r="T1027" i="1"/>
  <c r="S1027" i="1"/>
  <c r="T1026" i="1"/>
  <c r="S1026" i="1"/>
  <c r="T1025" i="1"/>
  <c r="S1025" i="1"/>
  <c r="T1024" i="1"/>
  <c r="S1024" i="1"/>
  <c r="T1023" i="1"/>
  <c r="S1023" i="1"/>
  <c r="T1022" i="1"/>
  <c r="S1022" i="1"/>
  <c r="T1021" i="1"/>
  <c r="S1021" i="1"/>
  <c r="T1020" i="1"/>
  <c r="S1020" i="1"/>
  <c r="T1019" i="1"/>
  <c r="S1019" i="1"/>
  <c r="T1018" i="1"/>
  <c r="S1018" i="1"/>
  <c r="T1017" i="1"/>
  <c r="S1017" i="1"/>
  <c r="T1016" i="1"/>
  <c r="S1016" i="1"/>
  <c r="T1015" i="1"/>
  <c r="S1015" i="1"/>
  <c r="T1014" i="1"/>
  <c r="S1014" i="1"/>
  <c r="T1013" i="1"/>
  <c r="S1013" i="1"/>
  <c r="T1012" i="1"/>
  <c r="S1012" i="1"/>
  <c r="T1011" i="1"/>
  <c r="S1011" i="1"/>
  <c r="T1010" i="1"/>
  <c r="S1010" i="1"/>
  <c r="T1009" i="1"/>
  <c r="S1009" i="1"/>
  <c r="T1008" i="1"/>
  <c r="S1008" i="1"/>
  <c r="T1007" i="1"/>
  <c r="S1007" i="1"/>
  <c r="T1006" i="1"/>
  <c r="S1006" i="1"/>
  <c r="T1005" i="1"/>
  <c r="S1005" i="1"/>
  <c r="T1004" i="1"/>
  <c r="S1004" i="1"/>
  <c r="T1003" i="1"/>
  <c r="S1003" i="1"/>
  <c r="T1002" i="1"/>
  <c r="S1002" i="1"/>
  <c r="T1001" i="1"/>
  <c r="S1001" i="1"/>
  <c r="T1000" i="1"/>
  <c r="S1000" i="1"/>
  <c r="T999" i="1"/>
  <c r="S999" i="1"/>
  <c r="T998" i="1"/>
  <c r="S998" i="1"/>
  <c r="T997" i="1"/>
  <c r="S997" i="1"/>
  <c r="T996" i="1"/>
  <c r="S996" i="1"/>
  <c r="T995" i="1"/>
  <c r="S995" i="1"/>
  <c r="T994" i="1"/>
  <c r="S994" i="1"/>
  <c r="T993" i="1"/>
  <c r="S993" i="1"/>
  <c r="T992" i="1"/>
  <c r="S992" i="1"/>
  <c r="T991" i="1"/>
  <c r="S991" i="1"/>
  <c r="T990" i="1"/>
  <c r="S990" i="1"/>
  <c r="T989" i="1"/>
  <c r="S989" i="1"/>
  <c r="T988" i="1"/>
  <c r="S988" i="1"/>
  <c r="T987" i="1"/>
  <c r="S987" i="1"/>
  <c r="T986" i="1"/>
  <c r="S986" i="1"/>
  <c r="T985" i="1"/>
  <c r="S985" i="1"/>
  <c r="T984" i="1"/>
  <c r="S984" i="1"/>
  <c r="T983" i="1"/>
  <c r="S983" i="1"/>
  <c r="T982" i="1"/>
  <c r="S982" i="1"/>
  <c r="T981" i="1"/>
  <c r="S981" i="1"/>
  <c r="T980" i="1"/>
  <c r="S980" i="1"/>
  <c r="T979" i="1"/>
  <c r="S979" i="1"/>
  <c r="T978" i="1"/>
  <c r="S978" i="1"/>
  <c r="T977" i="1"/>
  <c r="S977" i="1"/>
  <c r="T976" i="1"/>
  <c r="S976" i="1"/>
  <c r="T975" i="1"/>
  <c r="S975" i="1"/>
  <c r="T974" i="1"/>
  <c r="S974" i="1"/>
  <c r="T973" i="1"/>
  <c r="S973" i="1"/>
  <c r="T972" i="1"/>
  <c r="S972" i="1"/>
  <c r="T971" i="1"/>
  <c r="S971" i="1"/>
  <c r="T970" i="1"/>
  <c r="S970" i="1"/>
  <c r="T969" i="1"/>
  <c r="S969" i="1"/>
  <c r="T968" i="1"/>
  <c r="S968" i="1"/>
  <c r="T967" i="1"/>
  <c r="S967" i="1"/>
  <c r="T966" i="1"/>
  <c r="S966" i="1"/>
  <c r="T965" i="1"/>
  <c r="S965" i="1"/>
  <c r="T964" i="1"/>
  <c r="S964" i="1"/>
  <c r="T963" i="1"/>
  <c r="S963" i="1"/>
  <c r="T962" i="1"/>
  <c r="S962" i="1"/>
  <c r="T961" i="1"/>
  <c r="S961" i="1"/>
  <c r="T960" i="1"/>
  <c r="S960" i="1"/>
  <c r="T959" i="1"/>
  <c r="S959" i="1"/>
  <c r="T958" i="1"/>
  <c r="S958" i="1"/>
  <c r="T957" i="1"/>
  <c r="S957" i="1"/>
  <c r="T956" i="1"/>
  <c r="S956" i="1"/>
  <c r="T955" i="1"/>
  <c r="S955" i="1"/>
  <c r="T954" i="1"/>
  <c r="S954" i="1"/>
  <c r="T953" i="1"/>
  <c r="S953" i="1"/>
  <c r="T952" i="1"/>
  <c r="S952" i="1"/>
  <c r="T951" i="1"/>
  <c r="S951" i="1"/>
  <c r="T950" i="1"/>
  <c r="S950" i="1"/>
  <c r="T949" i="1"/>
  <c r="S949" i="1"/>
  <c r="T948" i="1"/>
  <c r="S948" i="1"/>
  <c r="T947" i="1"/>
  <c r="S947" i="1"/>
  <c r="T946" i="1"/>
  <c r="S946" i="1"/>
  <c r="T945" i="1"/>
  <c r="S945" i="1"/>
  <c r="T944" i="1"/>
  <c r="S944" i="1"/>
  <c r="T943" i="1"/>
  <c r="S943" i="1"/>
  <c r="T942" i="1"/>
  <c r="S942" i="1"/>
  <c r="T941" i="1"/>
  <c r="S941" i="1"/>
  <c r="T940" i="1"/>
  <c r="S940" i="1"/>
  <c r="T939" i="1"/>
  <c r="S939" i="1"/>
  <c r="T938" i="1"/>
  <c r="S938" i="1"/>
  <c r="T937" i="1"/>
  <c r="S937" i="1"/>
  <c r="T936" i="1"/>
  <c r="S936" i="1"/>
  <c r="T935" i="1"/>
  <c r="S935" i="1"/>
  <c r="T934" i="1"/>
  <c r="S934" i="1"/>
  <c r="T933" i="1"/>
  <c r="S933" i="1"/>
  <c r="T932" i="1"/>
  <c r="S932" i="1"/>
  <c r="T931" i="1"/>
  <c r="S931" i="1"/>
  <c r="T930" i="1"/>
  <c r="S930" i="1"/>
  <c r="T929" i="1"/>
  <c r="S929" i="1"/>
  <c r="T928" i="1"/>
  <c r="S928" i="1"/>
  <c r="T927" i="1"/>
  <c r="S927" i="1"/>
  <c r="T926" i="1"/>
  <c r="S926" i="1"/>
  <c r="T925" i="1"/>
  <c r="S925" i="1"/>
  <c r="T924" i="1"/>
  <c r="S924" i="1"/>
  <c r="T923" i="1"/>
  <c r="S923" i="1"/>
  <c r="T922" i="1"/>
  <c r="S922" i="1"/>
  <c r="T921" i="1"/>
  <c r="S921" i="1"/>
  <c r="T920" i="1"/>
  <c r="S920" i="1"/>
  <c r="T919" i="1"/>
  <c r="S919" i="1"/>
  <c r="T918" i="1"/>
  <c r="S918" i="1"/>
  <c r="T917" i="1"/>
  <c r="S917" i="1"/>
  <c r="T916" i="1"/>
  <c r="S916" i="1"/>
  <c r="T915" i="1"/>
  <c r="S915" i="1"/>
  <c r="T914" i="1"/>
  <c r="S914" i="1"/>
  <c r="T913" i="1"/>
  <c r="S913" i="1"/>
  <c r="T912" i="1"/>
  <c r="S912" i="1"/>
  <c r="T911" i="1"/>
  <c r="S911" i="1"/>
  <c r="T910" i="1"/>
  <c r="S910" i="1"/>
  <c r="T909" i="1"/>
  <c r="S909" i="1"/>
  <c r="T908" i="1"/>
  <c r="S908" i="1"/>
  <c r="T907" i="1"/>
  <c r="S907" i="1"/>
  <c r="T906" i="1"/>
  <c r="S906" i="1"/>
  <c r="T905" i="1"/>
  <c r="S905" i="1"/>
  <c r="T904" i="1"/>
  <c r="S904" i="1"/>
  <c r="T903" i="1"/>
  <c r="S903" i="1"/>
  <c r="T902" i="1"/>
  <c r="S902" i="1"/>
  <c r="T901" i="1"/>
  <c r="S901" i="1"/>
  <c r="T900" i="1"/>
  <c r="S900" i="1"/>
  <c r="T899" i="1"/>
  <c r="S899" i="1"/>
  <c r="T898" i="1"/>
  <c r="S898" i="1"/>
  <c r="T897" i="1"/>
  <c r="S897" i="1"/>
  <c r="T896" i="1"/>
  <c r="S896" i="1"/>
  <c r="T895" i="1"/>
  <c r="S895" i="1"/>
  <c r="T894" i="1"/>
  <c r="S894" i="1"/>
  <c r="T893" i="1"/>
  <c r="S893" i="1"/>
  <c r="T892" i="1"/>
  <c r="S892" i="1"/>
  <c r="T891" i="1"/>
  <c r="S891" i="1"/>
  <c r="T890" i="1"/>
  <c r="S890" i="1"/>
  <c r="T889" i="1"/>
  <c r="S889" i="1"/>
  <c r="T888" i="1"/>
  <c r="S888" i="1"/>
  <c r="T887" i="1"/>
  <c r="S887" i="1"/>
  <c r="T886" i="1"/>
  <c r="S886" i="1"/>
  <c r="T885" i="1"/>
  <c r="S885" i="1"/>
  <c r="T884" i="1"/>
  <c r="S884" i="1"/>
  <c r="T883" i="1"/>
  <c r="S883" i="1"/>
  <c r="T882" i="1"/>
  <c r="S882" i="1"/>
  <c r="T881" i="1"/>
  <c r="S881" i="1"/>
  <c r="T880" i="1"/>
  <c r="S880" i="1"/>
  <c r="T879" i="1"/>
  <c r="S879" i="1"/>
  <c r="T878" i="1"/>
  <c r="S878" i="1"/>
  <c r="T877" i="1"/>
  <c r="S877" i="1"/>
  <c r="T876" i="1"/>
  <c r="S876" i="1"/>
  <c r="T875" i="1"/>
  <c r="S875" i="1"/>
  <c r="T874" i="1"/>
  <c r="S874" i="1"/>
  <c r="T873" i="1"/>
  <c r="S873" i="1"/>
  <c r="T872" i="1"/>
  <c r="S872" i="1"/>
  <c r="T871" i="1"/>
  <c r="S871" i="1"/>
  <c r="T870" i="1"/>
  <c r="S870" i="1"/>
  <c r="T869" i="1"/>
  <c r="S869" i="1"/>
  <c r="T868" i="1"/>
  <c r="S868" i="1"/>
  <c r="T867" i="1"/>
  <c r="S867" i="1"/>
  <c r="T866" i="1"/>
  <c r="S866" i="1"/>
  <c r="T865" i="1"/>
  <c r="S865" i="1"/>
  <c r="T864" i="1"/>
  <c r="S864" i="1"/>
  <c r="T863" i="1"/>
  <c r="S863" i="1"/>
  <c r="T862" i="1"/>
  <c r="S862" i="1"/>
  <c r="T861" i="1"/>
  <c r="S861" i="1"/>
  <c r="T860" i="1"/>
  <c r="S860" i="1"/>
  <c r="T859" i="1"/>
  <c r="S859" i="1"/>
  <c r="T858" i="1"/>
  <c r="S858" i="1"/>
  <c r="T857" i="1"/>
  <c r="S857" i="1"/>
  <c r="T856" i="1"/>
  <c r="S856" i="1"/>
  <c r="T855" i="1"/>
  <c r="S855" i="1"/>
  <c r="T854" i="1"/>
  <c r="S854" i="1"/>
  <c r="T853" i="1"/>
  <c r="S853" i="1"/>
  <c r="T852" i="1"/>
  <c r="S852" i="1"/>
  <c r="T851" i="1"/>
  <c r="S851" i="1"/>
  <c r="T850" i="1"/>
  <c r="S850" i="1"/>
  <c r="T849" i="1"/>
  <c r="S849" i="1"/>
  <c r="T848" i="1"/>
  <c r="S848" i="1"/>
  <c r="T847" i="1"/>
  <c r="S847" i="1"/>
  <c r="T846" i="1"/>
  <c r="S846" i="1"/>
  <c r="T845" i="1"/>
  <c r="S845" i="1"/>
  <c r="T844" i="1"/>
  <c r="S844" i="1"/>
  <c r="T843" i="1"/>
  <c r="S843" i="1"/>
  <c r="T842" i="1"/>
  <c r="S842" i="1"/>
  <c r="T841" i="1"/>
  <c r="S841" i="1"/>
  <c r="T840" i="1"/>
  <c r="S840" i="1"/>
  <c r="T839" i="1"/>
  <c r="S839" i="1"/>
  <c r="T838" i="1"/>
  <c r="S838" i="1"/>
  <c r="T837" i="1"/>
  <c r="S837" i="1"/>
  <c r="T836" i="1"/>
  <c r="S836" i="1"/>
  <c r="T835" i="1"/>
  <c r="S835" i="1"/>
  <c r="T834" i="1"/>
  <c r="S834" i="1"/>
  <c r="T833" i="1"/>
  <c r="S833" i="1"/>
  <c r="T832" i="1"/>
  <c r="S832" i="1"/>
  <c r="T831" i="1"/>
  <c r="S831" i="1"/>
  <c r="T830" i="1"/>
  <c r="S830" i="1"/>
  <c r="T829" i="1"/>
  <c r="S829" i="1"/>
  <c r="T828" i="1"/>
  <c r="S828" i="1"/>
  <c r="T827" i="1"/>
  <c r="S827" i="1"/>
  <c r="T826" i="1"/>
  <c r="S826" i="1"/>
  <c r="T825" i="1"/>
  <c r="S825" i="1"/>
  <c r="T824" i="1"/>
  <c r="S824" i="1"/>
  <c r="T823" i="1"/>
  <c r="S823" i="1"/>
  <c r="T822" i="1"/>
  <c r="S822" i="1"/>
  <c r="T821" i="1"/>
  <c r="S821" i="1"/>
  <c r="T820" i="1"/>
  <c r="S820" i="1"/>
  <c r="T819" i="1"/>
  <c r="S819" i="1"/>
  <c r="T818" i="1"/>
  <c r="S818" i="1"/>
  <c r="T817" i="1"/>
  <c r="S817" i="1"/>
  <c r="T816" i="1"/>
  <c r="S816" i="1"/>
  <c r="T815" i="1"/>
  <c r="S815" i="1"/>
  <c r="T814" i="1"/>
  <c r="S814" i="1"/>
  <c r="T813" i="1"/>
  <c r="S813" i="1"/>
  <c r="T812" i="1"/>
  <c r="S812" i="1"/>
  <c r="T811" i="1"/>
  <c r="S811" i="1"/>
  <c r="T810" i="1"/>
  <c r="S810" i="1"/>
  <c r="T809" i="1"/>
  <c r="S809" i="1"/>
  <c r="T808" i="1"/>
  <c r="S808" i="1"/>
  <c r="T807" i="1"/>
  <c r="S807" i="1"/>
  <c r="T806" i="1"/>
  <c r="S806" i="1"/>
  <c r="T805" i="1"/>
  <c r="S805" i="1"/>
  <c r="T804" i="1"/>
  <c r="S804" i="1"/>
  <c r="T803" i="1"/>
  <c r="S803" i="1"/>
  <c r="T802" i="1"/>
  <c r="S802" i="1"/>
  <c r="T801" i="1"/>
  <c r="S801" i="1"/>
  <c r="T800" i="1"/>
  <c r="S800" i="1"/>
  <c r="T799" i="1"/>
  <c r="S799" i="1"/>
  <c r="T798" i="1"/>
  <c r="S798" i="1"/>
  <c r="T797" i="1"/>
  <c r="S797" i="1"/>
  <c r="T796" i="1"/>
  <c r="S796" i="1"/>
  <c r="T795" i="1"/>
  <c r="S795" i="1"/>
  <c r="T794" i="1"/>
  <c r="S794" i="1"/>
  <c r="T793" i="1"/>
  <c r="S793" i="1"/>
  <c r="T792" i="1"/>
  <c r="S792" i="1"/>
  <c r="T791" i="1"/>
  <c r="S791" i="1"/>
  <c r="T790" i="1"/>
  <c r="S790" i="1"/>
  <c r="T789" i="1"/>
  <c r="S789" i="1"/>
  <c r="T788" i="1"/>
  <c r="S788" i="1"/>
  <c r="T787" i="1"/>
  <c r="S787" i="1"/>
  <c r="T786" i="1"/>
  <c r="S786" i="1"/>
  <c r="T785" i="1"/>
  <c r="S785" i="1"/>
  <c r="T784" i="1"/>
  <c r="S784" i="1"/>
  <c r="T783" i="1"/>
  <c r="S783" i="1"/>
  <c r="T782" i="1"/>
  <c r="S782" i="1"/>
  <c r="T781" i="1"/>
  <c r="S781" i="1"/>
  <c r="T780" i="1"/>
  <c r="S780" i="1"/>
  <c r="T779" i="1"/>
  <c r="S779" i="1"/>
  <c r="T778" i="1"/>
  <c r="S778" i="1"/>
  <c r="T777" i="1"/>
  <c r="S777" i="1"/>
  <c r="T776" i="1"/>
  <c r="S776" i="1"/>
  <c r="T775" i="1"/>
  <c r="S775" i="1"/>
  <c r="T774" i="1"/>
  <c r="S774" i="1"/>
  <c r="T773" i="1"/>
  <c r="S773" i="1"/>
  <c r="T772" i="1"/>
  <c r="S772" i="1"/>
  <c r="T771" i="1"/>
  <c r="S771" i="1"/>
  <c r="T770" i="1"/>
  <c r="S770" i="1"/>
  <c r="T769" i="1"/>
  <c r="S769" i="1"/>
  <c r="T768" i="1"/>
  <c r="S768" i="1"/>
  <c r="T767" i="1"/>
  <c r="S767" i="1"/>
  <c r="T766" i="1"/>
  <c r="S766" i="1"/>
  <c r="T765" i="1"/>
  <c r="S765" i="1"/>
  <c r="T764" i="1"/>
  <c r="S764" i="1"/>
  <c r="T763" i="1"/>
  <c r="S763" i="1"/>
  <c r="T762" i="1"/>
  <c r="S762" i="1"/>
  <c r="T761" i="1"/>
  <c r="S761" i="1"/>
  <c r="T760" i="1"/>
  <c r="S760" i="1"/>
  <c r="T759" i="1"/>
  <c r="S759" i="1"/>
  <c r="T758" i="1"/>
  <c r="S758" i="1"/>
  <c r="T757" i="1"/>
  <c r="S757" i="1"/>
  <c r="T756" i="1"/>
  <c r="S756" i="1"/>
  <c r="T755" i="1"/>
  <c r="S755" i="1"/>
  <c r="T754" i="1"/>
  <c r="S754" i="1"/>
  <c r="T753" i="1"/>
  <c r="S753" i="1"/>
  <c r="T752" i="1"/>
  <c r="S752" i="1"/>
  <c r="T751" i="1"/>
  <c r="S751" i="1"/>
  <c r="T750" i="1"/>
  <c r="S750" i="1"/>
  <c r="T749" i="1"/>
  <c r="S749" i="1"/>
  <c r="T748" i="1"/>
  <c r="S748" i="1"/>
  <c r="T747" i="1"/>
  <c r="S747" i="1"/>
  <c r="T746" i="1"/>
  <c r="S746" i="1"/>
  <c r="T745" i="1"/>
  <c r="S745" i="1"/>
  <c r="T744" i="1"/>
  <c r="S744" i="1"/>
  <c r="T743" i="1"/>
  <c r="S743" i="1"/>
  <c r="T742" i="1"/>
  <c r="S742" i="1"/>
  <c r="T741" i="1"/>
  <c r="S741" i="1"/>
  <c r="T740" i="1"/>
  <c r="S740" i="1"/>
  <c r="T739" i="1"/>
  <c r="S739" i="1"/>
  <c r="T738" i="1"/>
  <c r="S738" i="1"/>
  <c r="T737" i="1"/>
  <c r="S737" i="1"/>
  <c r="T736" i="1"/>
  <c r="S736" i="1"/>
  <c r="T735" i="1"/>
  <c r="S735" i="1"/>
  <c r="T734" i="1"/>
  <c r="S734" i="1"/>
  <c r="T733" i="1"/>
  <c r="S733" i="1"/>
  <c r="T732" i="1"/>
  <c r="S732" i="1"/>
  <c r="T731" i="1"/>
  <c r="S731" i="1"/>
  <c r="T730" i="1"/>
  <c r="S730" i="1"/>
  <c r="T729" i="1"/>
  <c r="S729" i="1"/>
  <c r="T728" i="1"/>
  <c r="S728" i="1"/>
  <c r="T727" i="1"/>
  <c r="S727" i="1"/>
  <c r="T726" i="1"/>
  <c r="S726" i="1"/>
  <c r="T725" i="1"/>
  <c r="S725" i="1"/>
  <c r="T724" i="1"/>
  <c r="S724" i="1"/>
  <c r="T723" i="1"/>
  <c r="S723" i="1"/>
  <c r="T722" i="1"/>
  <c r="S722" i="1"/>
  <c r="T721" i="1"/>
  <c r="S721" i="1"/>
  <c r="T720" i="1"/>
  <c r="S720" i="1"/>
  <c r="T719" i="1"/>
  <c r="S719" i="1"/>
  <c r="T718" i="1"/>
  <c r="S718" i="1"/>
  <c r="T717" i="1"/>
  <c r="S717" i="1"/>
  <c r="T716" i="1"/>
  <c r="S716" i="1"/>
  <c r="T715" i="1"/>
  <c r="S715" i="1"/>
  <c r="T714" i="1"/>
  <c r="S714" i="1"/>
  <c r="T713" i="1"/>
  <c r="S713" i="1"/>
  <c r="T712" i="1"/>
  <c r="S712" i="1"/>
  <c r="T711" i="1"/>
  <c r="S711" i="1"/>
  <c r="T710" i="1"/>
  <c r="S710" i="1"/>
  <c r="T709" i="1"/>
  <c r="S709" i="1"/>
  <c r="T708" i="1"/>
  <c r="S708" i="1"/>
  <c r="T707" i="1"/>
  <c r="S707" i="1"/>
  <c r="T706" i="1"/>
  <c r="S706" i="1"/>
  <c r="T705" i="1"/>
  <c r="S705" i="1"/>
  <c r="T704" i="1"/>
  <c r="S704" i="1"/>
  <c r="T703" i="1"/>
  <c r="S703" i="1"/>
  <c r="T702" i="1"/>
  <c r="S702" i="1"/>
  <c r="T701" i="1"/>
  <c r="S701" i="1"/>
  <c r="T700" i="1"/>
  <c r="S700" i="1"/>
  <c r="T699" i="1"/>
  <c r="S699" i="1"/>
  <c r="T698" i="1"/>
  <c r="S698" i="1"/>
  <c r="T697" i="1"/>
  <c r="S697" i="1"/>
  <c r="T696" i="1"/>
  <c r="S696" i="1"/>
  <c r="T695" i="1"/>
  <c r="S695" i="1"/>
  <c r="T694" i="1"/>
  <c r="S694" i="1"/>
  <c r="T693" i="1"/>
  <c r="S693" i="1"/>
  <c r="T692" i="1"/>
  <c r="S692" i="1"/>
  <c r="T691" i="1"/>
  <c r="S691" i="1"/>
  <c r="T690" i="1"/>
  <c r="S690" i="1"/>
  <c r="T689" i="1"/>
  <c r="S689" i="1"/>
  <c r="T688" i="1"/>
  <c r="S688" i="1"/>
  <c r="T687" i="1"/>
  <c r="S687" i="1"/>
  <c r="T686" i="1"/>
  <c r="S686" i="1"/>
  <c r="T685" i="1"/>
  <c r="S685" i="1"/>
  <c r="T684" i="1"/>
  <c r="S684" i="1"/>
  <c r="T683" i="1"/>
  <c r="S683" i="1"/>
  <c r="T682" i="1"/>
  <c r="S682" i="1"/>
  <c r="T681" i="1"/>
  <c r="S681" i="1"/>
  <c r="T680" i="1"/>
  <c r="S680" i="1"/>
  <c r="T679" i="1"/>
  <c r="S679" i="1"/>
  <c r="T678" i="1"/>
  <c r="S678" i="1"/>
  <c r="T677" i="1"/>
  <c r="S677" i="1"/>
  <c r="T676" i="1"/>
  <c r="S676" i="1"/>
  <c r="T675" i="1"/>
  <c r="S675" i="1"/>
  <c r="T674" i="1"/>
  <c r="S674" i="1"/>
  <c r="T673" i="1"/>
  <c r="S673" i="1"/>
  <c r="T672" i="1"/>
  <c r="S672" i="1"/>
  <c r="T671" i="1"/>
  <c r="S671" i="1"/>
  <c r="T670" i="1"/>
  <c r="S670" i="1"/>
  <c r="T669" i="1"/>
  <c r="S669" i="1"/>
  <c r="T668" i="1"/>
  <c r="S668" i="1"/>
  <c r="T667" i="1"/>
  <c r="S667" i="1"/>
  <c r="T666" i="1"/>
  <c r="S666" i="1"/>
  <c r="T665" i="1"/>
  <c r="S665" i="1"/>
  <c r="T664" i="1"/>
  <c r="S664" i="1"/>
  <c r="T663" i="1"/>
  <c r="S663" i="1"/>
  <c r="T662" i="1"/>
  <c r="S662" i="1"/>
  <c r="T661" i="1"/>
  <c r="S661" i="1"/>
  <c r="T660" i="1"/>
  <c r="S660" i="1"/>
  <c r="T659" i="1"/>
  <c r="S659" i="1"/>
  <c r="T658" i="1"/>
  <c r="S658" i="1"/>
  <c r="T657" i="1"/>
  <c r="S657" i="1"/>
  <c r="T656" i="1"/>
  <c r="S656" i="1"/>
  <c r="T655" i="1"/>
  <c r="S655" i="1"/>
  <c r="T654" i="1"/>
  <c r="S654" i="1"/>
  <c r="T653" i="1"/>
  <c r="S653" i="1"/>
  <c r="T652" i="1"/>
  <c r="S652" i="1"/>
  <c r="T651" i="1"/>
  <c r="S651" i="1"/>
  <c r="T650" i="1"/>
  <c r="S650" i="1"/>
  <c r="T649" i="1"/>
  <c r="S649" i="1"/>
  <c r="T648" i="1"/>
  <c r="S648" i="1"/>
  <c r="T647" i="1"/>
  <c r="S647" i="1"/>
  <c r="T646" i="1"/>
  <c r="S646" i="1"/>
  <c r="T645" i="1"/>
  <c r="S645" i="1"/>
  <c r="T644" i="1"/>
  <c r="S644" i="1"/>
  <c r="T643" i="1"/>
  <c r="S643" i="1"/>
  <c r="T642" i="1"/>
  <c r="S642" i="1"/>
  <c r="T641" i="1"/>
  <c r="S641" i="1"/>
  <c r="T640" i="1"/>
  <c r="S640" i="1"/>
  <c r="T639" i="1"/>
  <c r="S639" i="1"/>
  <c r="T638" i="1"/>
  <c r="S638" i="1"/>
  <c r="T637" i="1"/>
  <c r="S637" i="1"/>
  <c r="T636" i="1"/>
  <c r="S636" i="1"/>
  <c r="T635" i="1"/>
  <c r="S635" i="1"/>
  <c r="T634" i="1"/>
  <c r="S634" i="1"/>
  <c r="T633" i="1"/>
  <c r="S633" i="1"/>
  <c r="T632" i="1"/>
  <c r="S632" i="1"/>
  <c r="T631" i="1"/>
  <c r="S631" i="1"/>
  <c r="T630" i="1"/>
  <c r="S630" i="1"/>
  <c r="T629" i="1"/>
  <c r="S629" i="1"/>
  <c r="T628" i="1"/>
  <c r="S628" i="1"/>
  <c r="T627" i="1"/>
  <c r="S627" i="1"/>
  <c r="T626" i="1"/>
  <c r="S626" i="1"/>
  <c r="T625" i="1"/>
  <c r="S625" i="1"/>
  <c r="T624" i="1"/>
  <c r="S624" i="1"/>
  <c r="T623" i="1"/>
  <c r="S623" i="1"/>
  <c r="T622" i="1"/>
  <c r="S622" i="1"/>
  <c r="T621" i="1"/>
  <c r="S621" i="1"/>
  <c r="T620" i="1"/>
  <c r="S620" i="1"/>
  <c r="T619" i="1"/>
  <c r="S619" i="1"/>
  <c r="T618" i="1"/>
  <c r="S618" i="1"/>
  <c r="T617" i="1"/>
  <c r="S617" i="1"/>
  <c r="T616" i="1"/>
  <c r="S616" i="1"/>
  <c r="T615" i="1"/>
  <c r="S615" i="1"/>
  <c r="T614" i="1"/>
  <c r="S614" i="1"/>
  <c r="T613" i="1"/>
  <c r="S613" i="1"/>
  <c r="T612" i="1"/>
  <c r="S612" i="1"/>
  <c r="T611" i="1"/>
  <c r="S611" i="1"/>
  <c r="T610" i="1"/>
  <c r="S610" i="1"/>
  <c r="T609" i="1"/>
  <c r="S609" i="1"/>
  <c r="T608" i="1"/>
  <c r="S608" i="1"/>
  <c r="T607" i="1"/>
  <c r="S607" i="1"/>
  <c r="T606" i="1"/>
  <c r="S606" i="1"/>
  <c r="T605" i="1"/>
  <c r="S605" i="1"/>
  <c r="T604" i="1"/>
  <c r="S604" i="1"/>
  <c r="T603" i="1"/>
  <c r="S603" i="1"/>
  <c r="T602" i="1"/>
  <c r="S602" i="1"/>
  <c r="T601" i="1"/>
  <c r="S601" i="1"/>
  <c r="T600" i="1"/>
  <c r="S600" i="1"/>
  <c r="T599" i="1"/>
  <c r="S599" i="1"/>
  <c r="T598" i="1"/>
  <c r="S598" i="1"/>
  <c r="T597" i="1"/>
  <c r="S597" i="1"/>
  <c r="T596" i="1"/>
  <c r="S596" i="1"/>
  <c r="T595" i="1"/>
  <c r="S595" i="1"/>
  <c r="T594" i="1"/>
  <c r="S594" i="1"/>
  <c r="T593" i="1"/>
  <c r="S593" i="1"/>
  <c r="T592" i="1"/>
  <c r="S592" i="1"/>
  <c r="T591" i="1"/>
  <c r="S591" i="1"/>
  <c r="T590" i="1"/>
  <c r="S590" i="1"/>
  <c r="T589" i="1"/>
  <c r="S589" i="1"/>
  <c r="T588" i="1"/>
  <c r="S588" i="1"/>
  <c r="T587" i="1"/>
  <c r="S587" i="1"/>
  <c r="T586" i="1"/>
  <c r="S586" i="1"/>
  <c r="T585" i="1"/>
  <c r="S585" i="1"/>
  <c r="T584" i="1"/>
  <c r="S584" i="1"/>
  <c r="T583" i="1"/>
  <c r="S583" i="1"/>
  <c r="T582" i="1"/>
  <c r="S582" i="1"/>
  <c r="T581" i="1"/>
  <c r="S581" i="1"/>
  <c r="T580" i="1"/>
  <c r="S580" i="1"/>
  <c r="T579" i="1"/>
  <c r="S579" i="1"/>
  <c r="T578" i="1"/>
  <c r="S578" i="1"/>
  <c r="T577" i="1"/>
  <c r="S577" i="1"/>
  <c r="T576" i="1"/>
  <c r="S576" i="1"/>
  <c r="T575" i="1"/>
  <c r="S575" i="1"/>
  <c r="T574" i="1"/>
  <c r="S574" i="1"/>
  <c r="T573" i="1"/>
  <c r="S573" i="1"/>
  <c r="T572" i="1"/>
  <c r="S572" i="1"/>
  <c r="T571" i="1"/>
  <c r="S571" i="1"/>
  <c r="T570" i="1"/>
  <c r="S570" i="1"/>
  <c r="T569" i="1"/>
  <c r="S569" i="1"/>
  <c r="T568" i="1"/>
  <c r="S568" i="1"/>
  <c r="T567" i="1"/>
  <c r="S567" i="1"/>
  <c r="T566" i="1"/>
  <c r="S566" i="1"/>
  <c r="T565" i="1"/>
  <c r="S565" i="1"/>
  <c r="T564" i="1"/>
  <c r="S564" i="1"/>
  <c r="T563" i="1"/>
  <c r="S563" i="1"/>
  <c r="T562" i="1"/>
  <c r="S562" i="1"/>
  <c r="T561" i="1"/>
  <c r="S561" i="1"/>
  <c r="T560" i="1"/>
  <c r="S560" i="1"/>
  <c r="T559" i="1"/>
  <c r="S559" i="1"/>
  <c r="T558" i="1"/>
  <c r="S558" i="1"/>
  <c r="T557" i="1"/>
  <c r="S557" i="1"/>
  <c r="T556" i="1"/>
  <c r="S556" i="1"/>
  <c r="T555" i="1"/>
  <c r="S555" i="1"/>
  <c r="T554" i="1"/>
  <c r="S554" i="1"/>
  <c r="T553" i="1"/>
  <c r="S553" i="1"/>
  <c r="T552" i="1"/>
  <c r="S552" i="1"/>
  <c r="T551" i="1"/>
  <c r="S551" i="1"/>
  <c r="T550" i="1"/>
  <c r="S550" i="1"/>
  <c r="T549" i="1"/>
  <c r="S549" i="1"/>
  <c r="T548" i="1"/>
  <c r="S548" i="1"/>
  <c r="T547" i="1"/>
  <c r="S547" i="1"/>
  <c r="T546" i="1"/>
  <c r="S546" i="1"/>
  <c r="T545" i="1"/>
  <c r="S545" i="1"/>
  <c r="T544" i="1"/>
  <c r="S544" i="1"/>
  <c r="T543" i="1"/>
  <c r="S543" i="1"/>
  <c r="T542" i="1"/>
  <c r="S542" i="1"/>
  <c r="T541" i="1"/>
  <c r="S541" i="1"/>
  <c r="T540" i="1"/>
  <c r="S540" i="1"/>
  <c r="T539" i="1"/>
  <c r="S539" i="1"/>
  <c r="T538" i="1"/>
  <c r="S538" i="1"/>
  <c r="T537" i="1"/>
  <c r="S537" i="1"/>
  <c r="T536" i="1"/>
  <c r="S536" i="1"/>
  <c r="T535" i="1"/>
  <c r="S535" i="1"/>
  <c r="T534" i="1"/>
  <c r="S534" i="1"/>
  <c r="T533" i="1"/>
  <c r="S533" i="1"/>
  <c r="T532" i="1"/>
  <c r="S532" i="1"/>
  <c r="T531" i="1"/>
  <c r="S531" i="1"/>
  <c r="T530" i="1"/>
  <c r="S530" i="1"/>
  <c r="T529" i="1"/>
  <c r="S529" i="1"/>
  <c r="T528" i="1"/>
  <c r="S528" i="1"/>
  <c r="T527" i="1"/>
  <c r="S527" i="1"/>
  <c r="T526" i="1"/>
  <c r="S526" i="1"/>
  <c r="T525" i="1"/>
  <c r="S525" i="1"/>
  <c r="T524" i="1"/>
  <c r="S524" i="1"/>
  <c r="T523" i="1"/>
  <c r="S523" i="1"/>
  <c r="T522" i="1"/>
  <c r="S522" i="1"/>
  <c r="T521" i="1"/>
  <c r="S521" i="1"/>
  <c r="T520" i="1"/>
  <c r="S520" i="1"/>
  <c r="T519" i="1"/>
  <c r="S519" i="1"/>
  <c r="T518" i="1"/>
  <c r="S518" i="1"/>
  <c r="T517" i="1"/>
  <c r="S517" i="1"/>
  <c r="T516" i="1"/>
  <c r="S516" i="1"/>
  <c r="T515" i="1"/>
  <c r="S515" i="1"/>
  <c r="T514" i="1"/>
  <c r="S514" i="1"/>
  <c r="T513" i="1"/>
  <c r="S513" i="1"/>
  <c r="T512" i="1"/>
  <c r="S512" i="1"/>
  <c r="T511" i="1"/>
  <c r="S511" i="1"/>
  <c r="T510" i="1"/>
  <c r="S510" i="1"/>
  <c r="T509" i="1"/>
  <c r="S509" i="1"/>
  <c r="T508" i="1"/>
  <c r="S508" i="1"/>
  <c r="T507" i="1"/>
  <c r="S507" i="1"/>
  <c r="T506" i="1"/>
  <c r="S506" i="1"/>
  <c r="T505" i="1"/>
  <c r="S505" i="1"/>
  <c r="T504" i="1"/>
  <c r="S504" i="1"/>
  <c r="T503" i="1"/>
  <c r="S503" i="1"/>
  <c r="T502" i="1"/>
  <c r="S502" i="1"/>
  <c r="T501" i="1"/>
  <c r="S501" i="1"/>
  <c r="T500" i="1"/>
  <c r="S500" i="1"/>
  <c r="T499" i="1"/>
  <c r="S499" i="1"/>
  <c r="T498" i="1"/>
  <c r="S498" i="1"/>
  <c r="T497" i="1"/>
  <c r="S497" i="1"/>
  <c r="T496" i="1"/>
  <c r="S496" i="1"/>
  <c r="T495" i="1"/>
  <c r="S495" i="1"/>
  <c r="T494" i="1"/>
  <c r="S494" i="1"/>
  <c r="T493" i="1"/>
  <c r="S493" i="1"/>
  <c r="T492" i="1"/>
  <c r="S492" i="1"/>
  <c r="T491" i="1"/>
  <c r="S491" i="1"/>
  <c r="T490" i="1"/>
  <c r="S490" i="1"/>
  <c r="T489" i="1"/>
  <c r="S489" i="1"/>
  <c r="T488" i="1"/>
  <c r="S488" i="1"/>
  <c r="T487" i="1"/>
  <c r="S487" i="1"/>
  <c r="T486" i="1"/>
  <c r="S486" i="1"/>
  <c r="T485" i="1"/>
  <c r="S485" i="1"/>
  <c r="T484" i="1"/>
  <c r="S484" i="1"/>
  <c r="T483" i="1"/>
  <c r="S483" i="1"/>
  <c r="T482" i="1"/>
  <c r="S482" i="1"/>
  <c r="T481" i="1"/>
  <c r="S481" i="1"/>
  <c r="T480" i="1"/>
  <c r="S480" i="1"/>
  <c r="T479" i="1"/>
  <c r="S479" i="1"/>
  <c r="T478" i="1"/>
  <c r="S478" i="1"/>
  <c r="T477" i="1"/>
  <c r="S477" i="1"/>
  <c r="T476" i="1"/>
  <c r="S476" i="1"/>
  <c r="T475" i="1"/>
  <c r="S475" i="1"/>
  <c r="T474" i="1"/>
  <c r="S474" i="1"/>
  <c r="T473" i="1"/>
  <c r="S473" i="1"/>
  <c r="T472" i="1"/>
  <c r="S472" i="1"/>
  <c r="T471" i="1"/>
  <c r="S471" i="1"/>
  <c r="T470" i="1"/>
  <c r="S470" i="1"/>
  <c r="T469" i="1"/>
  <c r="S469" i="1"/>
  <c r="T468" i="1"/>
  <c r="S468" i="1"/>
  <c r="T467" i="1"/>
  <c r="S467" i="1"/>
  <c r="T466" i="1"/>
  <c r="S466" i="1"/>
  <c r="T465" i="1"/>
  <c r="S465" i="1"/>
  <c r="T464" i="1"/>
  <c r="S464" i="1"/>
  <c r="T463" i="1"/>
  <c r="S463" i="1"/>
  <c r="T462" i="1"/>
  <c r="S462" i="1"/>
  <c r="T461" i="1"/>
  <c r="S461" i="1"/>
  <c r="T460" i="1"/>
  <c r="S460" i="1"/>
  <c r="T459" i="1"/>
  <c r="S459" i="1"/>
  <c r="T458" i="1"/>
  <c r="S458" i="1"/>
  <c r="T457" i="1"/>
  <c r="S457" i="1"/>
  <c r="T456" i="1"/>
  <c r="S456" i="1"/>
  <c r="T455" i="1"/>
  <c r="S455" i="1"/>
  <c r="T454" i="1"/>
  <c r="S454" i="1"/>
  <c r="T453" i="1"/>
  <c r="S453" i="1"/>
  <c r="T452" i="1"/>
  <c r="S452" i="1"/>
  <c r="T451" i="1"/>
  <c r="S451" i="1"/>
  <c r="T450" i="1"/>
  <c r="S450" i="1"/>
  <c r="T449" i="1"/>
  <c r="S449" i="1"/>
  <c r="T448" i="1"/>
  <c r="S448" i="1"/>
  <c r="T447" i="1"/>
  <c r="S447" i="1"/>
  <c r="T446" i="1"/>
  <c r="S446" i="1"/>
  <c r="T445" i="1"/>
  <c r="S445" i="1"/>
  <c r="T444" i="1"/>
  <c r="S444" i="1"/>
  <c r="T443" i="1"/>
  <c r="S443" i="1"/>
  <c r="T442" i="1"/>
  <c r="S442" i="1"/>
  <c r="T441" i="1"/>
  <c r="S441" i="1"/>
  <c r="T440" i="1"/>
  <c r="S440" i="1"/>
  <c r="T439" i="1"/>
  <c r="S439" i="1"/>
  <c r="T438" i="1"/>
  <c r="S438" i="1"/>
  <c r="T437" i="1"/>
  <c r="S437" i="1"/>
  <c r="T436" i="1"/>
  <c r="S436" i="1"/>
  <c r="T435" i="1"/>
  <c r="S435" i="1"/>
  <c r="T434" i="1"/>
  <c r="S434" i="1"/>
  <c r="T433" i="1"/>
  <c r="S433" i="1"/>
  <c r="T432" i="1"/>
  <c r="S432" i="1"/>
  <c r="T431" i="1"/>
  <c r="S431" i="1"/>
  <c r="T430" i="1"/>
  <c r="S430" i="1"/>
  <c r="T429" i="1"/>
  <c r="S429" i="1"/>
  <c r="T428" i="1"/>
  <c r="S428" i="1"/>
  <c r="T427" i="1"/>
  <c r="S427" i="1"/>
  <c r="T426" i="1"/>
  <c r="S426" i="1"/>
  <c r="T425" i="1"/>
  <c r="S425" i="1"/>
  <c r="T424" i="1"/>
  <c r="S424" i="1"/>
  <c r="T423" i="1"/>
  <c r="S423" i="1"/>
  <c r="T422" i="1"/>
  <c r="S422" i="1"/>
  <c r="T421" i="1"/>
  <c r="S421" i="1"/>
  <c r="T420" i="1"/>
  <c r="S420" i="1"/>
  <c r="T419" i="1"/>
  <c r="S419" i="1"/>
  <c r="T418" i="1"/>
  <c r="S418" i="1"/>
  <c r="T417" i="1"/>
  <c r="S417" i="1"/>
  <c r="T416" i="1"/>
  <c r="S416" i="1"/>
  <c r="T415" i="1"/>
  <c r="S415" i="1"/>
  <c r="T414" i="1"/>
  <c r="S414" i="1"/>
  <c r="T413" i="1"/>
  <c r="S413" i="1"/>
  <c r="T412" i="1"/>
  <c r="S412" i="1"/>
  <c r="T411" i="1"/>
  <c r="S411" i="1"/>
  <c r="T410" i="1"/>
  <c r="S410" i="1"/>
  <c r="T409" i="1"/>
  <c r="S409" i="1"/>
  <c r="T408" i="1"/>
  <c r="S408" i="1"/>
  <c r="T407" i="1"/>
  <c r="S407" i="1"/>
  <c r="T406" i="1"/>
  <c r="S406" i="1"/>
  <c r="T405" i="1"/>
  <c r="S405" i="1"/>
  <c r="T404" i="1"/>
  <c r="S404" i="1"/>
  <c r="T403" i="1"/>
  <c r="S403" i="1"/>
  <c r="T402" i="1"/>
  <c r="S402" i="1"/>
  <c r="T401" i="1"/>
  <c r="S401" i="1"/>
  <c r="T400" i="1"/>
  <c r="S400" i="1"/>
  <c r="T399" i="1"/>
  <c r="S399" i="1"/>
  <c r="T398" i="1"/>
  <c r="S398" i="1"/>
  <c r="T397" i="1"/>
  <c r="S397" i="1"/>
  <c r="T396" i="1"/>
  <c r="S396" i="1"/>
  <c r="T395" i="1"/>
  <c r="S395" i="1"/>
  <c r="T394" i="1"/>
  <c r="S394" i="1"/>
  <c r="T393" i="1"/>
  <c r="S393" i="1"/>
  <c r="T392" i="1"/>
  <c r="S392" i="1"/>
  <c r="T391" i="1"/>
  <c r="S391" i="1"/>
  <c r="T390" i="1"/>
  <c r="S390" i="1"/>
  <c r="T389" i="1"/>
  <c r="S389" i="1"/>
  <c r="T388" i="1"/>
  <c r="S388" i="1"/>
  <c r="T387" i="1"/>
  <c r="S387" i="1"/>
  <c r="T386" i="1"/>
  <c r="S386" i="1"/>
  <c r="T385" i="1"/>
  <c r="S385" i="1"/>
  <c r="T384" i="1"/>
  <c r="S384" i="1"/>
  <c r="T383" i="1"/>
  <c r="S383" i="1"/>
  <c r="T382" i="1"/>
  <c r="S382" i="1"/>
  <c r="T381" i="1"/>
  <c r="S381" i="1"/>
  <c r="T380" i="1"/>
  <c r="S380" i="1"/>
  <c r="T379" i="1"/>
  <c r="S379" i="1"/>
  <c r="T378" i="1"/>
  <c r="S378" i="1"/>
  <c r="T377" i="1"/>
  <c r="S377" i="1"/>
  <c r="T376" i="1"/>
  <c r="S376" i="1"/>
  <c r="T375" i="1"/>
  <c r="S375" i="1"/>
  <c r="T374" i="1"/>
  <c r="S374" i="1"/>
  <c r="T373" i="1"/>
  <c r="S373" i="1"/>
  <c r="T372" i="1"/>
  <c r="S372" i="1"/>
  <c r="T371" i="1"/>
  <c r="S371" i="1"/>
  <c r="T370" i="1"/>
  <c r="S370" i="1"/>
  <c r="T369" i="1"/>
  <c r="S369" i="1"/>
  <c r="T368" i="1"/>
  <c r="S368" i="1"/>
  <c r="T367" i="1"/>
  <c r="S367" i="1"/>
  <c r="T366" i="1"/>
  <c r="S366" i="1"/>
  <c r="T365" i="1"/>
  <c r="S365" i="1"/>
  <c r="T364" i="1"/>
  <c r="S364" i="1"/>
  <c r="T363" i="1"/>
  <c r="S363" i="1"/>
  <c r="T362" i="1"/>
  <c r="S362" i="1"/>
  <c r="T361" i="1"/>
  <c r="S361" i="1"/>
  <c r="T360" i="1"/>
  <c r="S360" i="1"/>
  <c r="T359" i="1"/>
  <c r="S359" i="1"/>
  <c r="T358" i="1"/>
  <c r="S358" i="1"/>
  <c r="T357" i="1"/>
  <c r="S357" i="1"/>
  <c r="T356" i="1"/>
  <c r="S356" i="1"/>
  <c r="T355" i="1"/>
  <c r="S355" i="1"/>
  <c r="T354" i="1"/>
  <c r="S354" i="1"/>
  <c r="T353" i="1"/>
  <c r="S353" i="1"/>
  <c r="T352" i="1"/>
  <c r="S352" i="1"/>
  <c r="T351" i="1"/>
  <c r="S351" i="1"/>
  <c r="T350" i="1"/>
  <c r="S350" i="1"/>
  <c r="T349" i="1"/>
  <c r="S349" i="1"/>
  <c r="T348" i="1"/>
  <c r="S348" i="1"/>
  <c r="T347" i="1"/>
  <c r="S347" i="1"/>
  <c r="T346" i="1"/>
  <c r="S346" i="1"/>
  <c r="T345" i="1"/>
  <c r="S345" i="1"/>
  <c r="T344" i="1"/>
  <c r="S344" i="1"/>
  <c r="T343" i="1"/>
  <c r="S343" i="1"/>
  <c r="T342" i="1"/>
  <c r="S342" i="1"/>
  <c r="T341" i="1"/>
  <c r="S341" i="1"/>
  <c r="T340" i="1"/>
  <c r="S340" i="1"/>
  <c r="T339" i="1"/>
  <c r="S339" i="1"/>
  <c r="T338" i="1"/>
  <c r="S338" i="1"/>
  <c r="T337" i="1"/>
  <c r="S337" i="1"/>
  <c r="T336" i="1"/>
  <c r="S336" i="1"/>
  <c r="T335" i="1"/>
  <c r="S335" i="1"/>
  <c r="T334" i="1"/>
  <c r="S334" i="1"/>
  <c r="T333" i="1"/>
  <c r="S333" i="1"/>
  <c r="T332" i="1"/>
  <c r="S332" i="1"/>
  <c r="T331" i="1"/>
  <c r="S331" i="1"/>
  <c r="T330" i="1"/>
  <c r="S330" i="1"/>
  <c r="T329" i="1"/>
  <c r="S329" i="1"/>
  <c r="T328" i="1"/>
  <c r="S328" i="1"/>
  <c r="T327" i="1"/>
  <c r="S327" i="1"/>
  <c r="T326" i="1"/>
  <c r="S326" i="1"/>
  <c r="T325" i="1"/>
  <c r="S325" i="1"/>
  <c r="T324" i="1"/>
  <c r="S324" i="1"/>
  <c r="T323" i="1"/>
  <c r="S323" i="1"/>
  <c r="T322" i="1"/>
  <c r="S322" i="1"/>
  <c r="T321" i="1"/>
  <c r="S321" i="1"/>
  <c r="T320" i="1"/>
  <c r="S320" i="1"/>
  <c r="T319" i="1"/>
  <c r="S319" i="1"/>
  <c r="T318" i="1"/>
  <c r="S318" i="1"/>
  <c r="T317" i="1"/>
  <c r="S317" i="1"/>
  <c r="T316" i="1"/>
  <c r="S316" i="1"/>
  <c r="T315" i="1"/>
  <c r="S315" i="1"/>
  <c r="T314" i="1"/>
  <c r="S314" i="1"/>
  <c r="T313" i="1"/>
  <c r="S313" i="1"/>
  <c r="T312" i="1"/>
  <c r="S312" i="1"/>
  <c r="T311" i="1"/>
  <c r="S311" i="1"/>
  <c r="T310" i="1"/>
  <c r="S310" i="1"/>
  <c r="T309" i="1"/>
  <c r="S309" i="1"/>
  <c r="T308" i="1"/>
  <c r="S308" i="1"/>
  <c r="T307" i="1"/>
  <c r="S307" i="1"/>
  <c r="T306" i="1"/>
  <c r="S306" i="1"/>
  <c r="T305" i="1"/>
  <c r="S305" i="1"/>
  <c r="T304" i="1"/>
  <c r="S304" i="1"/>
  <c r="T303" i="1"/>
  <c r="S303" i="1"/>
  <c r="T302" i="1"/>
  <c r="S302" i="1"/>
  <c r="T301" i="1"/>
  <c r="S301" i="1"/>
  <c r="T300" i="1"/>
  <c r="S300" i="1"/>
  <c r="T299" i="1"/>
  <c r="S299" i="1"/>
  <c r="T298" i="1"/>
  <c r="S298" i="1"/>
  <c r="T297" i="1"/>
  <c r="S297" i="1"/>
  <c r="T296" i="1"/>
  <c r="S296" i="1"/>
  <c r="T295" i="1"/>
  <c r="S295" i="1"/>
  <c r="T294" i="1"/>
  <c r="S294" i="1"/>
  <c r="T293" i="1"/>
  <c r="S293" i="1"/>
  <c r="T292" i="1"/>
  <c r="S292" i="1"/>
  <c r="T291" i="1"/>
  <c r="S291" i="1"/>
  <c r="T290" i="1"/>
  <c r="S290" i="1"/>
  <c r="T289" i="1"/>
  <c r="S289" i="1"/>
  <c r="T288" i="1"/>
  <c r="S288" i="1"/>
  <c r="T287" i="1"/>
  <c r="S287" i="1"/>
  <c r="T286" i="1"/>
  <c r="S286" i="1"/>
  <c r="T285" i="1"/>
  <c r="S285" i="1"/>
  <c r="T284" i="1"/>
  <c r="S284" i="1"/>
  <c r="T283" i="1"/>
  <c r="S283" i="1"/>
  <c r="T282" i="1"/>
  <c r="S282" i="1"/>
  <c r="T281" i="1"/>
  <c r="S281" i="1"/>
  <c r="T280" i="1"/>
  <c r="S280" i="1"/>
  <c r="T279" i="1"/>
  <c r="S279" i="1"/>
  <c r="T278" i="1"/>
  <c r="S278" i="1"/>
  <c r="T277" i="1"/>
  <c r="S277" i="1"/>
  <c r="T276" i="1"/>
  <c r="S276" i="1"/>
  <c r="T275" i="1"/>
  <c r="S275" i="1"/>
  <c r="T274" i="1"/>
  <c r="S274" i="1"/>
  <c r="T273" i="1"/>
  <c r="S273" i="1"/>
  <c r="T272" i="1"/>
  <c r="S272" i="1"/>
  <c r="T271" i="1"/>
  <c r="S271" i="1"/>
  <c r="T270" i="1"/>
  <c r="S270" i="1"/>
  <c r="T269" i="1"/>
  <c r="S269" i="1"/>
  <c r="T268" i="1"/>
  <c r="S268" i="1"/>
  <c r="T267" i="1"/>
  <c r="S267" i="1"/>
  <c r="T266" i="1"/>
  <c r="S266" i="1"/>
  <c r="T265" i="1"/>
  <c r="S265" i="1"/>
  <c r="T264" i="1"/>
  <c r="S264" i="1"/>
  <c r="T263" i="1"/>
  <c r="S263" i="1"/>
  <c r="T262" i="1"/>
  <c r="S262" i="1"/>
  <c r="T261" i="1"/>
  <c r="S261" i="1"/>
  <c r="T260" i="1"/>
  <c r="S260" i="1"/>
  <c r="T259" i="1"/>
  <c r="S259" i="1"/>
  <c r="T258" i="1"/>
  <c r="S258" i="1"/>
  <c r="T257" i="1"/>
  <c r="S257" i="1"/>
  <c r="T256" i="1"/>
  <c r="S256" i="1"/>
  <c r="T255" i="1"/>
  <c r="S255" i="1"/>
  <c r="T254" i="1"/>
  <c r="S254" i="1"/>
  <c r="T253" i="1"/>
  <c r="S253" i="1"/>
  <c r="T252" i="1"/>
  <c r="S252" i="1"/>
  <c r="T251" i="1"/>
  <c r="S251" i="1"/>
  <c r="T250" i="1"/>
  <c r="S250" i="1"/>
  <c r="T249" i="1"/>
  <c r="S249" i="1"/>
  <c r="T248" i="1"/>
  <c r="S248" i="1"/>
  <c r="T247" i="1"/>
  <c r="S247" i="1"/>
  <c r="T246" i="1"/>
  <c r="S246" i="1"/>
  <c r="T245" i="1"/>
  <c r="S245" i="1"/>
  <c r="T244" i="1"/>
  <c r="S244" i="1"/>
  <c r="T243" i="1"/>
  <c r="S243" i="1"/>
  <c r="T242" i="1"/>
  <c r="S242" i="1"/>
  <c r="T241" i="1"/>
  <c r="S241" i="1"/>
  <c r="T240" i="1"/>
  <c r="S240" i="1"/>
  <c r="T239" i="1"/>
  <c r="S239" i="1"/>
  <c r="T238" i="1"/>
  <c r="S238" i="1"/>
  <c r="T237" i="1"/>
  <c r="S237" i="1"/>
  <c r="T236" i="1"/>
  <c r="S236" i="1"/>
  <c r="T235" i="1"/>
  <c r="S235" i="1"/>
  <c r="T234" i="1"/>
  <c r="S234" i="1"/>
  <c r="T233" i="1"/>
  <c r="S233" i="1"/>
  <c r="T232" i="1"/>
  <c r="S232" i="1"/>
  <c r="T231" i="1"/>
  <c r="S231" i="1"/>
  <c r="T230" i="1"/>
  <c r="S230" i="1"/>
  <c r="T229" i="1"/>
  <c r="S229" i="1"/>
  <c r="T228" i="1"/>
  <c r="S228" i="1"/>
  <c r="T227" i="1"/>
  <c r="S227" i="1"/>
  <c r="T226" i="1"/>
  <c r="S226" i="1"/>
  <c r="T225" i="1"/>
  <c r="S225" i="1"/>
  <c r="T224" i="1"/>
  <c r="S224" i="1"/>
  <c r="T223" i="1"/>
  <c r="S223" i="1"/>
  <c r="T222" i="1"/>
  <c r="S222" i="1"/>
  <c r="T221" i="1"/>
  <c r="S221" i="1"/>
  <c r="T220" i="1"/>
  <c r="S220" i="1"/>
  <c r="T219" i="1"/>
  <c r="S219" i="1"/>
  <c r="T218" i="1"/>
  <c r="S218" i="1"/>
  <c r="T217" i="1"/>
  <c r="S217" i="1"/>
  <c r="T216" i="1"/>
  <c r="S216" i="1"/>
  <c r="T215" i="1"/>
  <c r="S215" i="1"/>
  <c r="T214" i="1"/>
  <c r="S214" i="1"/>
  <c r="T213" i="1"/>
  <c r="S213" i="1"/>
  <c r="T212" i="1"/>
  <c r="S212" i="1"/>
  <c r="T211" i="1"/>
  <c r="S211" i="1"/>
  <c r="T210" i="1"/>
  <c r="S210" i="1"/>
  <c r="T209" i="1"/>
  <c r="S209" i="1"/>
  <c r="T208" i="1"/>
  <c r="S208" i="1"/>
  <c r="T207" i="1"/>
  <c r="S207" i="1"/>
  <c r="T206" i="1"/>
  <c r="S206" i="1"/>
  <c r="T205" i="1"/>
  <c r="S205" i="1"/>
  <c r="T204" i="1"/>
  <c r="S204" i="1"/>
  <c r="T203" i="1"/>
  <c r="S203" i="1"/>
  <c r="T202" i="1"/>
  <c r="S202" i="1"/>
  <c r="T201" i="1"/>
  <c r="S201" i="1"/>
  <c r="T200" i="1"/>
  <c r="S200" i="1"/>
  <c r="T199" i="1"/>
  <c r="S199" i="1"/>
  <c r="T198" i="1"/>
  <c r="S198" i="1"/>
  <c r="T197" i="1"/>
  <c r="S197" i="1"/>
  <c r="T196" i="1"/>
  <c r="S196" i="1"/>
  <c r="T195" i="1"/>
  <c r="S195" i="1"/>
  <c r="T194" i="1"/>
  <c r="S194" i="1"/>
  <c r="T193" i="1"/>
  <c r="S193" i="1"/>
  <c r="T192" i="1"/>
  <c r="S192" i="1"/>
  <c r="T191" i="1"/>
  <c r="S191" i="1"/>
  <c r="T190" i="1"/>
  <c r="S190" i="1"/>
  <c r="T189" i="1"/>
  <c r="S189" i="1"/>
  <c r="T188" i="1"/>
  <c r="S188" i="1"/>
  <c r="T187" i="1"/>
  <c r="S187" i="1"/>
  <c r="T186" i="1"/>
  <c r="S186" i="1"/>
  <c r="T185" i="1"/>
  <c r="S185" i="1"/>
  <c r="T184" i="1"/>
  <c r="S184" i="1"/>
  <c r="T183" i="1"/>
  <c r="S183" i="1"/>
  <c r="T182" i="1"/>
  <c r="S182" i="1"/>
  <c r="T181" i="1"/>
  <c r="S181" i="1"/>
  <c r="T180" i="1"/>
  <c r="S180" i="1"/>
  <c r="T179" i="1"/>
  <c r="S179" i="1"/>
  <c r="T178" i="1"/>
  <c r="S178" i="1"/>
  <c r="T177" i="1"/>
  <c r="S177" i="1"/>
  <c r="T176" i="1"/>
  <c r="S176" i="1"/>
  <c r="T175" i="1"/>
  <c r="S175" i="1"/>
  <c r="T174" i="1"/>
  <c r="S174" i="1"/>
  <c r="T173" i="1"/>
  <c r="S173" i="1"/>
  <c r="T172" i="1"/>
  <c r="S172" i="1"/>
  <c r="T171" i="1"/>
  <c r="S171" i="1"/>
  <c r="T170" i="1"/>
  <c r="S170" i="1"/>
  <c r="T169" i="1"/>
  <c r="S169" i="1"/>
  <c r="T168" i="1"/>
  <c r="S168" i="1"/>
  <c r="T167" i="1"/>
  <c r="S167" i="1"/>
  <c r="T166" i="1"/>
  <c r="S166" i="1"/>
  <c r="T165" i="1"/>
  <c r="S165" i="1"/>
  <c r="T164" i="1"/>
  <c r="S164" i="1"/>
  <c r="T163" i="1"/>
  <c r="S163" i="1"/>
  <c r="T162" i="1"/>
  <c r="S162" i="1"/>
  <c r="T161" i="1"/>
  <c r="S161" i="1"/>
  <c r="T160" i="1"/>
  <c r="S160" i="1"/>
  <c r="T159" i="1"/>
  <c r="S159" i="1"/>
  <c r="T158" i="1"/>
  <c r="S158" i="1"/>
  <c r="T157" i="1"/>
  <c r="S157" i="1"/>
  <c r="T156" i="1"/>
  <c r="S156" i="1"/>
  <c r="T155" i="1"/>
  <c r="S155" i="1"/>
  <c r="T154" i="1"/>
  <c r="S154" i="1"/>
  <c r="T153" i="1"/>
  <c r="S153" i="1"/>
  <c r="T152" i="1"/>
  <c r="S152" i="1"/>
  <c r="T151" i="1"/>
  <c r="S151" i="1"/>
  <c r="T150" i="1"/>
  <c r="S150" i="1"/>
  <c r="T149" i="1"/>
  <c r="S149" i="1"/>
  <c r="T148" i="1"/>
  <c r="S148" i="1"/>
  <c r="T147" i="1"/>
  <c r="S147" i="1"/>
  <c r="T146" i="1"/>
  <c r="S146" i="1"/>
  <c r="T145" i="1"/>
  <c r="S145" i="1"/>
  <c r="T144" i="1"/>
  <c r="S144" i="1"/>
  <c r="T143" i="1"/>
  <c r="S143" i="1"/>
  <c r="T142" i="1"/>
  <c r="S142" i="1"/>
  <c r="T141" i="1"/>
  <c r="S141" i="1"/>
  <c r="T140" i="1"/>
  <c r="S140" i="1"/>
  <c r="T139" i="1"/>
  <c r="S139" i="1"/>
  <c r="T138" i="1"/>
  <c r="S138" i="1"/>
  <c r="T137" i="1"/>
  <c r="S137" i="1"/>
  <c r="T136" i="1"/>
  <c r="S136" i="1"/>
  <c r="T135" i="1"/>
  <c r="S135" i="1"/>
  <c r="T134" i="1"/>
  <c r="S134" i="1"/>
  <c r="T133" i="1"/>
  <c r="S133" i="1"/>
  <c r="T132" i="1"/>
  <c r="S132" i="1"/>
  <c r="T131" i="1"/>
  <c r="S131" i="1"/>
  <c r="T130" i="1"/>
  <c r="S130" i="1"/>
  <c r="T129" i="1"/>
  <c r="S129" i="1"/>
  <c r="T128" i="1"/>
  <c r="S128" i="1"/>
  <c r="T127" i="1"/>
  <c r="S127" i="1"/>
  <c r="T126" i="1"/>
  <c r="S126" i="1"/>
  <c r="T125" i="1"/>
  <c r="S125" i="1"/>
  <c r="T124" i="1"/>
  <c r="S124" i="1"/>
  <c r="T123" i="1"/>
  <c r="S123" i="1"/>
  <c r="T122" i="1"/>
  <c r="S122" i="1"/>
  <c r="T121" i="1"/>
  <c r="S121" i="1"/>
  <c r="T120" i="1"/>
  <c r="S120" i="1"/>
  <c r="T119" i="1"/>
  <c r="S119" i="1"/>
  <c r="T118" i="1"/>
  <c r="S118" i="1"/>
  <c r="T117" i="1"/>
  <c r="S117" i="1"/>
  <c r="T116" i="1"/>
  <c r="S116" i="1"/>
  <c r="T115" i="1"/>
  <c r="S115" i="1"/>
  <c r="T114" i="1"/>
  <c r="S114" i="1"/>
  <c r="T113" i="1"/>
  <c r="S113" i="1"/>
  <c r="T112" i="1"/>
  <c r="S112" i="1"/>
  <c r="T111" i="1"/>
  <c r="S111" i="1"/>
  <c r="T110" i="1"/>
  <c r="S110" i="1"/>
  <c r="T109" i="1"/>
  <c r="S109" i="1"/>
  <c r="T108" i="1"/>
  <c r="S108" i="1"/>
  <c r="T107" i="1"/>
  <c r="S107" i="1"/>
  <c r="T106" i="1"/>
  <c r="S106" i="1"/>
  <c r="T105" i="1"/>
  <c r="S105" i="1"/>
  <c r="T104" i="1"/>
  <c r="S104" i="1"/>
  <c r="T103" i="1"/>
  <c r="S103" i="1"/>
  <c r="T102" i="1"/>
  <c r="S102" i="1"/>
  <c r="T101" i="1"/>
  <c r="S101" i="1"/>
  <c r="T100" i="1"/>
  <c r="S100" i="1"/>
  <c r="T99" i="1"/>
  <c r="S99" i="1"/>
  <c r="T98" i="1"/>
  <c r="S98" i="1"/>
  <c r="T97" i="1"/>
  <c r="S97" i="1"/>
  <c r="T96" i="1"/>
  <c r="S96" i="1"/>
  <c r="T95" i="1"/>
  <c r="S95" i="1"/>
  <c r="T94" i="1"/>
  <c r="S94" i="1"/>
  <c r="T93" i="1"/>
  <c r="S93" i="1"/>
  <c r="T92" i="1"/>
  <c r="S92" i="1"/>
  <c r="T91" i="1"/>
  <c r="S91" i="1"/>
  <c r="T90" i="1"/>
  <c r="S90" i="1"/>
  <c r="T89" i="1"/>
  <c r="S89" i="1"/>
  <c r="T88" i="1"/>
  <c r="S88" i="1"/>
  <c r="T87" i="1"/>
  <c r="S87" i="1"/>
  <c r="T86" i="1"/>
  <c r="S86" i="1"/>
  <c r="T85" i="1"/>
  <c r="S85" i="1"/>
  <c r="T84" i="1"/>
  <c r="S84" i="1"/>
  <c r="T83" i="1"/>
  <c r="S83" i="1"/>
  <c r="T82" i="1"/>
  <c r="S82" i="1"/>
  <c r="T81" i="1"/>
  <c r="S81" i="1"/>
  <c r="T80" i="1"/>
  <c r="S80" i="1"/>
  <c r="T79" i="1"/>
  <c r="S79" i="1"/>
  <c r="T78" i="1"/>
  <c r="S78" i="1"/>
  <c r="T77" i="1"/>
  <c r="S77" i="1"/>
  <c r="T76" i="1"/>
  <c r="S76" i="1"/>
  <c r="T75" i="1"/>
  <c r="S75" i="1"/>
  <c r="T74" i="1"/>
  <c r="S74" i="1"/>
  <c r="T73" i="1"/>
  <c r="S73" i="1"/>
  <c r="T72" i="1"/>
  <c r="S72" i="1"/>
  <c r="T71" i="1"/>
  <c r="S71" i="1"/>
  <c r="T70" i="1"/>
  <c r="S70" i="1"/>
  <c r="T69" i="1"/>
  <c r="S69" i="1"/>
  <c r="T68" i="1"/>
  <c r="S68" i="1"/>
  <c r="T67" i="1"/>
  <c r="S67" i="1"/>
  <c r="T66" i="1"/>
  <c r="S66" i="1"/>
  <c r="T65" i="1"/>
  <c r="S65" i="1"/>
  <c r="T64" i="1"/>
  <c r="S64" i="1"/>
  <c r="T63" i="1"/>
  <c r="S63" i="1"/>
  <c r="T62" i="1"/>
  <c r="S62" i="1"/>
  <c r="T61" i="1"/>
  <c r="S61" i="1"/>
  <c r="T60" i="1"/>
  <c r="S60" i="1"/>
  <c r="T59" i="1"/>
  <c r="S59" i="1"/>
  <c r="T58" i="1"/>
  <c r="S58" i="1"/>
  <c r="T57" i="1"/>
  <c r="S57" i="1"/>
  <c r="T56" i="1"/>
  <c r="S56" i="1"/>
  <c r="T55" i="1"/>
  <c r="S55" i="1"/>
  <c r="T54" i="1"/>
  <c r="S54" i="1"/>
  <c r="T53" i="1"/>
  <c r="S53" i="1"/>
  <c r="T52" i="1"/>
  <c r="S52" i="1"/>
  <c r="T51" i="1"/>
  <c r="S51" i="1"/>
  <c r="T50" i="1"/>
  <c r="S50" i="1"/>
  <c r="T49" i="1"/>
  <c r="S49" i="1"/>
  <c r="T48" i="1"/>
  <c r="S48" i="1"/>
  <c r="T47" i="1"/>
  <c r="S47" i="1"/>
  <c r="T46" i="1"/>
  <c r="S46" i="1"/>
  <c r="T45" i="1"/>
  <c r="S45" i="1"/>
  <c r="T44" i="1"/>
  <c r="S44" i="1"/>
  <c r="T43" i="1"/>
  <c r="S43" i="1"/>
  <c r="T42" i="1"/>
  <c r="S42" i="1"/>
  <c r="T41" i="1"/>
  <c r="S41" i="1"/>
  <c r="T40" i="1"/>
  <c r="S40" i="1"/>
  <c r="T39" i="1"/>
  <c r="S39" i="1"/>
  <c r="T38" i="1"/>
  <c r="S38" i="1"/>
  <c r="T37" i="1"/>
  <c r="S37" i="1"/>
  <c r="T36" i="1"/>
  <c r="S36" i="1"/>
  <c r="T35" i="1"/>
  <c r="S35" i="1"/>
  <c r="T34" i="1"/>
  <c r="S34" i="1"/>
  <c r="T33" i="1"/>
  <c r="S33" i="1"/>
  <c r="T32" i="1"/>
  <c r="S32" i="1"/>
  <c r="T31" i="1"/>
  <c r="S31" i="1"/>
  <c r="T30" i="1"/>
  <c r="S30" i="1"/>
  <c r="T29" i="1"/>
  <c r="S29" i="1"/>
  <c r="T28" i="1"/>
  <c r="S28" i="1"/>
  <c r="T27" i="1"/>
  <c r="S27" i="1"/>
  <c r="T26" i="1"/>
  <c r="S26" i="1"/>
  <c r="T25" i="1"/>
  <c r="S25" i="1"/>
  <c r="T24" i="1"/>
  <c r="S24" i="1"/>
  <c r="T23" i="1"/>
  <c r="S23" i="1"/>
  <c r="T22" i="1"/>
  <c r="S22" i="1"/>
  <c r="T21" i="1"/>
  <c r="S21" i="1"/>
  <c r="T20" i="1"/>
  <c r="S20" i="1"/>
  <c r="T19" i="1"/>
  <c r="S19" i="1"/>
  <c r="T18" i="1"/>
  <c r="S18" i="1"/>
  <c r="T17" i="1"/>
  <c r="S17" i="1"/>
  <c r="T16" i="1"/>
  <c r="S16" i="1"/>
  <c r="T15" i="1"/>
  <c r="S15" i="1"/>
  <c r="T14" i="1"/>
  <c r="S14" i="1"/>
  <c r="T13" i="1"/>
  <c r="S13" i="1"/>
  <c r="T12" i="1"/>
  <c r="S12" i="1"/>
  <c r="T11" i="1"/>
  <c r="S11" i="1"/>
  <c r="T10" i="1"/>
  <c r="S10" i="1"/>
  <c r="T9" i="1"/>
  <c r="S9" i="1"/>
  <c r="T8" i="1"/>
  <c r="S8" i="1"/>
  <c r="T7" i="1"/>
  <c r="S7" i="1"/>
  <c r="T6" i="1"/>
  <c r="S6" i="1"/>
  <c r="T5" i="1"/>
  <c r="S5" i="1"/>
  <c r="T4" i="1"/>
  <c r="S4" i="1"/>
  <c r="T3" i="1"/>
  <c r="S3" i="1"/>
  <c r="S2" i="1"/>
  <c r="T2" i="1"/>
  <c r="G2" i="5" l="1"/>
  <c r="F2" i="5"/>
  <c r="H2" i="5"/>
  <c r="G13" i="5"/>
  <c r="H13" i="5"/>
  <c r="F13" i="5"/>
  <c r="H12" i="5"/>
  <c r="G12" i="5"/>
  <c r="G11" i="5"/>
  <c r="F11" i="5"/>
  <c r="G10" i="5"/>
  <c r="F10" i="5"/>
  <c r="H9" i="5"/>
  <c r="G9" i="5"/>
  <c r="H8" i="5"/>
  <c r="G8" i="5"/>
  <c r="G7" i="5"/>
  <c r="H7" i="5"/>
  <c r="H6" i="5"/>
  <c r="G6" i="5"/>
  <c r="F5" i="5"/>
  <c r="G5" i="5"/>
  <c r="F4" i="5"/>
  <c r="G4" i="5"/>
  <c r="H3" i="5"/>
  <c r="G3" i="5"/>
  <c r="F3" i="5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8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7" i="1"/>
  <c r="O6" i="1"/>
  <c r="O5" i="1"/>
  <c r="O4" i="1"/>
  <c r="O3" i="1"/>
  <c r="O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<sst xmlns="http://schemas.openxmlformats.org/spreadsheetml/2006/main" count="36793" uniqueCount="8416">
  <si>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</si>
  <si>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</si>
  <si>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</si>
  <si>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</si>
  <si>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</si>
  <si>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</si>
  <si>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</si>
  <si>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</si>
  <si>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</si>
  <si>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</si>
  <si>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</si>
  <si>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</si>
  <si>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</si>
  <si>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</si>
  <si>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</si>
  <si>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</si>
  <si>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</si>
  <si>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</si>
  <si>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</si>
  <si>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</si>
  <si>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</si>
  <si>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</si>
  <si>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</si>
  <si>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</si>
  <si>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</si>
  <si>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</si>
  <si>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</si>
  <si>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</si>
  <si>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</si>
  <si>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</si>
  <si>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</si>
  <si>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</si>
  <si>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</si>
  <si>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</si>
  <si>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</si>
  <si>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</si>
  <si>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</si>
  <si>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</si>
  <si>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</si>
  <si>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</si>
  <si>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</si>
  <si>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</si>
  <si>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</si>
  <si>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</si>
  <si>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</si>
  <si>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</si>
  <si>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</si>
  <si>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</si>
  <si>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</si>
  <si>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</si>
  <si>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</si>
  <si>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</si>
  <si>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</si>
  <si>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</si>
  <si>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</si>
  <si>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</si>
  <si>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</si>
  <si>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</si>
  <si>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</si>
  <si>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</si>
  <si>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</si>
  <si>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</si>
  <si>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</si>
  <si>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</si>
  <si>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</si>
  <si>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</si>
  <si>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</si>
  <si>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</si>
  <si>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</si>
  <si>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</si>
  <si>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</si>
  <si>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</si>
  <si>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</si>
  <si>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</si>
  <si>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</si>
  <si>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</si>
  <si>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</si>
  <si>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</si>
  <si>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</si>
  <si>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</si>
  <si>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</si>
  <si>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</si>
  <si>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</si>
  <si>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</si>
  <si>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</si>
  <si>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</si>
  <si>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</si>
  <si>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</si>
  <si>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</si>
  <si>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</si>
  <si>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</si>
  <si>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</si>
  <si>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</si>
  <si>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</si>
  <si>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</si>
  <si>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</si>
  <si>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</si>
  <si>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</si>
  <si>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</si>
  <si>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</si>
  <si>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</si>
  <si>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</si>
  <si>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</si>
  <si>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</si>
  <si>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</si>
  <si>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</si>
  <si>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</si>
  <si>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</si>
  <si>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</si>
  <si>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</si>
  <si>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</si>
  <si>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</si>
  <si>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</si>
  <si>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</si>
  <si>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</si>
  <si>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</si>
  <si>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</si>
  <si>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</si>
  <si>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</si>
  <si>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</si>
  <si>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</si>
  <si>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</si>
  <si>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</si>
  <si>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</si>
  <si>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</si>
  <si>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</si>
  <si>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</si>
  <si>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</si>
  <si>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</si>
  <si>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</si>
  <si>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</si>
  <si>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</si>
  <si>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</si>
  <si>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</si>
  <si>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</si>
  <si>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</si>
  <si>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</si>
  <si>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</si>
  <si>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</si>
  <si>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</si>
  <si>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</si>
  <si>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</si>
  <si>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</si>
  <si>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</si>
  <si>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</si>
  <si>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</si>
  <si>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</si>
  <si>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</si>
  <si>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</si>
  <si>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</si>
  <si>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</si>
  <si>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</si>
  <si>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</si>
  <si>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</si>
  <si>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</si>
  <si>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</si>
  <si>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</si>
  <si>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</si>
  <si>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</si>
  <si>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</si>
  <si>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</si>
  <si>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</si>
  <si>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</si>
  <si>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</si>
  <si>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</si>
  <si>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</si>
  <si>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</si>
  <si>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</si>
  <si>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</si>
  <si>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</si>
  <si>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</si>
  <si>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</si>
  <si>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</si>
  <si>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</si>
  <si>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</si>
  <si>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</si>
  <si>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</si>
  <si>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</si>
  <si>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</si>
  <si>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</si>
  <si>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</si>
  <si>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</si>
  <si>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</si>
  <si>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</si>
  <si>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</si>
  <si>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</si>
  <si>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</si>
  <si>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</si>
  <si>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</si>
  <si>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</si>
  <si>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</si>
  <si>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</si>
  <si>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</si>
  <si>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</si>
  <si>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</si>
  <si>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</si>
  <si>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</si>
  <si>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</si>
  <si>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</si>
  <si>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</si>
  <si>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</si>
  <si>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</si>
  <si>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</si>
  <si>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</si>
  <si>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</si>
  <si>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</si>
  <si>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</si>
  <si>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</si>
  <si>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</si>
  <si>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</si>
  <si>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</si>
  <si>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</si>
  <si>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</si>
  <si>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</si>
  <si>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</si>
  <si>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</si>
  <si>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</si>
  <si>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</si>
  <si>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</si>
  <si>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</si>
  <si>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</si>
  <si>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</si>
  <si>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</si>
  <si>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</si>
  <si>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</si>
  <si>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</si>
  <si>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</si>
  <si>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</si>
  <si>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</si>
  <si>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</si>
  <si>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</si>
  <si>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</si>
  <si>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</si>
  <si>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</si>
  <si>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</si>
  <si>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</si>
  <si>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</si>
  <si>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</si>
  <si>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</si>
  <si>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</si>
  <si>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</si>
  <si>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</si>
  <si>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</si>
  <si>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</si>
  <si>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</si>
  <si>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</si>
  <si>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</si>
  <si>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</si>
  <si>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</si>
  <si>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</si>
  <si>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</si>
  <si>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</si>
  <si>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</si>
  <si>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</si>
  <si>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</si>
  <si>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</si>
  <si>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</si>
  <si>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</si>
  <si>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</si>
  <si>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</si>
  <si>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</si>
  <si>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</si>
  <si>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</si>
  <si>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</si>
  <si>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</si>
  <si>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</si>
  <si>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</si>
  <si>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</si>
  <si>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</si>
  <si>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</si>
  <si>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</si>
  <si>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</si>
  <si>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</si>
  <si>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</si>
  <si>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</si>
  <si>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</si>
  <si>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</si>
  <si>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</si>
  <si>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</si>
  <si>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</si>
  <si>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</si>
  <si>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</si>
  <si>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</si>
  <si>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</si>
  <si>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</si>
  <si>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</si>
  <si>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</si>
  <si>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</si>
  <si>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</si>
  <si>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</si>
  <si>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</si>
  <si>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</si>
  <si>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</si>
  <si>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</si>
  <si>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</si>
  <si>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</si>
  <si>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</si>
  <si>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</si>
  <si>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</si>
  <si>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</si>
  <si>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</si>
  <si>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</si>
  <si>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</si>
  <si>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</si>
  <si>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</si>
  <si>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</si>
  <si>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</si>
  <si>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</si>
  <si>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</si>
  <si>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</si>
  <si>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</si>
  <si>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</si>
  <si>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</si>
  <si>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</si>
  <si>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</si>
  <si>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</si>
  <si>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</si>
  <si>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</si>
  <si>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</si>
  <si>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</si>
  <si>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</si>
  <si>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</si>
  <si>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</si>
  <si>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</si>
  <si>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</si>
  <si>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</si>
  <si>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</si>
  <si>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</si>
  <si>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</si>
  <si>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</si>
  <si>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</si>
  <si>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</si>
  <si>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</si>
  <si>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</si>
  <si>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</si>
  <si>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</si>
  <si>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</si>
  <si>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</si>
  <si>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</si>
  <si>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</si>
  <si>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</si>
  <si>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</si>
  <si>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</si>
  <si>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</si>
  <si>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</si>
  <si>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</si>
  <si>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</si>
  <si>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</si>
  <si>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</si>
  <si>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</si>
  <si>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</si>
  <si>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</si>
  <si>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</si>
  <si>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</si>
  <si>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</si>
  <si>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</si>
  <si>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</si>
  <si>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</si>
  <si>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</si>
  <si>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</si>
  <si>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</si>
  <si>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</si>
  <si>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</si>
  <si>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</si>
  <si>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</si>
  <si>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</si>
  <si>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</si>
  <si>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</si>
  <si>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</si>
  <si>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</si>
  <si>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</si>
  <si>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</si>
  <si>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</si>
  <si>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</si>
  <si>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</si>
  <si>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</si>
  <si>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</si>
  <si>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</si>
  <si>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</si>
  <si>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</si>
  <si>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</si>
  <si>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</si>
  <si>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</si>
  <si>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</si>
  <si>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</si>
  <si>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</si>
  <si>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</si>
  <si>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</si>
  <si>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</si>
  <si>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</si>
  <si>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</si>
  <si>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</si>
  <si>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</si>
  <si>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</si>
  <si>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</si>
  <si>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</si>
  <si>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</si>
  <si>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</si>
  <si>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</si>
  <si>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</si>
  <si>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</si>
  <si>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</si>
  <si>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</si>
  <si>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</si>
  <si>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</si>
  <si>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</si>
  <si>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</si>
  <si>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</si>
  <si>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</si>
  <si>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</si>
  <si>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</si>
  <si>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</si>
  <si>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</si>
  <si>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</si>
  <si>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</si>
  <si>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</si>
  <si>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</si>
  <si>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</si>
  <si>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</si>
  <si>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</si>
  <si>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</si>
  <si>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</si>
  <si>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</si>
  <si>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</si>
  <si>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</si>
  <si>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</si>
  <si>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</si>
  <si>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</si>
  <si>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</si>
  <si>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</si>
  <si>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</si>
  <si>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</si>
  <si>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</si>
  <si>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</si>
  <si>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</si>
  <si>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</si>
  <si>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</si>
  <si>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</si>
  <si>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</si>
  <si>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</si>
  <si>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</si>
  <si>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</si>
  <si>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</si>
  <si>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</si>
  <si>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</si>
  <si>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</si>
  <si>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</si>
  <si>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</si>
  <si>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</si>
  <si>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</si>
  <si>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</si>
  <si>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</si>
  <si>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</si>
  <si>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</si>
  <si>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</si>
  <si>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</si>
  <si>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</si>
  <si>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</si>
  <si>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</si>
  <si>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</si>
  <si>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</si>
  <si>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</si>
  <si>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</si>
  <si>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</si>
  <si>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</si>
  <si>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</si>
  <si>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</si>
  <si>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</si>
  <si>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</si>
  <si>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</si>
  <si>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</si>
  <si>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</si>
  <si>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</si>
  <si>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</si>
  <si>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</si>
  <si>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</si>
  <si>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</si>
  <si>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</si>
  <si>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</si>
  <si>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</si>
  <si>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</si>
  <si>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</si>
  <si>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</si>
  <si>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</si>
  <si>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</si>
  <si>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</si>
  <si>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</si>
  <si>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</si>
  <si>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</si>
  <si>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</si>
  <si>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</si>
  <si>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</si>
  <si>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</si>
  <si>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</si>
  <si>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</si>
  <si>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</si>
  <si>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</si>
  <si>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</si>
  <si>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</si>
  <si>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</si>
  <si>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</si>
  <si>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</si>
  <si>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</si>
  <si>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</si>
  <si>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</si>
  <si>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</si>
  <si>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</si>
  <si>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</si>
  <si>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</si>
  <si>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</si>
  <si>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</si>
  <si>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</si>
  <si>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</si>
  <si>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</si>
  <si>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</si>
  <si>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</si>
  <si>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</si>
  <si>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</si>
  <si>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</si>
  <si>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</si>
  <si>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</si>
  <si>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</si>
  <si>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</si>
  <si>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</si>
  <si>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</si>
  <si>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</si>
  <si>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</si>
  <si>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</si>
  <si>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</si>
  <si>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</si>
  <si>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</si>
  <si>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</si>
  <si>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</si>
  <si>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</si>
  <si>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</si>
  <si>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</si>
  <si>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</si>
  <si>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</si>
  <si>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</si>
  <si>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</si>
  <si>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</si>
  <si>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</si>
  <si>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</si>
  <si>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</si>
  <si>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</si>
  <si>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</si>
  <si>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</si>
  <si>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</si>
  <si>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</si>
  <si>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</si>
  <si>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</si>
  <si>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</si>
  <si>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</si>
  <si>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</si>
  <si>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</si>
  <si>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</si>
  <si>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</si>
  <si>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</si>
  <si>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</si>
  <si>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</si>
  <si>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</si>
  <si>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</si>
  <si>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</si>
  <si>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</si>
  <si>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</si>
  <si>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</si>
  <si>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</si>
  <si>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</si>
  <si>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</si>
  <si>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</si>
  <si>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</si>
  <si>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</si>
  <si>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</si>
  <si>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</si>
  <si>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</si>
  <si>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</si>
  <si>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</si>
  <si>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</si>
  <si>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</si>
  <si>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</si>
  <si>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</si>
  <si>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</si>
  <si>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</si>
  <si>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</si>
  <si>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</si>
  <si>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</si>
  <si>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</si>
  <si>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</si>
  <si>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</si>
  <si>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</si>
  <si>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</si>
  <si>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</si>
  <si>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</si>
  <si>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</si>
  <si>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</si>
  <si>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</si>
  <si>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</si>
  <si>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</si>
  <si>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</si>
  <si>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</si>
  <si>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</si>
  <si>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</si>
  <si>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</si>
  <si>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</si>
  <si>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</si>
  <si>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</si>
  <si>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</si>
  <si>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</si>
  <si>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</si>
  <si>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</si>
  <si>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</si>
  <si>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</si>
  <si>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</si>
  <si>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</si>
  <si>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</si>
  <si>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</si>
  <si>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</si>
  <si>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</si>
  <si>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</si>
  <si>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</si>
  <si>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</si>
  <si>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</si>
  <si>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</si>
  <si>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</si>
  <si>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</si>
  <si>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</si>
  <si>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</si>
  <si>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</si>
  <si>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</si>
  <si>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</si>
  <si>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</si>
  <si>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</si>
  <si>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</si>
  <si>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</si>
  <si>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</si>
  <si>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</si>
  <si>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</si>
  <si>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</si>
  <si>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</si>
  <si>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</si>
  <si>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</si>
  <si>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</si>
  <si>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</si>
  <si>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</si>
  <si>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</si>
  <si>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</si>
  <si>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</si>
  <si>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</si>
  <si>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</si>
  <si>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</si>
  <si>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</si>
  <si>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</si>
  <si>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</si>
  <si>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</si>
  <si>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</si>
  <si>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</si>
  <si>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</si>
  <si>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</si>
  <si>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</si>
  <si>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</si>
  <si>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</si>
  <si>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</si>
  <si>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</si>
  <si>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</si>
  <si>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</si>
  <si>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</si>
  <si>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</si>
  <si>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</si>
  <si>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</si>
  <si>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</si>
  <si>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</si>
  <si>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</si>
  <si>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</si>
  <si>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</si>
  <si>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</si>
  <si>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</si>
  <si>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</si>
  <si>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</si>
  <si>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</si>
  <si>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</si>
  <si>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</si>
  <si>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</si>
  <si>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</si>
  <si>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</si>
  <si>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</si>
  <si>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</si>
  <si>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</si>
  <si>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</si>
  <si>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</si>
  <si>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</si>
  <si>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</si>
  <si>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</si>
  <si>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</si>
  <si>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</si>
  <si>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</si>
  <si>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</si>
  <si>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</si>
  <si>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</si>
  <si>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</si>
  <si>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</si>
  <si>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</si>
  <si>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</si>
  <si>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</si>
  <si>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</si>
  <si>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</si>
  <si>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</si>
  <si>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</si>
  <si>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</si>
  <si>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</si>
  <si>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</si>
  <si>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</si>
  <si>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</si>
  <si>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</si>
  <si>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</si>
  <si>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</si>
  <si>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</si>
  <si>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</si>
  <si>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</si>
  <si>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</si>
  <si>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</si>
  <si>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</si>
  <si>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</si>
  <si>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</si>
  <si>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</si>
  <si>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</si>
  <si>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</si>
  <si>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</si>
  <si>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</si>
  <si>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</si>
  <si>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</si>
  <si>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</si>
  <si>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</si>
  <si>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</si>
  <si>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</si>
  <si>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</si>
  <si>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</si>
  <si>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</si>
  <si>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</si>
  <si>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</si>
  <si>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</si>
  <si>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</si>
  <si>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</si>
  <si>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</si>
  <si>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</si>
  <si>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</si>
  <si>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</si>
  <si>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</si>
  <si>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</si>
  <si>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</si>
  <si>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</si>
  <si>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</si>
  <si>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</si>
  <si>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</si>
  <si>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</si>
  <si>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</si>
  <si>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</si>
  <si>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</si>
  <si>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</si>
  <si>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</si>
  <si>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</si>
  <si>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</si>
  <si>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</si>
  <si>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</si>
  <si>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</si>
  <si>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</si>
  <si>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</si>
  <si>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</si>
  <si>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</si>
  <si>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</si>
  <si>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</si>
  <si>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</si>
  <si>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</si>
  <si>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</si>
  <si>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</si>
  <si>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</si>
  <si>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</si>
  <si>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</si>
  <si>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</si>
  <si>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</si>
  <si>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</si>
  <si>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</si>
  <si>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</si>
  <si>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</si>
  <si>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</si>
  <si>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</si>
  <si>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</si>
  <si>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</si>
  <si>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</si>
  <si>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</si>
  <si>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</si>
  <si>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</si>
  <si>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</si>
  <si>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</si>
  <si>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</si>
  <si>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</si>
  <si>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</si>
  <si>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</si>
  <si>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</si>
  <si>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</si>
  <si>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</si>
  <si>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</si>
  <si>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</si>
  <si>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</si>
  <si>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</si>
  <si>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</si>
  <si>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</si>
  <si>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</si>
  <si>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</si>
  <si>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</si>
  <si>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</si>
  <si>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</si>
  <si>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</si>
  <si>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</si>
  <si>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</si>
  <si>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</si>
  <si>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</si>
  <si>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</si>
  <si>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</si>
  <si>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</si>
  <si>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</si>
  <si>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</si>
  <si>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</si>
  <si>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</si>
  <si>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</si>
  <si>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</si>
  <si>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</si>
  <si>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</si>
  <si>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</si>
  <si>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</si>
  <si>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</si>
  <si>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</si>
  <si>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</si>
  <si>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</si>
  <si>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</si>
  <si>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</si>
  <si>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</si>
  <si>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</si>
  <si>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</si>
  <si>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</si>
  <si>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</si>
  <si>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</si>
  <si>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</si>
  <si>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</si>
  <si>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</si>
  <si>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</si>
  <si>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</si>
  <si>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</si>
  <si>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</si>
  <si>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</si>
  <si>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</si>
  <si>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</si>
  <si>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</si>
  <si>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</si>
  <si>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</si>
  <si>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</si>
  <si>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</si>
  <si>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</si>
  <si>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</si>
  <si>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</si>
  <si>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</si>
  <si>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</si>
  <si>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</si>
  <si>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</si>
  <si>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</si>
  <si>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</si>
  <si>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</si>
  <si>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</si>
  <si>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</si>
  <si>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</si>
  <si>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</si>
  <si>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</si>
  <si>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</si>
  <si>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</si>
  <si>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</si>
  <si>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</si>
  <si>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</si>
  <si>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</si>
  <si>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</si>
  <si>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</si>
  <si>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</si>
  <si>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</si>
  <si>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</si>
  <si>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</si>
  <si>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</si>
  <si>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</si>
  <si>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</si>
  <si>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</si>
  <si>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</si>
  <si>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</si>
  <si>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</si>
  <si>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</si>
  <si>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</si>
  <si>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</si>
  <si>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</si>
  <si>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</si>
  <si>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</si>
  <si>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</si>
  <si>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</si>
  <si>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</si>
  <si>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</si>
  <si>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</si>
  <si>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</si>
  <si>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</si>
  <si>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</si>
  <si>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</si>
  <si>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</si>
  <si>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</si>
  <si>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</si>
  <si>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</si>
  <si>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</si>
  <si>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</si>
  <si>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</si>
  <si>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</si>
  <si>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</si>
  <si>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</si>
  <si>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</si>
  <si>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</si>
  <si>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</si>
  <si>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</si>
  <si>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</si>
  <si>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</si>
  <si>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</si>
  <si>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</si>
  <si>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</si>
  <si>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</si>
  <si>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</si>
  <si>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</si>
  <si>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</si>
  <si>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</si>
  <si>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</si>
  <si>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</si>
  <si>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</si>
  <si>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</si>
  <si>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</si>
  <si>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</si>
  <si>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</si>
  <si>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</si>
  <si>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</si>
  <si>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</si>
  <si>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</si>
  <si>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</si>
  <si>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</si>
  <si>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</si>
  <si>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</si>
  <si>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</si>
  <si>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</si>
  <si>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</si>
  <si>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</si>
  <si>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</si>
  <si>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</si>
  <si>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</si>
  <si>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</si>
  <si>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</si>
  <si>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</si>
  <si>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</si>
  <si>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</si>
  <si>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</si>
  <si>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</si>
  <si>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</si>
  <si>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</si>
  <si>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</si>
  <si>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</si>
  <si>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</si>
  <si>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</si>
  <si>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</si>
  <si>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</si>
  <si>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</si>
  <si>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</si>
  <si>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</si>
  <si>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</si>
  <si>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</si>
  <si>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</si>
  <si>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</si>
  <si>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</si>
  <si>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</si>
  <si>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</si>
  <si>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</si>
  <si>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</si>
  <si>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</si>
  <si>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</si>
  <si>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</si>
  <si>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</si>
  <si>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</si>
  <si>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</si>
  <si>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</si>
  <si>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</si>
  <si>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</si>
  <si>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</si>
  <si>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</si>
  <si>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</si>
  <si>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</si>
  <si>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</si>
  <si>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</si>
  <si>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</si>
  <si>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</si>
  <si>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</si>
  <si>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</si>
  <si>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</si>
  <si>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</si>
  <si>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</si>
  <si>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</si>
  <si>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</si>
  <si>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</si>
  <si>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</si>
  <si>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</si>
  <si>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</si>
  <si>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</si>
  <si>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</si>
  <si>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</si>
  <si>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</si>
  <si>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</si>
  <si>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</si>
  <si>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</si>
  <si>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</si>
  <si>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</si>
  <si>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</si>
  <si>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</si>
  <si>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</si>
  <si>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</si>
  <si>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</si>
  <si>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</si>
  <si>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</si>
  <si>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</si>
  <si>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</si>
  <si>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</si>
  <si>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</si>
  <si>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</si>
  <si>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</si>
  <si>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</si>
  <si>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</si>
  <si>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</si>
  <si>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</si>
  <si>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</si>
  <si>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</si>
  <si>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</si>
  <si>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</si>
  <si>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</si>
  <si>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</si>
  <si>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</si>
  <si>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</si>
  <si>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</si>
  <si>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</si>
  <si>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</si>
  <si>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</si>
  <si>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</si>
  <si>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</si>
  <si>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</si>
  <si>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</si>
  <si>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</si>
  <si>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</si>
  <si>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</si>
  <si>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</si>
  <si>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</si>
  <si>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</si>
  <si>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</si>
  <si>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</si>
  <si>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</si>
  <si>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</si>
  <si>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</si>
  <si>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</si>
  <si>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</si>
  <si>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</si>
  <si>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</si>
  <si>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</si>
  <si>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</si>
  <si>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</si>
  <si>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</si>
  <si>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</si>
  <si>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</si>
  <si>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</si>
  <si>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</si>
  <si>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</si>
  <si>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</si>
  <si>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</si>
  <si>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</si>
  <si>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</si>
  <si>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</si>
  <si>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</si>
  <si>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</si>
  <si>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</si>
  <si>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</si>
  <si>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</si>
  <si>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</si>
  <si>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</si>
  <si>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</si>
  <si>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</si>
  <si>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</si>
  <si>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</si>
  <si>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</si>
  <si>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</si>
  <si>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</si>
  <si>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</si>
  <si>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</si>
  <si>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</si>
  <si>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</si>
  <si>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</si>
  <si>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</si>
  <si>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</si>
  <si>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</si>
  <si>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</si>
  <si>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</si>
  <si>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</si>
  <si>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</si>
  <si>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</si>
  <si>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</si>
  <si>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</si>
  <si>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</si>
  <si>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</si>
  <si>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</si>
  <si>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</si>
  <si>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</si>
  <si>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</si>
  <si>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</si>
  <si>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</si>
  <si>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</si>
  <si>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</si>
  <si>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</si>
  <si>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</si>
  <si>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</si>
  <si>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</si>
  <si>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</si>
  <si>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</si>
  <si>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</si>
  <si>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</si>
  <si>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</si>
  <si>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</si>
  <si>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</si>
  <si>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</si>
  <si>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</si>
  <si>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</si>
  <si>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</si>
  <si>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</si>
  <si>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</si>
  <si>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</si>
  <si>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</si>
  <si>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</si>
  <si>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</si>
  <si>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</si>
  <si>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</si>
  <si>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</si>
  <si>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</si>
  <si>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</si>
  <si>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</si>
  <si>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</si>
  <si>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</si>
  <si>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</si>
  <si>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</si>
  <si>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</si>
  <si>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</si>
  <si>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</si>
  <si>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</si>
  <si>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</si>
  <si>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</si>
  <si>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</si>
  <si>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</si>
  <si>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</si>
  <si>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</si>
  <si>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</si>
  <si>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</si>
  <si>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</si>
  <si>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</si>
  <si>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</si>
  <si>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</si>
  <si>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</si>
  <si>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</si>
  <si>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</si>
  <si>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</si>
  <si>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</si>
  <si>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</si>
  <si>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</si>
  <si>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</si>
  <si>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</si>
  <si>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</si>
  <si>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</si>
  <si>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</si>
  <si>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</si>
  <si>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</si>
  <si>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</si>
  <si>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</si>
  <si>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</si>
  <si>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</si>
  <si>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</si>
  <si>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</si>
  <si>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</si>
  <si>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</si>
  <si>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</si>
  <si>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</si>
  <si>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</si>
  <si>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</si>
  <si>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</si>
  <si>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</si>
  <si>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</si>
  <si>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</si>
  <si>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</si>
  <si>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</si>
  <si>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</si>
  <si>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</si>
  <si>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</si>
  <si>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</si>
  <si>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</si>
  <si>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</si>
  <si>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</si>
  <si>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</si>
  <si>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</si>
  <si>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</si>
  <si>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</si>
  <si>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</si>
  <si>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</si>
  <si>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</si>
  <si>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</si>
  <si>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</si>
  <si>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</si>
  <si>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</si>
  <si>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</si>
  <si>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</si>
  <si>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</si>
  <si>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</si>
  <si>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</si>
  <si>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</si>
  <si>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</si>
  <si>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</si>
  <si>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</si>
  <si>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</si>
  <si>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</si>
  <si>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</si>
  <si>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</si>
  <si>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</si>
  <si>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</si>
  <si>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</si>
  <si>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</si>
  <si>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</si>
  <si>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</si>
  <si>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</si>
  <si>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</si>
  <si>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</si>
  <si>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</si>
  <si>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</si>
  <si>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</si>
  <si>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</si>
  <si>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</si>
  <si>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</si>
  <si>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</si>
  <si>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</si>
  <si>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</si>
  <si>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</si>
  <si>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</si>
  <si>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</si>
  <si>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</si>
  <si>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</si>
  <si>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</si>
  <si>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</si>
  <si>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</si>
  <si>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</si>
  <si>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</si>
  <si>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</si>
  <si>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</si>
  <si>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</si>
  <si>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</si>
  <si>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</si>
  <si>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</si>
  <si>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</si>
  <si>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</si>
  <si>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</si>
  <si>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</si>
  <si>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</si>
  <si>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</si>
  <si>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</si>
  <si>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</si>
  <si>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</si>
  <si>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</si>
  <si>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</si>
  <si>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</si>
  <si>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</si>
  <si>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</si>
  <si>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</si>
  <si>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</si>
  <si>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</si>
  <si>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</si>
  <si>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</si>
  <si>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</si>
  <si>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</si>
  <si>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</si>
  <si>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</si>
  <si>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</si>
  <si>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</si>
  <si>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</si>
  <si>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</si>
  <si>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</si>
  <si>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</si>
  <si>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</si>
  <si>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</si>
  <si>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</si>
  <si>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</si>
  <si>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</si>
  <si>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</si>
  <si>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</si>
  <si>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</si>
  <si>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</si>
  <si>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</si>
  <si>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</si>
  <si>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</si>
  <si>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</si>
  <si>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</si>
  <si>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</si>
  <si>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</si>
  <si>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</si>
  <si>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</si>
  <si>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</si>
  <si>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</si>
  <si>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</si>
  <si>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</si>
  <si>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</si>
  <si>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</si>
  <si>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</si>
  <si>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</si>
  <si>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</si>
  <si>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</si>
  <si>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</si>
  <si>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</si>
  <si>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</si>
  <si>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</si>
  <si>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</si>
  <si>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</si>
  <si>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</si>
  <si>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</si>
  <si>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</si>
  <si>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</si>
  <si>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</si>
  <si>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</si>
  <si>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</si>
  <si>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</si>
  <si>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</si>
  <si>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</si>
  <si>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</si>
  <si>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</si>
  <si>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</si>
  <si>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</si>
  <si>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</si>
  <si>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</si>
  <si>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</si>
  <si>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</si>
  <si>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</si>
  <si>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</si>
  <si>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</si>
  <si>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</si>
  <si>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</si>
  <si>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</si>
  <si>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</si>
  <si>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</si>
  <si>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</si>
  <si>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</si>
  <si>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</si>
  <si>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</si>
  <si>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</si>
  <si>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</si>
  <si>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</si>
  <si>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</si>
  <si>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</si>
  <si>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</si>
  <si>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</si>
  <si>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</si>
  <si>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</si>
  <si>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</si>
  <si>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</si>
  <si>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</si>
  <si>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</si>
  <si>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</si>
  <si>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</si>
  <si>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</si>
  <si>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</si>
  <si>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</si>
  <si>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</si>
  <si>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</si>
  <si>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</si>
  <si>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</si>
  <si>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</si>
  <si>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</si>
  <si>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</si>
  <si>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</si>
  <si>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</si>
  <si>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</si>
  <si>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</si>
  <si>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</si>
  <si>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</si>
  <si>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</si>
  <si>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</si>
  <si>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</si>
  <si>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</si>
  <si>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</si>
  <si>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</si>
  <si>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</si>
  <si>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</si>
  <si>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</si>
  <si>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</si>
  <si>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</si>
  <si>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</si>
  <si>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</si>
  <si>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</si>
  <si>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</si>
  <si>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</si>
  <si>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</si>
  <si>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</si>
  <si>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</si>
  <si>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</si>
  <si>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</si>
  <si>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</si>
  <si>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</si>
  <si>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</si>
  <si>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</si>
  <si>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</si>
  <si>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</si>
  <si>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</si>
  <si>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</si>
  <si>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</si>
  <si>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</si>
  <si>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</si>
  <si>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</si>
  <si>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</si>
  <si>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</si>
  <si>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</si>
  <si>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</si>
  <si>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</si>
  <si>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</si>
  <si>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</si>
  <si>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</si>
  <si>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</si>
  <si>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</si>
  <si>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</si>
  <si>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</si>
  <si>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</si>
  <si>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</si>
  <si>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</si>
  <si>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</si>
  <si>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</si>
  <si>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</si>
  <si>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</si>
  <si>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</si>
  <si>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</si>
  <si>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</si>
  <si>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</si>
  <si>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</si>
  <si>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</si>
  <si>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</si>
  <si>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</si>
  <si>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</si>
  <si>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</si>
  <si>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</si>
  <si>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</si>
  <si>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</si>
  <si>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</si>
  <si>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</si>
  <si>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</si>
  <si>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</si>
  <si>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</si>
  <si>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</si>
  <si>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</si>
  <si>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</si>
  <si>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</si>
  <si>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</si>
  <si>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</si>
  <si>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</si>
  <si>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</si>
  <si>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</si>
  <si>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</si>
  <si>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</si>
  <si>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</si>
  <si>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</si>
  <si>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</si>
  <si>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</si>
  <si>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</si>
  <si>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</si>
  <si>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</si>
  <si>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</si>
  <si>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</si>
  <si>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</si>
  <si>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</si>
  <si>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</si>
  <si>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</si>
  <si>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</si>
  <si>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</si>
  <si>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</si>
  <si>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</si>
  <si>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</si>
  <si>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</si>
  <si>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</si>
  <si>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</si>
  <si>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</si>
  <si>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</si>
  <si>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</si>
  <si>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</si>
  <si>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</si>
  <si>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</si>
  <si>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</si>
  <si>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</si>
  <si>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</si>
  <si>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</si>
  <si>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</si>
  <si>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</si>
  <si>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</si>
  <si>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</si>
  <si>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</si>
  <si>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</si>
  <si>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</si>
  <si>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</si>
  <si>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</si>
  <si>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</si>
  <si>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</si>
  <si>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</si>
  <si>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</si>
  <si>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</si>
  <si>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</si>
  <si>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</si>
  <si>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</si>
  <si>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</si>
  <si>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</si>
  <si>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</si>
  <si>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</si>
  <si>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</si>
  <si>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</si>
  <si>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</si>
  <si>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</si>
  <si>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</si>
  <si>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</si>
  <si>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</si>
  <si>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</si>
  <si>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</si>
  <si>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</si>
  <si>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</si>
  <si>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</si>
  <si>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</si>
  <si>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</si>
  <si>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</si>
  <si>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</si>
  <si>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</si>
  <si>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</si>
  <si>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</si>
  <si>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</si>
  <si>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</si>
  <si>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</si>
  <si>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</si>
  <si>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</si>
  <si>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</si>
  <si>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</si>
  <si>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</si>
  <si>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</si>
  <si>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</si>
  <si>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</si>
  <si>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</si>
  <si>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</si>
  <si>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</si>
  <si>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</si>
  <si>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</si>
  <si>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</si>
  <si>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</si>
  <si>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</si>
  <si>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</si>
  <si>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</si>
  <si>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</si>
  <si>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</si>
  <si>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</si>
  <si>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</si>
  <si>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</si>
  <si>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</si>
  <si>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</si>
  <si>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</si>
  <si>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</si>
  <si>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</si>
  <si>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</si>
  <si>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</si>
  <si>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</si>
  <si>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</si>
  <si>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</si>
  <si>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</si>
  <si>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</si>
  <si>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</si>
  <si>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</si>
  <si>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</si>
  <si>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</si>
  <si>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</si>
  <si>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</si>
  <si>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</si>
  <si>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</si>
  <si>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</si>
  <si>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</si>
  <si>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</si>
  <si>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</si>
  <si>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</si>
  <si>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</si>
  <si>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</si>
  <si>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</si>
  <si>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</si>
  <si>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</si>
  <si>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</si>
  <si>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</si>
  <si>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</si>
  <si>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</si>
  <si>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</si>
  <si>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</si>
  <si>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</si>
  <si>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</si>
  <si>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</si>
  <si>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</si>
  <si>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</si>
  <si>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</si>
  <si>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</si>
  <si>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</si>
  <si>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</si>
  <si>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</si>
  <si>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</si>
  <si>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</si>
  <si>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</si>
  <si>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</si>
  <si>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</si>
  <si>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</si>
  <si>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</si>
  <si>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</si>
  <si>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</si>
  <si>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</si>
  <si>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</si>
  <si>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</si>
  <si>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</si>
  <si>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</si>
  <si>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</si>
  <si>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</si>
  <si>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</si>
  <si>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</si>
  <si>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</si>
  <si>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</si>
  <si>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</si>
  <si>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</si>
  <si>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</si>
  <si>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</si>
  <si>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</si>
  <si>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</si>
  <si>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</si>
  <si>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</si>
  <si>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</si>
  <si>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</si>
  <si>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</si>
  <si>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</si>
  <si>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</si>
  <si>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</si>
  <si>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</si>
  <si>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</si>
  <si>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</si>
  <si>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</si>
  <si>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</si>
  <si>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</si>
  <si>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</si>
  <si>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</si>
  <si>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</si>
  <si>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</si>
  <si>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</si>
  <si>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</si>
  <si>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</si>
  <si>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</si>
  <si>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</si>
  <si>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</si>
  <si>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</si>
  <si>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</si>
  <si>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</si>
  <si>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</si>
  <si>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</si>
  <si>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</si>
  <si>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</si>
  <si>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</si>
  <si>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</si>
  <si>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</si>
  <si>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</si>
  <si>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</si>
  <si>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</si>
  <si>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</si>
  <si>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</si>
  <si>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</si>
  <si>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</si>
  <si>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</si>
  <si>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</si>
  <si>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</si>
  <si>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</si>
  <si>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</si>
  <si>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</si>
  <si>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</si>
  <si>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</si>
  <si>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</si>
  <si>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</si>
  <si>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</si>
  <si>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</si>
  <si>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</si>
  <si>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</si>
  <si>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</si>
  <si>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</si>
  <si>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</si>
  <si>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</si>
  <si>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</si>
  <si>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</si>
  <si>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</si>
  <si>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</si>
  <si>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</si>
  <si>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</si>
  <si>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</si>
  <si>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</si>
  <si>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</si>
  <si>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</si>
  <si>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</si>
  <si>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</si>
  <si>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</si>
  <si>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</si>
  <si>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</si>
  <si>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</si>
  <si>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</si>
  <si>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</si>
  <si>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</si>
  <si>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</si>
  <si>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</si>
  <si>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</si>
  <si>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</si>
  <si>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</si>
  <si>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</si>
  <si>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</si>
  <si>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</si>
  <si>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</si>
  <si>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</si>
  <si>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</si>
  <si>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</si>
  <si>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</si>
  <si>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</si>
  <si>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</si>
  <si>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</si>
  <si>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</si>
  <si>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</si>
  <si>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</si>
  <si>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</si>
  <si>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</si>
  <si>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</si>
  <si>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</si>
  <si>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</si>
  <si>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</si>
  <si>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</si>
  <si>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</si>
  <si>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</si>
  <si>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</si>
  <si>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</si>
  <si>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</si>
  <si>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</si>
  <si>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</si>
  <si>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</si>
  <si>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</si>
  <si>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</si>
  <si>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</si>
  <si>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</si>
  <si>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</si>
  <si>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</si>
  <si>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</si>
  <si>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</si>
  <si>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</si>
  <si>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</si>
  <si>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</si>
  <si>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</si>
  <si>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</si>
  <si>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</si>
  <si>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</si>
  <si>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</si>
  <si>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</si>
  <si>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</si>
  <si>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</si>
  <si>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</si>
  <si>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</si>
  <si>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</si>
  <si>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</si>
  <si>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</si>
  <si>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</si>
  <si>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</si>
  <si>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</si>
  <si>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</si>
  <si>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</si>
  <si>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</si>
  <si>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</si>
  <si>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</si>
  <si>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</si>
  <si>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</si>
  <si>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</si>
  <si>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</si>
  <si>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</si>
  <si>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</si>
  <si>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</si>
  <si>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</si>
  <si>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</si>
  <si>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</si>
  <si>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</si>
  <si>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</si>
  <si>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</si>
  <si>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</si>
  <si>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</si>
  <si>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</si>
  <si>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</si>
  <si>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</si>
  <si>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</si>
  <si>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</si>
  <si>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</si>
  <si>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</si>
  <si>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</si>
  <si>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</si>
  <si>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</si>
  <si>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</si>
  <si>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</si>
  <si>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</si>
  <si>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</si>
  <si>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</si>
  <si>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</si>
  <si>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</si>
  <si>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</si>
  <si>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</si>
  <si>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</si>
  <si>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</si>
  <si>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</si>
  <si>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</si>
  <si>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</si>
  <si>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</si>
  <si>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</si>
  <si>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</si>
  <si>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</si>
  <si>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</si>
  <si>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</si>
  <si>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</si>
  <si>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</si>
  <si>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</si>
  <si>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</si>
  <si>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</si>
  <si>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</si>
  <si>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</si>
  <si>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</si>
  <si>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</si>
  <si>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</si>
  <si>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</si>
  <si>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</si>
  <si>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</si>
  <si>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</si>
  <si>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</si>
  <si>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</si>
  <si>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</si>
  <si>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</si>
  <si>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</si>
  <si>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</si>
  <si>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</si>
  <si>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</si>
  <si>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</si>
  <si>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</si>
  <si>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</si>
  <si>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</si>
  <si>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</si>
  <si>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</si>
  <si>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</si>
  <si>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</si>
  <si>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</si>
  <si>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</si>
  <si>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</si>
  <si>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</si>
  <si>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</si>
  <si>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</si>
  <si>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</si>
  <si>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</si>
  <si>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</si>
  <si>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</si>
  <si>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</si>
  <si>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</si>
  <si>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</si>
  <si>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</si>
  <si>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</si>
  <si>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</si>
  <si>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</si>
  <si>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</si>
  <si>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</si>
  <si>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</si>
  <si>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</si>
  <si>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</si>
  <si>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</si>
  <si>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</si>
  <si>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</si>
  <si>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</si>
  <si>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</si>
  <si>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</si>
  <si>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</si>
  <si>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</si>
  <si>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</si>
  <si>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</si>
  <si>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</si>
  <si>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</si>
  <si>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</si>
  <si>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</si>
  <si>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</si>
  <si>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</si>
  <si>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</si>
  <si>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</si>
  <si>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</si>
  <si>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</si>
  <si>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</si>
  <si>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</si>
  <si>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</si>
  <si>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</si>
  <si>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</si>
  <si>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</si>
  <si>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</si>
  <si>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</si>
  <si>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</si>
  <si>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</si>
  <si>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</si>
  <si>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</si>
  <si>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</si>
  <si>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</si>
  <si>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</si>
  <si>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</si>
  <si>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</si>
  <si>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</si>
  <si>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</si>
  <si>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</si>
  <si>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</si>
  <si>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</si>
  <si>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</si>
  <si>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</si>
  <si>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</si>
  <si>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</si>
  <si>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</si>
  <si>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</si>
  <si>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</si>
  <si>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</si>
  <si>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</si>
  <si>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</si>
  <si>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</si>
  <si>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</si>
  <si>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</si>
  <si>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</si>
  <si>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</si>
  <si>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</si>
  <si>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</si>
  <si>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</si>
  <si>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</si>
  <si>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</si>
  <si>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</si>
  <si>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</si>
  <si>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</si>
  <si>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</si>
  <si>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</si>
  <si>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</si>
  <si>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</si>
  <si>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</si>
  <si>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</si>
  <si>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</si>
  <si>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</si>
  <si>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</si>
  <si>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</si>
  <si>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</si>
  <si>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</si>
  <si>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</si>
  <si>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</si>
  <si>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</si>
  <si>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</si>
  <si>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</si>
  <si>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</si>
  <si>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</si>
  <si>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</si>
  <si>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</si>
  <si>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</si>
  <si>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</si>
  <si>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</si>
  <si>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</si>
  <si>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</si>
  <si>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</si>
  <si>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</si>
  <si>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</si>
  <si>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</si>
  <si>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</si>
  <si>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</si>
  <si>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</si>
  <si>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</si>
  <si>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</si>
  <si>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</si>
  <si>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</si>
  <si>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</si>
  <si>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</si>
  <si>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</si>
  <si>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</si>
  <si>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</si>
  <si>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</si>
  <si>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</si>
  <si>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</si>
  <si>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</si>
  <si>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</si>
  <si>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</si>
  <si>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</si>
  <si>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</si>
  <si>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</si>
  <si>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</si>
  <si>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</si>
  <si>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</si>
  <si>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</si>
  <si>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</si>
  <si>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</si>
  <si>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</si>
  <si>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</si>
  <si>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</si>
  <si>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</si>
  <si>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</si>
  <si>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</si>
  <si>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</si>
  <si>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</si>
  <si>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</si>
  <si>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</si>
  <si>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</si>
  <si>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</si>
  <si>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</si>
  <si>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</si>
  <si>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</si>
  <si>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</si>
  <si>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</si>
  <si>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</si>
  <si>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</si>
  <si>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</si>
  <si>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</si>
  <si>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</si>
  <si>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</si>
  <si>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</si>
  <si>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</si>
  <si>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</si>
  <si>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</si>
  <si>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</si>
  <si>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</si>
  <si>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</si>
  <si>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</si>
  <si>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</si>
  <si>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</si>
  <si>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</si>
  <si>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</si>
  <si>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</si>
  <si>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</si>
  <si>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</si>
  <si>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</si>
  <si>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</si>
  <si>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</si>
  <si>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</si>
  <si>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</si>
  <si>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</si>
  <si>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</si>
  <si>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</si>
  <si>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</si>
  <si>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</si>
  <si>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</si>
  <si>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</si>
  <si>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</si>
  <si>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</si>
  <si>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</si>
  <si>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</si>
  <si>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</si>
  <si>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</si>
  <si>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</si>
  <si>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</si>
  <si>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</si>
  <si>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</si>
  <si>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</si>
  <si>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</si>
  <si>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</si>
  <si>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</si>
  <si>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</si>
  <si>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</si>
  <si>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</si>
  <si>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</si>
  <si>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</si>
  <si>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</si>
  <si>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</si>
  <si>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</si>
  <si>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</si>
  <si>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</si>
  <si>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</si>
  <si>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</si>
  <si>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</si>
  <si>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</si>
  <si>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</si>
  <si>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</si>
  <si>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</si>
  <si>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</si>
  <si>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</si>
  <si>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</si>
  <si>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</si>
  <si>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</si>
  <si>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</si>
  <si>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</si>
  <si>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</si>
  <si>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</si>
  <si>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</si>
  <si>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</si>
  <si>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</si>
  <si>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</si>
  <si>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</si>
  <si>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</si>
  <si>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</si>
  <si>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</si>
  <si>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</si>
  <si>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</si>
  <si>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</si>
  <si>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</si>
  <si>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</si>
  <si>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</si>
  <si>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</si>
  <si>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</si>
  <si>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</si>
  <si>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</si>
  <si>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</si>
  <si>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</si>
  <si>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</si>
  <si>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</si>
  <si>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</si>
  <si>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</si>
  <si>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</si>
  <si>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</si>
  <si>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</si>
  <si>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</si>
  <si>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</si>
  <si>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</si>
  <si>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</si>
  <si>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</si>
  <si>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</si>
  <si>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</si>
  <si>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</si>
  <si>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</si>
  <si>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</si>
  <si>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</si>
  <si>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</si>
  <si>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</si>
  <si>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</si>
  <si>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</si>
  <si>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</si>
  <si>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</si>
  <si>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</si>
  <si>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</si>
  <si>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</si>
  <si>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</si>
  <si>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</si>
  <si>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</si>
  <si>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</si>
  <si>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</si>
  <si>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</si>
  <si>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</si>
  <si>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</si>
  <si>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</si>
  <si>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</si>
  <si>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</si>
  <si>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</si>
  <si>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</si>
  <si>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</si>
  <si>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</si>
  <si>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</si>
  <si>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</si>
  <si>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</si>
  <si>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</si>
  <si>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</si>
  <si>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</si>
  <si>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</si>
  <si>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</si>
  <si>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</si>
  <si>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</si>
  <si>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</si>
  <si>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</si>
  <si>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</si>
  <si>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</si>
  <si>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</si>
  <si>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</si>
  <si>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</si>
  <si>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</si>
  <si>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</si>
  <si>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</si>
  <si>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</si>
  <si>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</si>
  <si>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</si>
  <si>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</si>
  <si>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</si>
  <si>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</si>
  <si>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</si>
  <si>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</si>
  <si>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</si>
  <si>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</si>
  <si>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</si>
  <si>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</si>
  <si>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</si>
  <si>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</si>
  <si>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</si>
  <si>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</si>
  <si>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</si>
  <si>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</si>
  <si>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</si>
  <si>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</si>
  <si>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</si>
  <si>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</si>
  <si>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</si>
  <si>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</si>
  <si>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</si>
  <si>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</si>
  <si>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</si>
  <si>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</si>
  <si>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</si>
  <si>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</si>
  <si>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</si>
  <si>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</si>
  <si>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</si>
  <si>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</si>
  <si>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</si>
  <si>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</si>
  <si>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</si>
  <si>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</si>
  <si>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</si>
  <si>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</si>
  <si>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</si>
  <si>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</si>
  <si>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</si>
  <si>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</si>
  <si>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</si>
  <si>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</si>
  <si>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</si>
  <si>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</si>
  <si>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</si>
  <si>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</si>
  <si>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</si>
  <si>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</si>
  <si>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</si>
  <si>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</si>
  <si>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</si>
  <si>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</si>
  <si>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</si>
  <si>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</si>
  <si>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</si>
  <si>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</si>
  <si>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</si>
  <si>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</si>
  <si>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</si>
  <si>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</si>
  <si>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</si>
  <si>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</si>
  <si>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</si>
  <si>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</si>
  <si>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</si>
  <si>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</si>
  <si>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</si>
  <si>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</si>
  <si>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</si>
  <si>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</si>
  <si>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</si>
  <si>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</si>
  <si>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</si>
  <si>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</si>
  <si>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</si>
  <si>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</si>
  <si>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</si>
  <si>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</si>
  <si>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</si>
  <si>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</si>
  <si>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</si>
  <si>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</si>
  <si>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</si>
  <si>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</si>
  <si>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</si>
  <si>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</si>
  <si>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</si>
  <si>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</si>
  <si>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</si>
  <si>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</si>
  <si>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</si>
  <si>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</si>
  <si>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</si>
  <si>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</si>
  <si>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</si>
  <si>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</si>
  <si>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</si>
  <si>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</si>
  <si>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</si>
  <si>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</si>
  <si>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</si>
  <si>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</si>
  <si>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</si>
  <si>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</si>
  <si>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</si>
  <si>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</si>
  <si>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</si>
  <si>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</si>
  <si>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</si>
  <si>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</si>
  <si>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</si>
  <si>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</si>
  <si>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</si>
  <si>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</si>
  <si>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</si>
  <si>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</si>
  <si>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</si>
  <si>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</si>
  <si>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</si>
  <si>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</si>
  <si>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</si>
  <si>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</si>
  <si>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</si>
  <si>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</si>
  <si>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</si>
  <si>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</si>
  <si>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</si>
  <si>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</si>
  <si>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</si>
  <si>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</si>
  <si>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</si>
  <si>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</si>
  <si>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</si>
  <si>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</si>
  <si>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</si>
  <si>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</si>
  <si>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</si>
  <si>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</si>
  <si>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</si>
  <si>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</si>
  <si>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</si>
  <si>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</si>
  <si>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</si>
  <si>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</si>
  <si>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</si>
  <si>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</si>
  <si>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</si>
  <si>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</si>
  <si>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</si>
  <si>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</si>
  <si>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</si>
  <si>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</si>
  <si>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</si>
  <si>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</si>
  <si>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</si>
  <si>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</si>
  <si>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</si>
  <si>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</si>
  <si>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</si>
  <si>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</si>
  <si>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</si>
  <si>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</si>
  <si>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</si>
  <si>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</si>
  <si>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</si>
  <si>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</si>
  <si>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</si>
  <si>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</si>
  <si>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</si>
  <si>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</si>
  <si>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</si>
  <si>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</si>
  <si>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</si>
  <si>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</si>
  <si>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</si>
  <si>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</si>
  <si>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</si>
  <si>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</si>
  <si>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</si>
  <si>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</si>
  <si>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</si>
  <si>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</si>
  <si>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</si>
  <si>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</si>
  <si>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</si>
  <si>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</si>
  <si>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</si>
  <si>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</si>
  <si>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</si>
  <si>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</si>
  <si>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</si>
  <si>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</si>
  <si>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</si>
  <si>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</si>
  <si>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</si>
  <si>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</si>
  <si>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</si>
  <si>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</si>
  <si>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</si>
  <si>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</si>
  <si>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</si>
  <si>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</si>
  <si>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</si>
  <si>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</si>
  <si>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</si>
  <si>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</si>
  <si>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</si>
  <si>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</si>
  <si>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</si>
  <si>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</si>
  <si>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</si>
  <si>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</si>
  <si>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</si>
  <si>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</si>
  <si>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</si>
  <si>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</si>
  <si>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</si>
  <si>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</si>
  <si>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</si>
  <si>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</si>
  <si>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</si>
  <si>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</si>
  <si>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</si>
  <si>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</si>
  <si>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</si>
  <si>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</si>
  <si>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</si>
  <si>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</si>
  <si>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</si>
  <si>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</si>
  <si>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</si>
  <si>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</si>
  <si>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</si>
  <si>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</si>
  <si>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</si>
  <si>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</si>
  <si>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</si>
  <si>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</si>
  <si>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</si>
  <si>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</si>
  <si>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</si>
  <si>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</si>
  <si>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</si>
  <si>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</si>
  <si>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</si>
  <si>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</si>
  <si>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</si>
  <si>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</si>
  <si>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</si>
  <si>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</si>
  <si>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</si>
  <si>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</si>
  <si>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</si>
  <si>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</si>
  <si>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</si>
  <si>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</si>
  <si>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</si>
  <si>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</si>
  <si>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</si>
  <si>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</si>
  <si>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</si>
  <si>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</si>
  <si>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</si>
  <si>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</si>
  <si>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</si>
  <si>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</si>
  <si>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</si>
  <si>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</si>
  <si>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</si>
  <si>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</si>
  <si>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</si>
  <si>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</si>
  <si>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</si>
  <si>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</si>
  <si>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</si>
  <si>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</si>
  <si>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</si>
  <si>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</si>
  <si>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</si>
  <si>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</si>
  <si>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</si>
  <si>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</si>
  <si>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</si>
  <si>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</si>
  <si>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</si>
  <si>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</si>
  <si>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</si>
  <si>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</si>
  <si>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</si>
  <si>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</si>
  <si>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</si>
  <si>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</si>
  <si>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</si>
  <si>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</si>
  <si>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</si>
  <si>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</si>
  <si>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</si>
  <si>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</si>
  <si>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</si>
  <si>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</si>
  <si>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</si>
  <si>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</si>
  <si>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</si>
  <si>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</si>
  <si>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</si>
  <si>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</si>
  <si>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</si>
  <si>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</si>
  <si>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</si>
  <si>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</si>
  <si>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</si>
  <si>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</si>
  <si>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</si>
  <si>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</si>
  <si>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</si>
  <si>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</si>
  <si>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</si>
  <si>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</si>
  <si>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</si>
  <si>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</si>
  <si>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</si>
  <si>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</si>
  <si>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</si>
  <si>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</si>
  <si>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</si>
  <si>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</si>
  <si>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</si>
  <si>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</si>
  <si>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</si>
  <si>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</si>
  <si>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</si>
  <si>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</si>
  <si>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</si>
  <si>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</si>
  <si>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</si>
  <si>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</si>
  <si>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</si>
  <si>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</si>
  <si>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</si>
  <si>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</si>
  <si>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</si>
  <si>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</si>
  <si>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</si>
  <si>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</si>
  <si>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</si>
  <si>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</si>
  <si>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</si>
  <si>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</si>
  <si>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</si>
  <si>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</si>
  <si>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</si>
  <si>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</si>
  <si>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</si>
  <si>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</si>
  <si>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</si>
  <si>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</si>
  <si>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</si>
  <si>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</si>
  <si>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</si>
  <si>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</si>
  <si>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</si>
  <si>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</si>
  <si>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</si>
  <si>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</si>
  <si>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</si>
  <si>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</si>
  <si>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</si>
  <si>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</si>
  <si>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</si>
  <si>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</si>
  <si>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</si>
  <si>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</si>
  <si>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</si>
  <si>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</si>
  <si>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</si>
  <si>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</si>
  <si>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</si>
  <si>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</si>
  <si>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</si>
  <si>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</si>
  <si>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</si>
  <si>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</si>
  <si>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</si>
  <si>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</si>
  <si>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</si>
  <si>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</si>
  <si>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</si>
  <si>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</si>
  <si>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</si>
  <si>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</si>
  <si>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</si>
  <si>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</si>
  <si>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</si>
  <si>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</si>
  <si>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</si>
  <si>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</si>
  <si>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</si>
  <si>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</si>
  <si>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</si>
  <si>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</si>
  <si>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</si>
  <si>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</si>
  <si>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</si>
  <si>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</si>
  <si>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</si>
  <si>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</si>
  <si>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</si>
  <si>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</si>
  <si>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</si>
  <si>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</si>
  <si>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</si>
  <si>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</si>
  <si>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</si>
  <si>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</si>
  <si>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</si>
  <si>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</si>
  <si>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</si>
  <si>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</si>
  <si>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</si>
  <si>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</si>
  <si>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</si>
  <si>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</si>
  <si>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</si>
  <si>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</si>
  <si>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</si>
  <si>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</si>
  <si>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</si>
  <si>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</si>
  <si>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</si>
  <si>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</si>
  <si>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</si>
  <si>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</si>
  <si>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</si>
  <si>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</si>
  <si>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</si>
  <si>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</si>
  <si>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</si>
  <si>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</si>
  <si>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</si>
  <si>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</si>
  <si>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</si>
  <si>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</si>
  <si>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</si>
  <si>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</si>
  <si>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</si>
  <si>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</si>
  <si>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</si>
  <si>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</si>
  <si>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</si>
  <si>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</si>
  <si>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</si>
  <si>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</si>
  <si>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</si>
  <si>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</si>
  <si>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</si>
  <si>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</si>
  <si>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</si>
  <si>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</si>
  <si>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</si>
  <si>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</si>
  <si>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</si>
  <si>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</si>
  <si>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</si>
  <si>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</si>
  <si>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</si>
  <si>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</si>
  <si>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</si>
  <si>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</si>
  <si>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</si>
  <si>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</si>
  <si>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</si>
  <si>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</si>
  <si>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</si>
  <si>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</si>
  <si>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</si>
  <si>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</si>
  <si>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</si>
  <si>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</si>
  <si>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</si>
  <si>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</si>
  <si>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</si>
  <si>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</si>
  <si>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</si>
  <si>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</si>
  <si>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</si>
  <si>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</si>
  <si>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</si>
  <si>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</si>
  <si>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</si>
  <si>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</si>
  <si>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</si>
  <si>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</si>
  <si>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</si>
  <si>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</si>
  <si>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</si>
  <si>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</si>
  <si>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</si>
  <si>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</si>
  <si>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</si>
  <si>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</si>
  <si>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</si>
  <si>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</si>
  <si>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</si>
  <si>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</si>
  <si>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</si>
  <si>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</si>
  <si>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</si>
  <si>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</si>
  <si>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</si>
  <si>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</si>
  <si>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</si>
  <si>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</si>
  <si>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</si>
  <si>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</si>
  <si>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</si>
  <si>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</si>
  <si>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</si>
  <si>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</si>
  <si>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</si>
  <si>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</si>
  <si>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</si>
  <si>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</si>
  <si>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</si>
  <si>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</si>
  <si>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</si>
  <si>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</si>
  <si>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</si>
  <si>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</si>
  <si>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</si>
  <si>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</si>
  <si>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</si>
  <si>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</si>
  <si>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</si>
  <si>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</si>
  <si>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</si>
  <si>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</si>
  <si>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</si>
  <si>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</si>
  <si>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</si>
  <si>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</si>
  <si>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</si>
  <si>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</si>
  <si>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</si>
  <si>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</si>
  <si>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</si>
  <si>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</si>
  <si>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</si>
  <si>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</si>
  <si>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</si>
  <si>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</si>
  <si>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</si>
  <si>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</si>
  <si>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</si>
  <si>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</si>
  <si>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</si>
  <si>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</si>
  <si>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</si>
  <si>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</si>
  <si>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</si>
  <si>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</si>
  <si>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</si>
  <si>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</si>
  <si>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</si>
  <si>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</si>
  <si>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</si>
  <si>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</si>
  <si>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</si>
  <si>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</si>
  <si>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</si>
  <si>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</si>
  <si>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</si>
  <si>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</si>
  <si>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</si>
  <si>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</si>
  <si>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</si>
  <si>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</si>
  <si>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</si>
  <si>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</si>
  <si>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</si>
  <si>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</si>
  <si>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</si>
  <si>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</si>
  <si>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</si>
  <si>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</si>
  <si>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</si>
  <si>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</si>
  <si>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</si>
  <si>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</si>
  <si>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</si>
  <si>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</si>
  <si>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</si>
  <si>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</si>
  <si>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</si>
  <si>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</si>
  <si>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</si>
  <si>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</si>
  <si>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</si>
  <si>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</si>
  <si>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</si>
  <si>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</si>
  <si>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</si>
  <si>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</si>
  <si>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</si>
  <si>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</si>
  <si>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</si>
  <si>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</si>
  <si>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</si>
  <si>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</si>
  <si>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</si>
  <si>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</si>
  <si>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</si>
  <si>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</si>
  <si>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</si>
  <si>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</si>
  <si>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</si>
  <si>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</si>
  <si>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</si>
  <si>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</si>
  <si>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</si>
  <si>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</si>
  <si>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</si>
  <si>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</si>
  <si>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</si>
  <si>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</si>
  <si>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</si>
  <si>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</si>
  <si>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</si>
  <si>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</si>
  <si>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</si>
  <si>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</si>
  <si>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</si>
  <si>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</si>
  <si>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</si>
  <si>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</si>
  <si>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</si>
  <si>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</si>
  <si>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</si>
  <si>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</si>
  <si>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</si>
  <si>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</si>
  <si>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</si>
  <si>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</si>
  <si>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</si>
  <si>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</si>
  <si>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</si>
  <si>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</si>
  <si>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</si>
  <si>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</si>
  <si>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</si>
  <si>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</si>
  <si>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</si>
  <si>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</si>
  <si>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</si>
  <si>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</si>
  <si>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</si>
  <si>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</si>
  <si>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</si>
  <si>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</si>
  <si>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</si>
  <si>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</si>
  <si>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</si>
  <si>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</si>
  <si>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</si>
  <si>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</si>
  <si>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</si>
  <si>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</si>
  <si>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</si>
  <si>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</si>
  <si>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</si>
  <si>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</si>
  <si>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</si>
  <si>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</si>
  <si>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</si>
  <si>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</si>
  <si>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</si>
  <si>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</si>
  <si>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</si>
  <si>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</si>
  <si>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</si>
  <si>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</si>
  <si>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</si>
  <si>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</si>
  <si>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</si>
  <si>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</si>
  <si>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</si>
  <si>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</si>
  <si>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</si>
  <si>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</si>
  <si>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</si>
  <si>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</si>
  <si>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</si>
  <si>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</si>
  <si>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</si>
  <si>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</si>
  <si>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</si>
  <si>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</si>
  <si>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</si>
  <si>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</si>
  <si>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</si>
  <si>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</si>
  <si>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</si>
  <si>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</si>
  <si>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</si>
  <si>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</si>
  <si>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</si>
  <si>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</si>
  <si>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</si>
  <si>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</si>
  <si>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</si>
  <si>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</si>
  <si>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</si>
  <si>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</si>
  <si>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</si>
  <si>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</si>
  <si>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</si>
  <si>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</si>
  <si>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</si>
  <si>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</si>
  <si>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</si>
  <si>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</si>
  <si>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</si>
  <si>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</si>
  <si>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</si>
  <si>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</si>
  <si>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</si>
  <si>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</si>
  <si>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</si>
  <si>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</si>
  <si>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</si>
  <si>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</si>
  <si>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</si>
  <si>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</si>
  <si>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</si>
  <si>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</si>
  <si>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</si>
  <si>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</si>
  <si>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</si>
  <si>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</si>
  <si>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</si>
  <si>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</si>
  <si>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</si>
  <si>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</si>
  <si>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</si>
  <si>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</si>
  <si>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</si>
  <si>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</si>
  <si>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</si>
  <si>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</si>
  <si>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</si>
  <si>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</si>
  <si>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</si>
  <si>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</si>
  <si>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</si>
  <si>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</si>
  <si>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</si>
  <si>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</si>
  <si>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</si>
  <si>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</si>
  <si>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</si>
  <si>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</si>
  <si>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</si>
  <si>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</si>
  <si>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</si>
  <si>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</si>
  <si>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</si>
  <si>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</si>
  <si>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</si>
  <si>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</si>
  <si>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</si>
  <si>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</si>
  <si>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</si>
  <si>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</si>
  <si>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</si>
  <si>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</si>
  <si>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</si>
  <si>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</si>
  <si>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</si>
  <si>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</si>
  <si>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</si>
  <si>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</si>
  <si>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</si>
  <si>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</si>
  <si>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</si>
  <si>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</si>
  <si>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</si>
  <si>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</si>
  <si>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</si>
  <si>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</si>
  <si>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</si>
  <si>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</si>
  <si>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</si>
  <si>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</si>
  <si>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</si>
  <si>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</si>
  <si>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</si>
  <si>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</si>
  <si>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</si>
  <si>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</si>
  <si>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</si>
  <si>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</si>
  <si>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</si>
  <si>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</si>
  <si>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</si>
  <si>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</si>
  <si>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</si>
  <si>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</si>
  <si>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</si>
  <si>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</si>
  <si>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</si>
  <si>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</si>
  <si>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</si>
  <si>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</si>
  <si>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</si>
  <si>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</si>
  <si>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</si>
  <si>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</si>
  <si>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</si>
  <si>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</si>
  <si>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</si>
  <si>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</si>
  <si>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</si>
  <si>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</si>
  <si>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</si>
  <si>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</si>
  <si>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</si>
  <si>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</si>
  <si>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</si>
  <si>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</si>
  <si>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</si>
  <si>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</si>
  <si>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</si>
  <si>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</si>
  <si>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</si>
  <si>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</si>
  <si>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</si>
  <si>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</si>
  <si>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</si>
  <si>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</si>
  <si>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</si>
  <si>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</si>
  <si>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</si>
  <si>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</si>
  <si>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</si>
  <si>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</si>
  <si>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</si>
  <si>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</si>
  <si>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</si>
  <si>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</si>
  <si>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</si>
  <si>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</si>
  <si>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</si>
  <si>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</si>
  <si>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</si>
  <si>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</si>
  <si>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</si>
  <si>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</si>
  <si>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</si>
  <si>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</si>
  <si>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</si>
  <si>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</si>
  <si>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</si>
  <si>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</si>
  <si>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</si>
  <si>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</si>
  <si>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</si>
  <si>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</si>
  <si>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</si>
  <si>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</si>
  <si>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</si>
  <si>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</si>
  <si>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</si>
  <si>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</si>
  <si>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</si>
  <si>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</si>
  <si>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</si>
  <si>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</si>
  <si>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</si>
  <si>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</si>
  <si>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</si>
  <si>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</si>
  <si>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</si>
  <si>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</si>
  <si>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</si>
  <si>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</si>
  <si>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</si>
  <si>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</si>
  <si>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</si>
  <si>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</si>
  <si>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</si>
  <si>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</si>
  <si>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</si>
  <si>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</si>
  <si>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</si>
  <si>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</si>
  <si>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</si>
  <si>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</si>
  <si>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</si>
  <si>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</si>
  <si>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</si>
  <si>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</si>
  <si>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</si>
  <si>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</si>
  <si>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</si>
  <si>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</si>
  <si>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</si>
  <si>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</si>
  <si>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</si>
  <si>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</si>
  <si>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</si>
  <si>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</si>
  <si>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</si>
  <si>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</si>
  <si>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</si>
  <si>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</si>
  <si>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</si>
  <si>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</si>
  <si>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</si>
  <si>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</si>
  <si>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</si>
  <si>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</si>
  <si>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</si>
  <si>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</si>
  <si>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</si>
  <si>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</si>
  <si>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</si>
  <si>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</si>
  <si>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</si>
  <si>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</si>
  <si>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</si>
  <si>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</si>
  <si>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</si>
  <si>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</si>
  <si>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</si>
  <si>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</si>
  <si>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</si>
  <si>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</si>
  <si>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</si>
  <si>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</si>
  <si>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</si>
  <si>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</si>
  <si>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</si>
  <si>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</si>
  <si>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</si>
  <si>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</si>
  <si>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</si>
  <si>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</si>
  <si>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</si>
  <si>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</si>
  <si>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</si>
  <si>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</si>
  <si>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</si>
  <si>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</si>
  <si>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</si>
  <si>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</si>
  <si>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</si>
  <si>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</si>
  <si>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</si>
  <si>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</si>
  <si>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</si>
  <si>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</si>
  <si>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</si>
  <si>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</si>
  <si>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</si>
  <si>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</si>
  <si>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</si>
  <si>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</si>
  <si>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</si>
  <si>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</si>
  <si>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</si>
  <si>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</si>
  <si>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</si>
  <si>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</si>
  <si>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</si>
  <si>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</si>
  <si>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</si>
  <si>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</si>
  <si>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</si>
  <si>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</si>
  <si>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</si>
  <si>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</si>
  <si>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</si>
  <si>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</si>
  <si>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</si>
  <si>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</si>
  <si>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</si>
  <si>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</si>
  <si>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</si>
  <si>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</si>
  <si>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</si>
  <si>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</si>
  <si>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</si>
  <si>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</si>
  <si>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</si>
  <si>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</si>
  <si>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</si>
  <si>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</si>
  <si>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</si>
  <si>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</si>
  <si>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</si>
  <si>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</si>
  <si>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</si>
  <si>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</si>
  <si>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</si>
  <si>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</si>
  <si>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</si>
  <si>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</si>
  <si>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</si>
  <si>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</si>
  <si>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</si>
  <si>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</si>
  <si>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</si>
  <si>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</si>
  <si>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</si>
  <si>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</si>
  <si>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</si>
  <si>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</si>
  <si>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</si>
  <si>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</si>
  <si>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</si>
  <si>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</si>
  <si>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</si>
  <si>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</si>
  <si>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</si>
  <si>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</si>
  <si>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</si>
  <si>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</si>
  <si>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</si>
  <si>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</si>
  <si>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</si>
  <si>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</si>
  <si>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</si>
  <si>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</si>
  <si>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</si>
  <si>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</si>
  <si>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</si>
  <si>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</si>
  <si>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</si>
  <si>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</si>
  <si>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</si>
  <si>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</si>
  <si>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</si>
  <si>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</si>
  <si>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</si>
  <si>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</si>
  <si>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</si>
  <si>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</si>
  <si>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</si>
  <si>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</si>
  <si>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</si>
  <si>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</si>
  <si>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</si>
  <si>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</si>
  <si>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</si>
  <si>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</si>
  <si>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</si>
  <si>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</si>
  <si>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</si>
  <si>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</si>
  <si>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</si>
  <si>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</si>
  <si>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</si>
  <si>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</si>
  <si>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</si>
  <si>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</si>
  <si>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</si>
  <si>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</si>
  <si>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</si>
  <si>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</si>
  <si>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</si>
  <si>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</si>
  <si>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</si>
  <si>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</si>
  <si>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</si>
  <si>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</si>
  <si>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</si>
  <si>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</si>
  <si>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</si>
  <si>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</si>
  <si>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</si>
  <si>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</si>
  <si>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</si>
  <si>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</si>
  <si>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</si>
  <si>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</si>
  <si>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</si>
  <si>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</si>
  <si>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</si>
  <si>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</si>
  <si>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</si>
  <si>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</si>
  <si>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</si>
  <si>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</si>
  <si>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</si>
  <si>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</si>
  <si>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</si>
  <si>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</si>
  <si>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</si>
  <si>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</si>
  <si>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</si>
  <si>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</si>
  <si>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</si>
  <si>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</si>
  <si>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</si>
  <si>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</si>
  <si>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</si>
  <si>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</si>
  <si>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</si>
  <si>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</si>
  <si>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</si>
  <si>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</si>
  <si>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</si>
  <si>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</si>
  <si>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</si>
  <si>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</si>
  <si>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</si>
  <si>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</si>
  <si>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</si>
  <si>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</si>
  <si>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</si>
  <si>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</si>
  <si>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</si>
  <si>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</si>
  <si>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</si>
  <si>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</si>
  <si>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</si>
  <si>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</si>
  <si>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</si>
  <si>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</si>
  <si>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</si>
  <si>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</si>
  <si>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</si>
  <si>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</si>
  <si>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</si>
  <si>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</si>
  <si>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</si>
  <si>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</si>
  <si>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</si>
  <si>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</si>
  <si>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</si>
  <si>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</si>
  <si>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</si>
  <si>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</si>
  <si>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</si>
  <si>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</si>
  <si>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</si>
  <si>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</si>
  <si>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</si>
  <si>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</si>
  <si>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</si>
  <si>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</si>
  <si>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</si>
  <si>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</si>
  <si>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</si>
  <si>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</si>
  <si>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</si>
  <si>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</si>
  <si>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</si>
  <si>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</si>
  <si>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</si>
  <si>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</si>
  <si>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</si>
  <si>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</si>
  <si>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</si>
  <si>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</si>
  <si>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</si>
  <si>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</si>
  <si>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</si>
  <si>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</si>
  <si>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</si>
  <si>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</si>
  <si>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</si>
  <si>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</si>
  <si>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</si>
  <si>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</si>
  <si>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</si>
  <si>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</si>
  <si>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</si>
  <si>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</si>
  <si>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</si>
  <si>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</si>
  <si>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</si>
  <si>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</si>
  <si>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</si>
  <si>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</si>
  <si>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</si>
  <si>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</si>
  <si>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</si>
  <si>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</si>
  <si>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</si>
  <si>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</si>
  <si>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</si>
  <si>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</si>
  <si>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</si>
  <si>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</si>
  <si>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</si>
  <si>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</si>
  <si>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</si>
  <si>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</si>
  <si>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</si>
  <si>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</si>
  <si>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</si>
  <si>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</si>
  <si>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</si>
  <si>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</si>
  <si>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</si>
  <si>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</si>
  <si>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</si>
  <si>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</si>
  <si>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</si>
  <si>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</si>
  <si>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</si>
  <si>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</si>
  <si>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</si>
  <si>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</si>
  <si>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</si>
  <si>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</si>
  <si>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</si>
  <si>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</si>
  <si>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</si>
  <si>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</si>
  <si>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</si>
  <si>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</si>
  <si>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</si>
  <si>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</si>
  <si>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</si>
  <si>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</si>
  <si>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</si>
  <si>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</si>
  <si>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</si>
  <si>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</si>
  <si>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</si>
  <si>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</si>
  <si>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</si>
  <si>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</si>
  <si>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</si>
  <si>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</si>
  <si>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</si>
  <si>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</si>
  <si>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</si>
  <si>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</si>
  <si>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</si>
  <si>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</si>
  <si>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</si>
  <si>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</si>
  <si>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</si>
  <si>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</si>
  <si>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</si>
  <si>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</si>
  <si>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</si>
  <si>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</si>
  <si>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</si>
  <si>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</si>
  <si>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</si>
  <si>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</si>
  <si>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</si>
  <si>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</si>
  <si>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</si>
  <si>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</si>
  <si>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</si>
  <si>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</si>
  <si>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</si>
  <si>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</si>
  <si>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</si>
  <si>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</si>
  <si>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</si>
  <si>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</si>
  <si>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</si>
  <si>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</si>
  <si>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</si>
  <si>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</si>
  <si>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</si>
  <si>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</si>
  <si>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</si>
  <si>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</si>
  <si>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</si>
  <si>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</si>
  <si>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</si>
  <si>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</si>
  <si>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</si>
  <si>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</si>
  <si>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</si>
  <si>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</si>
  <si>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</si>
  <si>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</si>
  <si>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</si>
  <si>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</si>
  <si>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</si>
  <si>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</si>
  <si>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</si>
  <si>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</si>
  <si>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</si>
  <si>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</si>
  <si>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</si>
  <si>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</si>
  <si>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</si>
  <si>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</si>
  <si>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</si>
  <si>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</si>
  <si>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</si>
  <si>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</si>
  <si>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</si>
  <si>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</si>
  <si>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</si>
  <si>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</si>
  <si>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</si>
  <si>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</si>
  <si>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</si>
  <si>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</si>
  <si>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</si>
  <si>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</si>
  <si>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</si>
  <si>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</si>
  <si>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</si>
  <si>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</si>
  <si>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</si>
  <si>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</si>
  <si>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</si>
  <si>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</si>
  <si>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</si>
  <si>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</si>
  <si>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</si>
  <si>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</si>
  <si>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</si>
  <si>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</si>
  <si>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</si>
  <si>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</si>
  <si>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</si>
  <si>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</si>
  <si>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</si>
  <si>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</si>
  <si>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</si>
  <si>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</si>
  <si>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</si>
  <si>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</si>
  <si>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</si>
  <si>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</si>
  <si>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</si>
  <si>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</si>
  <si>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</si>
  <si>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</si>
  <si>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</si>
  <si>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</si>
  <si>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</si>
  <si>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</si>
  <si>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</si>
  <si>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</si>
  <si>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</si>
  <si>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</si>
  <si>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</si>
  <si>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</si>
  <si>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</si>
  <si>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</si>
  <si>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</si>
  <si>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</si>
  <si>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</si>
  <si>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</si>
  <si>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</si>
  <si>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</si>
  <si>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</si>
  <si>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</si>
  <si>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</si>
  <si>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</si>
  <si>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</si>
  <si>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</si>
  <si>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</si>
  <si>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</si>
  <si>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</si>
  <si>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</si>
  <si>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</si>
  <si>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</si>
  <si>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</si>
  <si>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</si>
  <si>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</si>
  <si>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</si>
  <si>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</si>
  <si>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</si>
  <si>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</si>
  <si>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</si>
  <si>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</si>
  <si>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</si>
  <si>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</si>
  <si>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</si>
  <si>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</si>
  <si>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</si>
  <si>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</si>
  <si>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</si>
  <si>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</si>
  <si>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</si>
  <si>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</si>
  <si>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</si>
  <si>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</si>
  <si>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</si>
  <si>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</si>
  <si>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</si>
  <si>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</si>
  <si>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</si>
  <si>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</si>
  <si>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</si>
  <si>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</si>
  <si>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</si>
  <si>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</si>
  <si>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</si>
  <si>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</si>
  <si>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</si>
  <si>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</si>
  <si>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</si>
  <si>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</si>
  <si>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</si>
  <si>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</si>
  <si>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</si>
  <si>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</si>
  <si>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</si>
  <si>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</si>
  <si>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</si>
  <si>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</si>
  <si>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</si>
  <si>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</si>
  <si>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</si>
  <si>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</si>
  <si>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</si>
  <si>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</si>
  <si>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</si>
  <si>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</si>
  <si>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</si>
  <si>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</si>
  <si>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</si>
  <si>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</si>
  <si>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</si>
  <si>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</si>
  <si>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</si>
  <si>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</si>
  <si>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</si>
  <si>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</si>
  <si>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</si>
  <si>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</si>
  <si>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</si>
  <si>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</si>
  <si>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</si>
  <si>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</si>
  <si>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</si>
  <si>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</si>
  <si>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</si>
  <si>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</si>
  <si>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</si>
  <si>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</si>
  <si>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</si>
  <si>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</si>
  <si>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</si>
  <si>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</si>
  <si>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</si>
  <si>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</si>
  <si>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</si>
  <si>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</si>
  <si>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</si>
  <si>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</si>
  <si>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</si>
  <si>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</si>
  <si>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</si>
  <si>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</si>
  <si>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</si>
  <si>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</si>
  <si>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</si>
  <si>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</si>
  <si>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</si>
  <si>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</si>
  <si>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</si>
  <si>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</si>
  <si>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</si>
  <si>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</si>
  <si>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</si>
  <si>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</si>
  <si>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</si>
  <si>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</si>
  <si>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</si>
  <si>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</si>
  <si>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</si>
  <si>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</si>
  <si>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</si>
  <si>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</si>
  <si>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</si>
  <si>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</si>
  <si>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</si>
  <si>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</si>
  <si>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</si>
  <si>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</si>
  <si>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</si>
  <si>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</si>
  <si>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</si>
  <si>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</si>
  <si>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</si>
  <si>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</si>
  <si>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</si>
  <si>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</si>
  <si>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</si>
  <si>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</si>
  <si>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</si>
  <si>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</si>
  <si>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</si>
  <si>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</si>
  <si>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</si>
  <si>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</si>
  <si>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</si>
  <si>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</si>
  <si>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</si>
  <si>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</si>
  <si>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</si>
  <si>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</si>
  <si>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</si>
  <si>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</si>
  <si>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</si>
  <si>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</si>
  <si>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</si>
  <si>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</si>
  <si>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</si>
  <si>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</si>
  <si>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</si>
  <si>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</si>
  <si>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</si>
  <si>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</si>
  <si>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</si>
  <si>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</si>
  <si>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</si>
  <si>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</si>
  <si>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</si>
  <si>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</si>
  <si>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</si>
  <si>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</si>
  <si>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</si>
  <si>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</si>
  <si>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</si>
  <si>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</si>
  <si>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</si>
  <si>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</si>
  <si>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</si>
  <si>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</si>
  <si>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</si>
  <si>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</si>
  <si>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</si>
  <si>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</si>
  <si>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</si>
  <si>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</si>
  <si>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</si>
  <si>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</si>
  <si>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</si>
  <si>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</si>
  <si>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</si>
  <si>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</si>
  <si>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</si>
  <si>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</si>
  <si>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</si>
  <si>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</si>
  <si>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</si>
  <si>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</si>
  <si>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</si>
  <si>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</si>
  <si>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</si>
  <si>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</si>
  <si>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</si>
  <si>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</si>
  <si>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</si>
  <si>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</si>
  <si>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</si>
  <si>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</si>
  <si>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</si>
  <si>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</si>
  <si>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</si>
  <si>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</si>
  <si>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</si>
  <si>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</si>
  <si>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</si>
  <si>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</si>
  <si>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</si>
  <si>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</si>
  <si>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</si>
  <si>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</si>
  <si>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</si>
  <si>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</si>
  <si>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</si>
  <si>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</si>
  <si>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</si>
  <si>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</si>
  <si>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</si>
  <si>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</si>
  <si>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</si>
  <si>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</si>
  <si>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</si>
  <si>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</si>
  <si>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</si>
  <si>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</si>
  <si>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</si>
  <si>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</si>
  <si>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</si>
  <si>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</si>
  <si>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</si>
  <si>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</si>
  <si>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</si>
  <si>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</si>
  <si>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</si>
  <si>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</si>
  <si>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</si>
  <si>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</si>
  <si>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</si>
  <si>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</si>
  <si>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</si>
  <si>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</si>
  <si>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</si>
  <si>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</si>
  <si>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</si>
  <si>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</si>
  <si>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</si>
  <si>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</si>
  <si>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</si>
  <si>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</si>
  <si>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</si>
  <si>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</si>
  <si>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</si>
  <si>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</si>
  <si>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</si>
  <si>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</si>
  <si>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</si>
  <si>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</si>
  <si>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</si>
  <si>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</si>
  <si>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</si>
  <si>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</si>
  <si>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</si>
  <si>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</si>
  <si>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</si>
  <si>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</si>
  <si>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</si>
  <si>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</si>
  <si>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</si>
  <si>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</si>
  <si>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</si>
  <si>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</si>
  <si>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</si>
  <si>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</si>
  <si>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</si>
  <si>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</si>
  <si>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</si>
  <si>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</si>
  <si>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</si>
  <si>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</si>
  <si>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</si>
  <si>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</si>
  <si>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</si>
  <si>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</si>
  <si>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</si>
  <si>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</si>
  <si>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</si>
  <si>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</si>
  <si>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</si>
  <si>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</si>
  <si>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</si>
  <si>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</si>
  <si>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</si>
  <si>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</si>
  <si>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</si>
  <si>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</si>
  <si>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</si>
  <si>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</si>
  <si>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</si>
  <si>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</si>
  <si>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</si>
  <si>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</si>
  <si>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</si>
  <si>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</si>
  <si>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</si>
  <si>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</si>
  <si>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</si>
  <si>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</si>
  <si>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</si>
  <si>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</si>
  <si>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</si>
  <si>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</si>
  <si>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</si>
  <si>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</si>
  <si>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</si>
  <si>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</si>
  <si>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</si>
  <si>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</si>
  <si>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</si>
  <si>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</si>
  <si>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</si>
  <si>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</si>
  <si>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</si>
  <si>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</si>
  <si>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</si>
  <si>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</si>
  <si>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</si>
  <si>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</si>
  <si>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</si>
  <si>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</si>
  <si>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</si>
  <si>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</si>
  <si>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</si>
  <si>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</si>
  <si>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</si>
  <si>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</si>
  <si>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</si>
  <si>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</si>
  <si>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</si>
  <si>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</si>
  <si>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</si>
  <si>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</si>
  <si>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</si>
  <si>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</si>
  <si>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</si>
  <si>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</si>
  <si>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</si>
  <si>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</si>
  <si>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</si>
  <si>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</si>
  <si>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</si>
  <si>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</si>
  <si>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</si>
  <si>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</si>
  <si>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</si>
  <si>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</si>
  <si>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</si>
  <si>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</si>
  <si>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</si>
  <si>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</si>
  <si>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</si>
  <si>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</si>
  <si>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</si>
  <si>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</si>
  <si>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</si>
  <si>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</si>
  <si>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</si>
  <si>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</si>
  <si>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</si>
  <si>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</si>
  <si>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</si>
  <si>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</si>
  <si>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</si>
  <si>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</si>
  <si>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</si>
  <si>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</si>
  <si>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</si>
  <si>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</si>
  <si>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</si>
  <si>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</si>
  <si>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</si>
  <si>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</si>
  <si>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</si>
  <si>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</si>
  <si>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</si>
  <si>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</si>
  <si>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</si>
  <si>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</si>
  <si>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</si>
  <si>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</si>
  <si>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</si>
  <si>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</si>
  <si>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</si>
  <si>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</si>
  <si>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</si>
  <si>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</si>
  <si>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</si>
  <si>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</si>
  <si>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</si>
  <si>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</si>
  <si>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</si>
  <si>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</si>
  <si>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</si>
  <si>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</si>
  <si>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</si>
  <si>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</si>
  <si>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</si>
  <si>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</si>
  <si>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</si>
  <si>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</si>
  <si>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</si>
  <si>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</si>
  <si>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</si>
  <si>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</si>
  <si>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</si>
  <si>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</si>
  <si>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</si>
  <si>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</si>
  <si>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</si>
  <si>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</si>
  <si>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</si>
  <si>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</si>
  <si>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</si>
  <si>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</si>
  <si>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</si>
  <si>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</si>
  <si>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</si>
  <si>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</si>
  <si>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</si>
  <si>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</si>
  <si>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</si>
  <si>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</si>
  <si>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</si>
  <si>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</si>
  <si>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</si>
  <si>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</si>
  <si>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</si>
  <si>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</si>
  <si>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</si>
  <si>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</si>
  <si>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</si>
  <si>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</si>
  <si>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</si>
  <si>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</si>
  <si>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</si>
  <si>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</si>
  <si>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</si>
  <si>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</si>
  <si>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</si>
  <si>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</si>
  <si>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</si>
  <si>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</si>
  <si>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</si>
  <si>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</si>
  <si>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</si>
  <si>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</si>
  <si>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</si>
  <si>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</si>
  <si>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</si>
  <si>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</si>
  <si>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</si>
  <si>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</si>
  <si>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</si>
  <si>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</si>
  <si>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</si>
  <si>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</si>
  <si>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</si>
  <si>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</si>
  <si>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</si>
  <si>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</si>
  <si>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</si>
  <si>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</si>
  <si>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</si>
  <si>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</si>
  <si>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</si>
  <si>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</si>
  <si>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</si>
  <si>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</si>
  <si>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</si>
  <si>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</si>
  <si>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</si>
  <si>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</si>
  <si>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</si>
  <si>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</si>
  <si>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</si>
  <si>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</si>
  <si>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</si>
  <si>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</si>
  <si>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</si>
  <si>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</si>
  <si>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</si>
  <si>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</si>
  <si>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</si>
  <si>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</si>
  <si>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</si>
  <si>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</si>
  <si>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</si>
  <si>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</si>
  <si>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</si>
  <si>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</si>
  <si>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</si>
  <si>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</si>
  <si>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</si>
  <si>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</si>
  <si>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</si>
  <si>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</si>
  <si>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</si>
  <si>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</si>
  <si>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</si>
  <si>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</si>
  <si>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</si>
  <si>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</si>
  <si>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</si>
  <si>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</si>
  <si>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</si>
  <si>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</si>
  <si>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</si>
  <si>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</si>
  <si>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</si>
  <si>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</si>
  <si>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</si>
  <si>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</si>
  <si>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</si>
  <si>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</si>
  <si>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</si>
  <si>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</si>
  <si>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</si>
  <si>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</si>
  <si>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</si>
  <si>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</si>
  <si>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</si>
  <si>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</si>
  <si>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</si>
  <si>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</si>
  <si>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</si>
  <si>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</si>
  <si>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</si>
  <si>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</si>
  <si>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</si>
  <si>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</si>
  <si>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</si>
  <si>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</si>
  <si>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</si>
  <si>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</si>
  <si>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</si>
  <si>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</si>
  <si>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</si>
  <si>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</si>
  <si>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</si>
  <si>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</si>
  <si>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</si>
  <si>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</si>
  <si>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</si>
  <si>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</si>
  <si>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</si>
  <si>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</si>
  <si>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</si>
  <si>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</si>
  <si>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</si>
  <si>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</si>
  <si>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</si>
  <si>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</si>
  <si>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</si>
  <si>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</si>
  <si>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</si>
  <si>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</si>
  <si>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</si>
  <si>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</si>
  <si>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</si>
  <si>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</si>
  <si>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</si>
  <si>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</si>
  <si>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</si>
  <si>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</si>
  <si>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</si>
  <si>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</si>
  <si>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</si>
  <si>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</si>
  <si>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</si>
  <si>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</si>
  <si>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</si>
  <si>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</si>
  <si>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</si>
  <si>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</si>
  <si>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</si>
  <si>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</si>
  <si>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</si>
  <si>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</si>
  <si>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</si>
  <si>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</si>
  <si>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</si>
  <si>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</si>
  <si>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</si>
  <si>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</si>
  <si>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</si>
  <si>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</si>
  <si>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</si>
  <si>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</si>
  <si>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</si>
  <si>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</si>
  <si>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</si>
  <si>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</si>
  <si>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</si>
  <si>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</si>
  <si>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</si>
  <si>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</si>
  <si>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</si>
  <si>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</si>
  <si>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</si>
  <si>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</si>
  <si>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</si>
  <si>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</si>
  <si>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</si>
  <si>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</si>
  <si>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</si>
  <si>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</si>
  <si>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</si>
  <si>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</si>
  <si>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</si>
  <si>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</si>
  <si>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</si>
  <si>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</si>
  <si>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</si>
  <si>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</si>
  <si>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</si>
  <si>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</si>
  <si>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</si>
  <si>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</si>
  <si>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</si>
  <si>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</si>
  <si>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</si>
  <si>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</si>
  <si>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</si>
  <si>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</si>
  <si>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</si>
  <si>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</si>
  <si>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</si>
  <si>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</si>
  <si>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</si>
  <si>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</si>
  <si>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</si>
  <si>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</si>
  <si>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</si>
  <si>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</si>
  <si>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</si>
  <si>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</si>
  <si>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</si>
  <si>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</si>
  <si>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</si>
  <si>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</si>
  <si>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</si>
  <si>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</si>
  <si>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</si>
  <si>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</si>
  <si>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</si>
  <si>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</si>
  <si>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</si>
  <si>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</si>
  <si>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</si>
  <si>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</si>
  <si>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</si>
  <si>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</si>
  <si>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</si>
  <si>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</si>
  <si>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</si>
  <si>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</si>
  <si>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</si>
  <si>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</si>
  <si>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</si>
  <si>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</si>
  <si>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</si>
  <si>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</si>
  <si>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</si>
  <si>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</si>
  <si>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</si>
  <si>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</si>
  <si>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</si>
  <si>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</si>
  <si>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</si>
  <si>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</si>
  <si>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</si>
  <si>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</si>
  <si>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</si>
  <si>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</si>
  <si>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</si>
  <si>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</si>
  <si>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</si>
  <si>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</si>
  <si>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</si>
  <si>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</si>
  <si>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</si>
  <si>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</si>
  <si>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</si>
  <si>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</si>
  <si>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</si>
  <si>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</si>
  <si>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</si>
  <si>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</si>
  <si>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</si>
  <si>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</si>
  <si>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</si>
  <si>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</si>
  <si>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</si>
  <si>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</si>
  <si>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</si>
  <si>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</si>
  <si>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</si>
  <si>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</si>
  <si>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</si>
  <si>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</si>
  <si>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</si>
  <si>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</si>
  <si>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</si>
  <si>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</si>
  <si>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</si>
  <si>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</si>
  <si>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</si>
  <si>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</si>
  <si>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</si>
  <si>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</si>
  <si>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</si>
  <si>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</si>
  <si>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</si>
  <si>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</si>
  <si>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</si>
  <si>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</si>
  <si>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</si>
  <si>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</si>
  <si>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</si>
  <si>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</si>
  <si>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</si>
  <si>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</si>
  <si>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</si>
  <si>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</si>
  <si>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</si>
  <si>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</si>
  <si>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</si>
  <si>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</si>
  <si>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</si>
  <si>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</si>
  <si>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</si>
  <si>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</si>
  <si>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</si>
  <si>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</si>
  <si>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</si>
  <si>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</si>
  <si>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</si>
  <si>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</si>
  <si>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</si>
  <si>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</si>
  <si>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</si>
  <si>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</si>
  <si>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</si>
  <si>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</si>
  <si>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</si>
  <si>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</si>
  <si>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</si>
  <si>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</si>
  <si>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</si>
  <si>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</si>
  <si>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</si>
  <si>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</si>
  <si>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</si>
  <si>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</si>
  <si>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</si>
  <si>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</si>
  <si>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</si>
  <si>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</si>
  <si>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</si>
  <si>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</si>
  <si>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</si>
  <si>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</si>
  <si>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</si>
  <si>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</si>
  <si>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</si>
  <si>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</si>
  <si>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</si>
  <si>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</si>
  <si>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</si>
  <si>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</si>
  <si>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</si>
  <si>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</si>
  <si>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</si>
  <si>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</si>
  <si>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</si>
  <si>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</si>
  <si>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</si>
  <si>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</si>
  <si>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</si>
  <si>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</si>
  <si>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</si>
  <si>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</si>
  <si>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</si>
  <si>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</si>
  <si>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</si>
  <si>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</si>
  <si>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</si>
  <si>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</si>
  <si>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</si>
  <si>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</si>
  <si>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</si>
  <si>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</si>
  <si>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</si>
  <si>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</si>
  <si>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</si>
  <si>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</si>
  <si>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</si>
  <si>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</si>
  <si>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</si>
  <si>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</si>
  <si>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</si>
  <si>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</si>
  <si>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</si>
  <si>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</si>
  <si>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</si>
  <si>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</si>
  <si>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</si>
  <si>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</si>
  <si>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</si>
  <si>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</si>
  <si>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</si>
  <si>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</si>
  <si>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</si>
  <si>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</si>
  <si>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</si>
  <si>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</si>
  <si>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</si>
  <si>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</si>
  <si>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</si>
  <si>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</si>
  <si>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</si>
  <si>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</si>
  <si>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</si>
  <si>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</si>
  <si>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</si>
  <si>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</si>
  <si>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</si>
  <si>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</si>
  <si>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</si>
  <si>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</si>
  <si>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</si>
  <si>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</si>
  <si>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</si>
  <si>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</si>
  <si>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</si>
  <si>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</si>
  <si>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</si>
  <si>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</si>
  <si>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</si>
  <si>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</si>
  <si>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</si>
  <si>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</si>
  <si>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</si>
  <si>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</si>
  <si>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</si>
  <si>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</si>
  <si>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</si>
  <si>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</si>
  <si>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</si>
  <si>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</si>
  <si>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</si>
  <si>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</si>
  <si>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</si>
  <si>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</si>
  <si>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</si>
  <si>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</si>
  <si>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</si>
  <si>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</si>
  <si>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</si>
  <si>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</si>
  <si>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</si>
  <si>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</si>
  <si>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</si>
  <si>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</si>
  <si>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</si>
  <si>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</si>
  <si>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</si>
  <si>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</si>
  <si>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</si>
  <si>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</si>
  <si>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</si>
  <si>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</si>
  <si>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</si>
  <si>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</si>
  <si>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</si>
  <si>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</si>
  <si>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</si>
  <si>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</si>
  <si>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</si>
  <si>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</si>
  <si>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</si>
  <si>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</si>
  <si>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</si>
  <si>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</si>
  <si>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</si>
  <si>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</si>
  <si>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</si>
  <si>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</si>
  <si>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</si>
  <si>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</si>
  <si>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</si>
  <si>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</si>
  <si>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</si>
  <si>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</si>
  <si>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</si>
  <si>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</si>
  <si>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</si>
  <si>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</si>
  <si>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</si>
  <si>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</si>
  <si>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</si>
  <si>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</si>
  <si>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</si>
  <si>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</si>
  <si>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</si>
  <si>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</si>
  <si>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</si>
  <si>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</si>
  <si>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</si>
  <si>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</si>
  <si>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</si>
  <si>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</si>
  <si>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</si>
  <si>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</si>
  <si>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</si>
  <si>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</si>
  <si>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</si>
  <si>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</si>
  <si>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</si>
  <si>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</si>
  <si>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</si>
  <si>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</si>
  <si>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</si>
  <si>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</si>
  <si>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</si>
  <si>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</si>
  <si>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</si>
  <si>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</si>
  <si>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</si>
  <si>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</si>
  <si>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</si>
  <si>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</si>
  <si>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</si>
  <si>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</si>
  <si>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</si>
  <si>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</si>
  <si>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</si>
  <si>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</si>
  <si>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</si>
  <si>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</si>
  <si>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</si>
  <si>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</si>
  <si>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</si>
  <si>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</si>
  <si>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</si>
  <si>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</si>
  <si>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</si>
  <si>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</si>
  <si>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</si>
  <si>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</si>
  <si>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</si>
  <si>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</si>
  <si>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</si>
  <si>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</si>
  <si>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</si>
  <si>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</si>
  <si>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</si>
  <si>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</si>
  <si>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</si>
  <si>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</si>
  <si>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</si>
  <si>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</si>
  <si>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</si>
  <si>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</si>
  <si>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</si>
  <si>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</si>
  <si>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</si>
  <si>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</si>
  <si>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</si>
  <si>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</si>
  <si>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</si>
  <si>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</si>
  <si>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</si>
  <si>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</si>
  <si>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</si>
  <si>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</si>
  <si>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</si>
  <si>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</si>
  <si>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</si>
  <si>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</si>
  <si>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</si>
  <si>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</si>
  <si>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</si>
  <si>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</si>
  <si>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</si>
  <si>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</si>
  <si>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</si>
  <si>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</si>
  <si>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</si>
  <si>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</si>
  <si>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</si>
  <si>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</si>
  <si>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</si>
  <si>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</si>
  <si>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</si>
  <si>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</si>
  <si>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</si>
  <si>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</si>
  <si>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</si>
  <si>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</si>
  <si>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</si>
  <si>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</si>
  <si>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</si>
  <si>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</si>
  <si>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</si>
  <si>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</si>
  <si>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</si>
  <si>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</si>
  <si>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</si>
  <si>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</si>
  <si>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</si>
  <si>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</si>
  <si>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</si>
  <si>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</si>
  <si>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</si>
  <si>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</si>
  <si>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</si>
  <si>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</si>
  <si>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</si>
  <si>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</si>
  <si>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</si>
  <si>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</si>
  <si>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</si>
  <si>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</si>
  <si>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</si>
  <si>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</si>
  <si>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</si>
  <si>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</si>
  <si>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</si>
  <si>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</si>
  <si>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</si>
  <si>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</si>
  <si>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</si>
  <si>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</si>
  <si>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</si>
  <si>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</si>
  <si>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</si>
  <si>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</si>
  <si>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</si>
  <si>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</si>
  <si>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</si>
  <si>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</si>
  <si>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</si>
  <si>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</si>
  <si>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</si>
  <si>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</si>
  <si>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</si>
  <si>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</si>
  <si>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</si>
  <si>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</si>
  <si>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</si>
  <si>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</si>
  <si>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</si>
  <si>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</si>
  <si>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</si>
  <si>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</si>
  <si>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</si>
  <si>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</si>
  <si>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</si>
  <si>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</si>
  <si>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</si>
  <si>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</si>
  <si>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</si>
  <si>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</si>
  <si>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</si>
  <si>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</si>
  <si>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</si>
  <si>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</si>
  <si>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</si>
  <si>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</si>
  <si>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</si>
  <si>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</si>
  <si>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</si>
  <si>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</si>
  <si>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</si>
  <si>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</si>
  <si>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</si>
  <si>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</si>
  <si>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</si>
  <si>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</si>
  <si>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</si>
  <si>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</si>
  <si>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</si>
  <si>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</si>
  <si>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</si>
  <si>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</si>
  <si>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</si>
  <si>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</si>
  <si>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</si>
  <si>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</si>
  <si>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</si>
  <si>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</si>
  <si>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</si>
  <si>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</si>
  <si>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</si>
  <si>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</si>
  <si>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</si>
  <si>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</si>
  <si>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</si>
  <si>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</si>
  <si>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</si>
  <si>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</si>
  <si>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</si>
  <si>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</si>
  <si>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</si>
  <si>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</si>
  <si>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</si>
  <si>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</si>
  <si>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</si>
  <si>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</si>
  <si>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</si>
  <si>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</si>
  <si>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</si>
  <si>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</si>
  <si>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</si>
  <si>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</si>
  <si>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</si>
  <si>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</si>
  <si>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</si>
  <si>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</si>
  <si>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</si>
  <si>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</si>
  <si>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</si>
  <si>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</si>
  <si>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</si>
  <si>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</si>
  <si>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</si>
  <si>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</si>
  <si>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</si>
  <si>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</si>
  <si>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</si>
  <si>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</si>
  <si>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</si>
  <si>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</si>
  <si>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</si>
  <si>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</si>
  <si>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</si>
  <si>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</si>
  <si>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</si>
  <si>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</si>
  <si>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</si>
  <si>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</si>
  <si>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</si>
  <si>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</si>
  <si>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</si>
  <si>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</si>
  <si>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</si>
  <si>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</si>
  <si>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</si>
  <si>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</si>
  <si>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</si>
  <si>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</si>
  <si>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</si>
  <si>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</si>
  <si>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</si>
  <si>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</si>
  <si>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</si>
  <si>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</si>
  <si>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</si>
  <si>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</si>
  <si>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</si>
  <si>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</si>
  <si>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</si>
  <si>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</si>
  <si>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</si>
  <si>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</si>
  <si>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</si>
  <si>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</si>
  <si>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</si>
  <si>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</si>
  <si>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</si>
  <si>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</si>
  <si>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</si>
  <si>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</si>
  <si>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</si>
  <si>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</si>
  <si>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</si>
  <si>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</si>
  <si>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</si>
  <si>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</si>
  <si>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</si>
  <si>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</si>
  <si>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</si>
  <si>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</si>
  <si>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</si>
  <si>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</si>
  <si>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</si>
  <si>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</si>
  <si>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</si>
  <si>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</si>
  <si>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</si>
  <si>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</si>
  <si>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</si>
  <si>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</si>
  <si>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</si>
  <si>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</si>
  <si>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</si>
  <si>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</si>
  <si>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</si>
  <si>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</si>
  <si>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</si>
  <si>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</si>
  <si>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</si>
  <si>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</si>
  <si>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</si>
  <si>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</si>
  <si>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</si>
  <si>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</si>
  <si>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</si>
  <si>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</si>
  <si>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</si>
  <si>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</si>
  <si>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</si>
  <si>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</si>
  <si>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</si>
  <si>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</si>
  <si>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</si>
  <si>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</si>
  <si>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</si>
  <si>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</si>
  <si>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</si>
  <si>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</si>
  <si>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</si>
  <si>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</si>
  <si>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</si>
  <si>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</si>
  <si>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</si>
  <si>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</si>
  <si>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</si>
  <si>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</si>
  <si>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</si>
  <si>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</si>
  <si>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</si>
  <si>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</si>
  <si>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</si>
  <si>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</si>
  <si>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</si>
  <si>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</si>
  <si>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</si>
  <si>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</si>
  <si>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</si>
  <si>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</si>
  <si>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</si>
  <si>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</si>
  <si>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</si>
  <si>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</si>
  <si>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</si>
  <si>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</si>
  <si>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</si>
  <si>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</si>
  <si>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</si>
  <si>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</si>
  <si>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</si>
  <si>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</si>
  <si>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</si>
  <si>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</si>
  <si>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</si>
  <si>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</si>
  <si>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</si>
  <si>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</si>
  <si>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</si>
  <si>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</si>
  <si>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</si>
  <si>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</si>
  <si>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</si>
  <si>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</si>
  <si>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</si>
  <si>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</si>
  <si>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</si>
  <si>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</si>
  <si>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</si>
  <si>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</si>
  <si>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</si>
  <si>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</si>
  <si>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</si>
  <si>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</si>
  <si>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</si>
  <si>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</si>
  <si>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</si>
  <si>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</si>
  <si>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</si>
  <si>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</si>
  <si>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</si>
  <si>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</si>
  <si>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</si>
  <si>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</si>
  <si>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</si>
  <si>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</si>
  <si>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</si>
  <si>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</si>
  <si>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</si>
  <si>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</si>
  <si>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</si>
  <si>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</si>
  <si>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</si>
  <si>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</si>
  <si>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</si>
  <si>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</si>
  <si>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</si>
  <si>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</si>
  <si>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</si>
  <si>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</si>
  <si>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</si>
  <si>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</si>
  <si>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</si>
  <si>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</si>
  <si>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</si>
  <si>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</si>
  <si>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</si>
  <si>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</si>
  <si>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</si>
  <si>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</si>
  <si>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</si>
  <si>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</si>
  <si>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</si>
  <si>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</si>
  <si>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</si>
  <si>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</si>
  <si>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</si>
  <si>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</si>
  <si>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</si>
  <si>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</si>
  <si>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</si>
  <si>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</si>
  <si>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</si>
  <si>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</si>
  <si>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</si>
  <si>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</si>
  <si>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</si>
  <si>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</si>
  <si>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</si>
  <si>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</si>
  <si>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</si>
  <si>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</si>
  <si>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</si>
  <si>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</si>
  <si>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</si>
  <si>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</si>
  <si>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</si>
  <si>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</si>
  <si>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</si>
  <si>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</si>
  <si>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</si>
  <si>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</si>
  <si>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</si>
  <si>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</si>
  <si>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</si>
  <si>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</si>
  <si>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</si>
  <si>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</si>
  <si>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</si>
  <si>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</si>
  <si>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</si>
  <si>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</si>
  <si>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</si>
  <si>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</si>
  <si>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</si>
  <si>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</si>
  <si>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</si>
  <si>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</si>
  <si>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</si>
  <si>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</si>
  <si>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</si>
  <si>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</si>
  <si>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</si>
  <si>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</si>
  <si>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</si>
  <si>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</si>
  <si>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</si>
  <si>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</si>
  <si>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</si>
  <si>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</si>
  <si>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</si>
  <si>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</si>
  <si>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</si>
  <si>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</si>
  <si>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</si>
  <si>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</si>
  <si>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</si>
  <si>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</si>
  <si>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</si>
  <si>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</si>
  <si>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</si>
  <si>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</si>
  <si>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</si>
  <si>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</si>
  <si>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</si>
  <si>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</si>
  <si>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</si>
  <si>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</si>
  <si>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</si>
  <si>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</si>
  <si>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</si>
  <si>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</si>
  <si>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</si>
  <si>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</si>
  <si>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</si>
  <si>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</si>
  <si>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</si>
  <si>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</si>
  <si>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</si>
  <si>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</si>
  <si>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</si>
  <si>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</si>
  <si>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</si>
  <si>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</si>
  <si>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</si>
  <si>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</si>
  <si>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</si>
  <si>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</si>
  <si>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</si>
  <si>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</si>
  <si>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</si>
  <si>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</si>
  <si>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</si>
  <si>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</si>
  <si>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</si>
  <si>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</si>
  <si>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</si>
  <si>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</si>
  <si>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</si>
  <si>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</si>
  <si>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</si>
  <si>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</si>
  <si>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</si>
  <si>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</si>
  <si>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</si>
  <si>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</si>
  <si>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</si>
  <si>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</si>
  <si>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</si>
  <si>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</si>
  <si>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</si>
  <si>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</si>
  <si>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</si>
  <si>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</si>
  <si>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</si>
  <si>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</si>
  <si>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</si>
  <si>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</si>
  <si>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</si>
  <si>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</si>
  <si>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</si>
  <si>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</si>
  <si>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</si>
  <si>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</si>
  <si>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</si>
  <si>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</si>
  <si>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</si>
  <si>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</si>
  <si>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</si>
  <si>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</si>
  <si>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</si>
  <si>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</si>
  <si>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</si>
  <si>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</si>
  <si>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</si>
  <si>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</si>
  <si>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</si>
  <si>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</si>
  <si>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</si>
  <si>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</si>
  <si>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</si>
  <si>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</si>
  <si>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</si>
  <si>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</si>
  <si>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</si>
  <si>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</si>
  <si>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</si>
  <si>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</si>
  <si>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</si>
  <si>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</si>
  <si>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</si>
  <si>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</si>
  <si>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</si>
  <si>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</si>
  <si>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</si>
  <si>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</si>
  <si>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</si>
  <si>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</si>
  <si>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</si>
  <si>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</si>
  <si>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</si>
  <si>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</si>
  <si>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</si>
  <si>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</si>
  <si>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</si>
  <si>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</si>
  <si>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</si>
  <si>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</si>
  <si>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</si>
  <si>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</si>
  <si>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</si>
  <si>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</si>
  <si>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</si>
  <si>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</si>
  <si>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</si>
  <si>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</si>
  <si>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</si>
  <si>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</si>
  <si>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</si>
  <si>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</si>
  <si>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</si>
  <si>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</si>
  <si>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</si>
  <si>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</si>
  <si>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</si>
  <si>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</si>
  <si>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</si>
  <si>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</si>
  <si>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</si>
  <si>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</si>
  <si>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</si>
  <si>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</si>
  <si>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</si>
  <si>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</si>
  <si>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</si>
  <si>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</si>
  <si>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</si>
  <si>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</si>
  <si>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</si>
  <si>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</si>
  <si>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</si>
  <si>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</si>
  <si>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</si>
  <si>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</si>
  <si>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</si>
  <si>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</si>
  <si>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</si>
  <si>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</si>
  <si>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</si>
  <si>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</si>
  <si>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</si>
  <si>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</si>
  <si>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</si>
  <si>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</si>
  <si>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</si>
  <si>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</si>
  <si>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</si>
  <si>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</si>
  <si>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</si>
  <si>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</si>
  <si>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</si>
  <si>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</si>
  <si>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</si>
  <si>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</si>
  <si>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</si>
  <si>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</si>
  <si>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</si>
  <si>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</si>
  <si>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</si>
  <si>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</si>
  <si>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</si>
  <si>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</si>
  <si>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</si>
  <si>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</si>
  <si>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</si>
  <si>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</si>
  <si>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</si>
  <si>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</si>
  <si>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</si>
  <si>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</si>
  <si>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</si>
  <si>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</si>
  <si>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</si>
  <si>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</si>
  <si>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</si>
  <si>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</si>
  <si>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</si>
  <si>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</si>
  <si>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</si>
  <si>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</si>
  <si>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</si>
  <si>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</si>
  <si>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</si>
  <si>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</si>
  <si>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</si>
  <si>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</si>
  <si>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</si>
  <si>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</si>
  <si>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</si>
  <si>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</si>
  <si>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</si>
  <si>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</si>
  <si>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</si>
  <si>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</si>
  <si>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</si>
  <si>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</si>
  <si>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</si>
  <si>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</si>
  <si>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</si>
  <si>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</si>
  <si>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</si>
  <si>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</si>
  <si>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</si>
  <si>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</si>
  <si>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</si>
  <si>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</si>
  <si>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</si>
  <si>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</si>
  <si>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</si>
  <si>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</si>
  <si>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</si>
  <si>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</si>
  <si>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</si>
  <si>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</si>
  <si>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</si>
  <si>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</si>
  <si>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</si>
  <si>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</si>
  <si>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</si>
  <si>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</si>
  <si>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</si>
  <si>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</si>
  <si>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</si>
  <si>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</si>
  <si>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</si>
  <si>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</si>
  <si>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</si>
  <si>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</si>
  <si>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</si>
  <si>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</si>
  <si>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</si>
  <si>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</si>
  <si>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</si>
  <si>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</si>
  <si>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</si>
  <si>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</si>
  <si>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</si>
  <si>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</si>
  <si>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</si>
  <si>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</si>
  <si>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</si>
  <si>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</si>
  <si>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</si>
  <si>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</si>
  <si>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</si>
  <si>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</si>
  <si>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</si>
  <si>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</si>
  <si>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</si>
  <si>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</si>
  <si>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</si>
  <si>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</si>
  <si>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</si>
  <si>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</si>
  <si>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</si>
  <si>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</si>
  <si>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</si>
  <si>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</si>
  <si>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</si>
  <si>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</si>
  <si>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</si>
  <si>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</si>
  <si>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</si>
  <si>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</si>
  <si>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</si>
  <si>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</si>
  <si>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</si>
  <si>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</si>
  <si>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</si>
  <si>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</si>
  <si>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</si>
  <si>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</si>
  <si>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</si>
  <si>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</si>
  <si>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</si>
  <si>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</si>
  <si>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</si>
  <si>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</si>
  <si>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</si>
  <si>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</si>
  <si>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</si>
  <si>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</si>
  <si>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</si>
  <si>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</si>
  <si>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</si>
  <si>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</si>
  <si>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</si>
  <si>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</si>
  <si>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</si>
  <si>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</si>
  <si>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</si>
  <si>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</si>
  <si>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</si>
  <si>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</si>
  <si>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</si>
  <si>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</si>
  <si>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</si>
  <si>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</si>
  <si>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</si>
  <si>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</si>
  <si>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</si>
  <si>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</si>
  <si>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</si>
  <si>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</si>
  <si>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</si>
  <si>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</si>
  <si>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</si>
  <si>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</si>
  <si>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</si>
  <si>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</si>
  <si>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</si>
  <si>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</si>
  <si>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</si>
  <si>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</si>
  <si>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</si>
  <si>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</si>
  <si>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</si>
  <si>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</si>
  <si>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</si>
  <si>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</si>
  <si>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</si>
  <si>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</si>
  <si>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</si>
  <si>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</si>
  <si>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</si>
  <si>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</si>
  <si>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</si>
  <si>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</si>
  <si>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</si>
  <si>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</si>
  <si>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</si>
  <si>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</si>
  <si>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</si>
  <si>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</si>
  <si>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</si>
  <si>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</si>
  <si>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</si>
  <si>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</si>
  <si>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</si>
  <si>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</si>
  <si>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</si>
  <si>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</si>
  <si>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</si>
  <si>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</si>
  <si>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</si>
  <si>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</si>
  <si>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</si>
  <si>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</si>
  <si>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</si>
  <si>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</si>
  <si>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</si>
  <si>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</si>
  <si>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</si>
  <si>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</si>
  <si>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</si>
  <si>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</si>
  <si>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</si>
  <si>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</si>
  <si>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</si>
  <si>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</si>
  <si>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</si>
  <si>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</si>
  <si>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</si>
  <si>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</si>
  <si>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</si>
  <si>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</si>
  <si>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</si>
  <si>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</si>
  <si>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</si>
  <si>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</si>
  <si>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</si>
  <si>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</si>
  <si>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</si>
  <si>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</si>
  <si>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</si>
  <si>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</si>
  <si>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</si>
  <si>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</si>
  <si>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</si>
  <si>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</si>
  <si>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</si>
  <si>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</si>
  <si>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</si>
  <si>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</si>
  <si>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</si>
  <si>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</si>
  <si>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</si>
  <si>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</si>
  <si>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</si>
  <si>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</si>
  <si>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</si>
  <si>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</si>
  <si>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</si>
  <si>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</si>
  <si>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</si>
  <si>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</si>
  <si>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</si>
  <si>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</si>
  <si>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</si>
  <si>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</si>
  <si>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</si>
  <si>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</si>
  <si>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</si>
  <si>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</si>
  <si>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</si>
  <si>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</si>
  <si>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</si>
  <si>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</si>
  <si>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</si>
  <si>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</si>
  <si>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</si>
  <si>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</si>
  <si>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</si>
  <si>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</si>
  <si>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</si>
  <si>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</si>
  <si>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</si>
  <si>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</si>
  <si>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</si>
  <si>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</si>
  <si>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</si>
  <si>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</si>
  <si>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</si>
  <si>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</si>
  <si>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</si>
  <si>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</si>
  <si>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</si>
  <si>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</si>
  <si>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</si>
  <si>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</si>
  <si>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</si>
  <si>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</si>
  <si>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</si>
  <si>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</si>
  <si>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</si>
  <si>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</si>
  <si>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</si>
  <si>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</si>
  <si>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</si>
  <si>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</si>
  <si>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</si>
  <si>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</si>
  <si>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</si>
  <si>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</si>
  <si>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</si>
  <si>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</si>
  <si>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</si>
  <si>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</si>
  <si>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</si>
  <si>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</si>
  <si>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</si>
  <si>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</si>
  <si>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</si>
  <si>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</si>
  <si>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</si>
  <si>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</si>
  <si>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</si>
  <si>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</si>
  <si>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</si>
  <si>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</si>
  <si>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</si>
  <si>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</si>
  <si>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</si>
  <si>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</si>
  <si>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</si>
  <si>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</si>
  <si>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</si>
  <si>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</si>
  <si>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</si>
  <si>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</si>
  <si>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</si>
  <si>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</si>
  <si>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</si>
  <si>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</si>
  <si>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</si>
  <si>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</si>
  <si>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</si>
  <si>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</si>
  <si>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</si>
  <si>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</si>
  <si>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</si>
  <si>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</si>
  <si>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</si>
  <si>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</si>
  <si>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</si>
  <si>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</si>
  <si>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</si>
  <si>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</si>
  <si>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</si>
  <si>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</si>
  <si>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</si>
  <si>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</si>
  <si>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</si>
  <si>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</si>
  <si>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</si>
  <si>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</si>
  <si>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</si>
  <si>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</si>
  <si>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</si>
  <si>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</si>
  <si>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</si>
  <si>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</si>
  <si>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</si>
  <si>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</si>
  <si>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</si>
  <si>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</si>
  <si>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</si>
  <si>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</si>
  <si>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</si>
  <si>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</si>
  <si>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</si>
  <si>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</si>
  <si>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</si>
  <si>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</si>
  <si>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</si>
  <si>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</si>
  <si>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</si>
  <si>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</si>
  <si>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</si>
  <si>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</si>
  <si>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</si>
  <si>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</si>
  <si>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</si>
  <si>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</si>
  <si>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</si>
  <si>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</si>
  <si>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</si>
  <si>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</si>
  <si>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</si>
  <si>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</si>
  <si>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</si>
  <si>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</si>
  <si>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</si>
  <si>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</si>
  <si>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</si>
  <si>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</si>
  <si>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</si>
  <si>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</si>
  <si>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</si>
  <si>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</si>
  <si>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</si>
  <si>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</si>
  <si>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</si>
  <si>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</si>
  <si>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</si>
  <si>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</si>
  <si>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</si>
  <si>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</si>
  <si>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</si>
  <si>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</si>
  <si>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</si>
  <si>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</si>
  <si>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</si>
  <si>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</si>
  <si>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</si>
  <si>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</si>
  <si>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</si>
  <si>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</si>
  <si>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</si>
  <si>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</si>
  <si>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</si>
  <si>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</si>
  <si>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</si>
  <si>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</si>
  <si>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</si>
  <si>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</si>
  <si>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</si>
  <si>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</si>
  <si>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</si>
  <si>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</si>
  <si>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</si>
  <si>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</si>
  <si>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</si>
  <si>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</si>
  <si>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</si>
  <si>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</si>
  <si>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</si>
  <si>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</si>
  <si>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</si>
  <si>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</si>
  <si>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</si>
  <si>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</si>
  <si>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</si>
  <si>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</si>
  <si>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</si>
  <si>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</si>
  <si>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</si>
  <si>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</si>
  <si>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</si>
  <si>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</si>
  <si>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</si>
  <si>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</si>
  <si>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</si>
  <si>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</si>
  <si>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</si>
  <si>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</si>
  <si>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</si>
  <si>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</si>
  <si>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</si>
  <si>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</si>
  <si>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</si>
  <si>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</si>
  <si>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</si>
  <si>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</si>
  <si>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</si>
  <si>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</si>
  <si>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</si>
  <si>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</si>
  <si>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</si>
  <si>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</si>
  <si>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</si>
  <si>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</si>
  <si>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</si>
  <si>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</si>
  <si>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</si>
  <si>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</si>
  <si>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</si>
  <si>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</si>
  <si>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</si>
  <si>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</si>
  <si>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</si>
  <si>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</si>
  <si>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</si>
  <si>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</si>
  <si>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</si>
  <si>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</si>
  <si>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</si>
  <si>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</si>
  <si>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</si>
  <si>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</si>
  <si>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</si>
  <si>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</si>
  <si>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</si>
  <si>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</si>
  <si>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</si>
  <si>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</si>
  <si>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</si>
  <si>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</si>
  <si>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</si>
  <si>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</si>
  <si>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</si>
  <si>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</si>
  <si>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</si>
  <si>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</si>
  <si>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</si>
  <si>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</si>
  <si>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</si>
  <si>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</si>
  <si>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</si>
  <si>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</si>
  <si>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</si>
  <si>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</si>
  <si>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</si>
  <si>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</si>
  <si>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</si>
  <si>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</si>
  <si>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</si>
  <si>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</si>
  <si>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</si>
  <si>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</si>
  <si>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</si>
  <si>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</si>
  <si>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</si>
  <si>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</si>
  <si>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</si>
  <si>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</si>
  <si>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</si>
  <si>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</si>
  <si>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</si>
  <si>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</si>
  <si>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</si>
  <si>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</si>
  <si>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</si>
  <si>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</si>
  <si>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</si>
  <si>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</si>
  <si>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</si>
  <si>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</si>
  <si>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</si>
  <si>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</si>
  <si>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</si>
  <si>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</si>
  <si>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</si>
  <si>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</si>
  <si>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</si>
  <si>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</si>
  <si>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</si>
  <si>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</si>
  <si>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</si>
  <si>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</si>
  <si>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</si>
  <si>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</si>
  <si>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</si>
  <si>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</si>
  <si>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</si>
  <si>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</si>
  <si>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</si>
  <si>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</si>
  <si>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</si>
  <si>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</si>
  <si>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</si>
  <si>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</si>
  <si>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</si>
  <si>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</si>
  <si>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</si>
  <si>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</si>
  <si>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</si>
  <si>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</si>
  <si>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</si>
  <si>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</si>
  <si>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</si>
  <si>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</si>
  <si>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</si>
  <si>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</si>
  <si>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</si>
  <si>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</si>
  <si>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</si>
  <si>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</si>
  <si>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</si>
  <si>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</si>
  <si>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</si>
  <si>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</si>
  <si>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</si>
  <si>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</si>
  <si>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</si>
  <si>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</si>
  <si>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</si>
  <si>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</si>
  <si>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</si>
  <si>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</si>
  <si>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</si>
  <si>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</si>
  <si>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</si>
  <si>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</si>
  <si>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</si>
  <si>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</si>
  <si>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</si>
  <si>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</si>
  <si>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</si>
  <si>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</si>
  <si>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</si>
  <si>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</si>
  <si>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</si>
  <si>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</si>
  <si>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</si>
  <si>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</si>
  <si>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</si>
  <si>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</si>
  <si>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</si>
  <si>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</si>
  <si>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</si>
  <si>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</si>
  <si>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</si>
  <si>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</si>
  <si>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</si>
  <si>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</si>
  <si>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</si>
  <si>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</si>
  <si>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</si>
  <si>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</si>
  <si>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</si>
  <si>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</si>
  <si>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</si>
  <si>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</si>
  <si>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</si>
  <si>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</si>
  <si>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</si>
  <si>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</si>
  <si>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</si>
  <si>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</si>
  <si>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</si>
  <si>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</si>
  <si>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</si>
  <si>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</si>
  <si>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</si>
  <si>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</si>
  <si>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</si>
  <si>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</si>
  <si>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</si>
  <si>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</si>
  <si>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</si>
  <si>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</si>
  <si>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</si>
  <si>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</si>
  <si>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</si>
  <si>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</si>
  <si>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</si>
  <si>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</si>
  <si>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</si>
  <si>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</si>
  <si>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</si>
  <si>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</si>
  <si>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</si>
  <si>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</si>
  <si>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</si>
  <si>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</si>
  <si>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</si>
  <si>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</si>
  <si>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</si>
  <si>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</si>
  <si>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</si>
  <si>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</si>
  <si>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</si>
  <si>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</si>
  <si>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</si>
  <si>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</si>
  <si>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</si>
  <si>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</si>
  <si>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</si>
  <si>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</si>
  <si>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</si>
  <si>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</si>
  <si>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</si>
  <si>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</si>
  <si>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</si>
  <si>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</si>
  <si>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</si>
  <si>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</si>
  <si>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</si>
  <si>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</si>
  <si>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</si>
  <si>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</si>
  <si>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</si>
  <si>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</si>
  <si>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</si>
  <si>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</si>
  <si>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</si>
  <si>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</si>
  <si>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</si>
  <si>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</si>
  <si>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</si>
  <si>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</si>
  <si>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</si>
  <si>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</si>
  <si>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</si>
  <si>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</si>
  <si>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</si>
  <si>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</si>
  <si>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</si>
  <si>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</si>
  <si>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</si>
  <si>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</si>
  <si>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</si>
  <si>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</si>
  <si>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</si>
  <si>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</si>
  <si>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</si>
  <si>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</si>
  <si>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</si>
  <si>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</si>
  <si>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</si>
  <si>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</si>
  <si>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</si>
  <si>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</si>
  <si>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</si>
  <si>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</si>
  <si>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</si>
  <si>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</si>
  <si>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</si>
  <si>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</si>
  <si>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</si>
  <si>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</si>
  <si>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</si>
  <si>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</si>
  <si>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</si>
  <si>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</si>
  <si>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</si>
  <si>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</si>
  <si>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</si>
  <si>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</si>
  <si>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</si>
  <si>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</si>
  <si>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</si>
  <si>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</si>
  <si>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</si>
  <si>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</si>
  <si>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</si>
  <si>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</si>
  <si>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</si>
  <si>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</si>
  <si>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</si>
  <si>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</si>
  <si>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</si>
  <si>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</si>
  <si>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</si>
  <si>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</si>
  <si>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</si>
  <si>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</si>
  <si>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</si>
  <si>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</si>
  <si>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</si>
  <si>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</si>
  <si>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</si>
  <si>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</si>
  <si>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</si>
  <si>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</si>
  <si>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</si>
  <si>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</si>
  <si>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</si>
  <si>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</si>
  <si>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</si>
  <si>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</si>
  <si>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</si>
  <si>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</si>
  <si>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</si>
  <si>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</si>
  <si>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</si>
  <si>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</si>
  <si>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</si>
  <si>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</si>
  <si>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</si>
  <si>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</si>
  <si>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</si>
  <si>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</si>
  <si>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</si>
  <si>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</si>
  <si>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</si>
  <si>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</si>
  <si>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</si>
  <si>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</si>
  <si>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</si>
  <si>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</si>
  <si>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</si>
  <si>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</si>
  <si>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</si>
  <si>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</si>
  <si>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</si>
  <si>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</si>
  <si>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</si>
  <si>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</si>
  <si>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</si>
  <si>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</si>
  <si>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</si>
  <si>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</si>
  <si>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</si>
  <si>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</si>
  <si>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</si>
  <si>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</si>
  <si>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</si>
  <si>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</si>
  <si>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</si>
  <si>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</si>
  <si>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</si>
  <si>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</si>
  <si>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</si>
  <si>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</si>
  <si>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</si>
  <si>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</si>
  <si>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</si>
  <si>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</si>
  <si>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</si>
  <si>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</si>
  <si>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</si>
  <si>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</si>
  <si>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</si>
  <si>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</si>
  <si>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</si>
  <si>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</si>
  <si>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</si>
  <si>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</si>
  <si>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</si>
  <si>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</si>
  <si>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</si>
  <si>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</si>
  <si>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</si>
  <si>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</si>
  <si>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</si>
  <si>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</si>
  <si>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</si>
  <si>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</si>
  <si>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</si>
  <si>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</si>
  <si>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</si>
  <si>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</si>
  <si>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</si>
  <si>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</si>
  <si>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</si>
  <si>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</si>
  <si>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</si>
  <si>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</si>
  <si>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</si>
  <si>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</si>
  <si>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</si>
  <si>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</si>
  <si>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</si>
  <si>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</si>
  <si>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</si>
  <si>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</si>
  <si>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</si>
  <si>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</si>
  <si>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</si>
  <si>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</si>
  <si>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</si>
  <si>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</si>
  <si>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</si>
  <si>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</si>
  <si>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</si>
  <si>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</si>
  <si>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</si>
  <si>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</si>
  <si>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</si>
  <si>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</si>
  <si>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</si>
  <si>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</si>
  <si>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</si>
  <si>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</si>
  <si>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</si>
  <si>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</si>
  <si>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</si>
  <si>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</si>
  <si>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</si>
  <si>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</si>
  <si>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</si>
  <si>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</si>
  <si>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</si>
  <si>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</si>
  <si>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</si>
  <si>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</si>
  <si>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</si>
  <si>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</si>
  <si>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</si>
  <si>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</si>
  <si>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</si>
  <si>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</si>
  <si>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</si>
  <si>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</si>
  <si>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</si>
  <si>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</si>
  <si>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</si>
  <si>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</si>
  <si>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</si>
  <si>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</si>
  <si>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</si>
  <si>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</si>
  <si>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</si>
  <si>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</si>
  <si>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</si>
  <si>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</si>
  <si>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</si>
  <si>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</si>
  <si>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</si>
  <si>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</si>
  <si>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</si>
  <si>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</si>
  <si>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</si>
  <si>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</si>
  <si>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</si>
  <si>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</si>
  <si>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</si>
  <si>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</si>
  <si>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</si>
  <si>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</si>
  <si>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</si>
  <si>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</si>
  <si>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</si>
  <si>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</si>
  <si>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</si>
  <si>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</si>
  <si>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</si>
  <si>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</si>
  <si>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</si>
  <si>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</si>
  <si>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</si>
  <si>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</si>
  <si>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</si>
  <si>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</si>
  <si>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</si>
  <si>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</si>
  <si>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</si>
  <si>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</si>
  <si>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</si>
  <si>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</si>
  <si>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</si>
  <si>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</si>
  <si>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</si>
  <si>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</si>
  <si>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</si>
  <si>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</si>
  <si>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</si>
  <si>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</si>
  <si>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</si>
  <si>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</si>
  <si>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</si>
  <si>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</si>
  <si>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</si>
  <si>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</si>
  <si>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</si>
  <si>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</si>
  <si>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</si>
  <si>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</si>
  <si>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</si>
  <si>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</si>
  <si>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</si>
  <si>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</si>
  <si>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</si>
  <si>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</si>
  <si>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</si>
  <si>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</si>
  <si>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</si>
  <si>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</si>
  <si>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</si>
  <si>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</si>
  <si>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</si>
  <si>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</si>
  <si>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</si>
  <si>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</si>
  <si>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</si>
  <si>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</si>
  <si>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</si>
  <si>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</si>
  <si>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</si>
  <si>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</si>
  <si>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</si>
  <si>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</si>
  <si>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</si>
  <si>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</si>
  <si>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</si>
  <si>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</si>
  <si>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</si>
  <si>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</si>
  <si>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</si>
  <si>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</si>
  <si>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</si>
  <si>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</si>
  <si>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</si>
  <si>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</si>
  <si>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</si>
  <si>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</si>
  <si>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</si>
  <si>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</si>
  <si>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</si>
  <si>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</si>
  <si>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</si>
  <si>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</si>
  <si>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</si>
  <si>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</si>
  <si>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</si>
  <si>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</si>
  <si>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</si>
  <si>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</si>
  <si>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</si>
  <si>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</si>
  <si>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</si>
  <si>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</si>
  <si>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</si>
  <si>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</si>
  <si>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</si>
  <si>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</si>
  <si>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</si>
  <si>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</si>
  <si>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</si>
  <si>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</si>
  <si>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</si>
  <si>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</si>
  <si>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</si>
  <si>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</si>
  <si>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</si>
  <si>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</si>
  <si>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</si>
  <si>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</si>
  <si>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</si>
  <si>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</si>
  <si>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</si>
  <si>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</si>
  <si>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</si>
  <si>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</si>
  <si>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</si>
  <si>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</si>
  <si>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</si>
  <si>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</si>
  <si>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</si>
  <si>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</si>
  <si>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</si>
  <si>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</si>
  <si>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</si>
  <si>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</si>
  <si>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</si>
  <si>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</si>
  <si>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</si>
  <si>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</si>
  <si>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</si>
  <si>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</si>
  <si>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</si>
  <si>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</si>
  <si>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</si>
  <si>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</si>
  <si>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</si>
  <si>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</si>
  <si>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</si>
  <si>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</si>
  <si>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</si>
  <si>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</si>
  <si>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</si>
  <si>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</si>
  <si>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</si>
  <si>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</si>
  <si>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</si>
  <si>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</si>
  <si>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</si>
  <si>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</si>
  <si>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</si>
  <si>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</si>
  <si>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</si>
  <si>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</si>
  <si>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</si>
  <si>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</si>
  <si>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</si>
  <si>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</si>
  <si>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</si>
  <si>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</si>
  <si>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</si>
  <si>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</si>
  <si>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</si>
  <si>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</si>
  <si>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</si>
  <si>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</si>
  <si>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</si>
  <si>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</si>
  <si>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</si>
  <si>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</si>
  <si>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</si>
  <si>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</si>
  <si>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</si>
  <si>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</si>
  <si>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</si>
  <si>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</si>
  <si>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</si>
  <si>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</si>
  <si>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</si>
  <si>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</si>
  <si>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</si>
  <si>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</si>
  <si>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</si>
  <si>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</si>
  <si>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</si>
  <si>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</si>
  <si>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</si>
  <si>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</si>
  <si>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</si>
  <si>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</si>
  <si>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</si>
  <si>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</si>
  <si>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</si>
  <si>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</si>
  <si>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</si>
  <si>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</si>
  <si>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</si>
  <si>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</si>
  <si>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</si>
  <si>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</si>
  <si>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</si>
  <si>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</si>
  <si>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</si>
  <si>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</si>
  <si>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</si>
  <si>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</si>
  <si>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</si>
  <si>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</si>
  <si>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</si>
  <si>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</si>
  <si>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</si>
  <si>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</si>
  <si>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</si>
  <si>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</si>
  <si>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</si>
  <si>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</si>
  <si>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</si>
  <si>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</si>
  <si>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</si>
  <si>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</si>
  <si>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</si>
  <si>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</si>
  <si>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</si>
  <si>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</si>
  <si>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</si>
  <si>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</si>
  <si>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</si>
  <si>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</si>
  <si>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</si>
  <si>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</si>
  <si>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</si>
  <si>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</si>
  <si>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</si>
  <si>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</si>
  <si>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</si>
  <si>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</si>
  <si>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</si>
  <si>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</si>
  <si>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</si>
  <si>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</si>
  <si>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</si>
  <si>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</si>
  <si>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</si>
  <si>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</si>
  <si>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</si>
  <si>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</si>
  <si>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</si>
  <si>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</si>
  <si>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</si>
  <si>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</si>
  <si>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</si>
  <si>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</si>
  <si>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</si>
  <si>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</si>
  <si>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</si>
  <si>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</si>
  <si>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</si>
  <si>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</si>
  <si>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</si>
  <si>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</si>
  <si>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</si>
  <si>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</si>
  <si>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</si>
  <si>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</si>
  <si>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</si>
  <si>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</si>
  <si>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</si>
  <si>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</si>
  <si>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</si>
  <si>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</si>
  <si>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</si>
  <si>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</si>
  <si>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</si>
  <si>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</si>
  <si>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</si>
  <si>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</si>
  <si>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</si>
  <si>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</si>
  <si>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</si>
  <si>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</si>
  <si>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</si>
  <si>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</si>
  <si>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</si>
  <si>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</si>
  <si>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</si>
  <si>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</si>
  <si>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</si>
  <si>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</si>
  <si>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</si>
  <si>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</si>
  <si>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</si>
  <si>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</si>
  <si>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</si>
  <si>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</si>
  <si>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</si>
  <si>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</si>
  <si>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</si>
  <si>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</si>
  <si>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</si>
  <si>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</si>
  <si>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</si>
  <si>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</si>
  <si>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</si>
  <si>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</si>
  <si>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</si>
  <si>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</si>
  <si>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</si>
  <si>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</si>
  <si>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</si>
  <si>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</si>
  <si>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</si>
  <si>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</si>
  <si>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</si>
  <si>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</si>
  <si>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</si>
  <si>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</si>
  <si>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</si>
  <si>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</si>
  <si>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</si>
  <si>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</si>
  <si>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</si>
  <si>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</si>
  <si>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</si>
  <si>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</si>
  <si>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</si>
  <si>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</si>
  <si>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</si>
  <si>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</si>
  <si>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</si>
  <si>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</si>
  <si>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</si>
  <si>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</si>
  <si>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</si>
  <si>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</si>
  <si>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</si>
  <si>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</si>
  <si>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</si>
  <si>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</si>
  <si>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</si>
  <si>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</si>
  <si>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</si>
  <si>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</si>
  <si>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</si>
  <si>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</si>
  <si>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</si>
  <si>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</si>
  <si>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</si>
  <si>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</si>
  <si>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</si>
  <si>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</si>
  <si>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</si>
  <si>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</si>
  <si>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</si>
  <si>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</si>
  <si>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</si>
  <si>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</si>
  <si>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</si>
  <si>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</si>
  <si>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</si>
  <si>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</si>
  <si>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</si>
  <si>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</si>
  <si>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</si>
  <si>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</si>
  <si>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</si>
  <si>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</si>
  <si>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</si>
  <si>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</si>
  <si>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</si>
  <si>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</si>
  <si>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</si>
  <si>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</si>
  <si>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</si>
  <si>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</si>
  <si>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</si>
  <si>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</si>
  <si>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</si>
  <si>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</si>
  <si>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</si>
  <si>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</si>
  <si>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</si>
  <si>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</si>
  <si>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</si>
  <si>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</si>
  <si>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</si>
  <si>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</si>
  <si>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</si>
  <si>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</si>
  <si>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</si>
  <si>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</si>
  <si>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</si>
  <si>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</si>
  <si>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</si>
  <si>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</si>
  <si>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</si>
  <si>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</si>
  <si>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</si>
  <si>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</si>
  <si>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</si>
  <si>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</si>
  <si>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</si>
  <si>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</si>
  <si>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</si>
  <si>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</si>
  <si>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</si>
  <si>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</si>
  <si>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</si>
  <si>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</si>
  <si>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</si>
  <si>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</si>
  <si>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</si>
  <si>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</si>
  <si>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</si>
  <si>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</si>
  <si>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</si>
  <si>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</si>
  <si>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</si>
  <si>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</si>
  <si>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</si>
  <si>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</si>
  <si>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</si>
  <si>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</si>
  <si>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</si>
  <si>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</si>
  <si>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</si>
  <si>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</si>
  <si>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</si>
  <si>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</si>
  <si>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</si>
  <si>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</si>
  <si>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</si>
  <si>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</si>
  <si>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</si>
  <si>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</si>
  <si>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</si>
  <si>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</si>
  <si>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</si>
  <si>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</si>
  <si>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</si>
  <si>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</si>
  <si>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</si>
  <si>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</si>
  <si>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</si>
  <si>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</si>
  <si>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</si>
  <si>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</si>
  <si>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</si>
  <si>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</si>
  <si>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</si>
  <si>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</si>
  <si>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</si>
  <si>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</si>
  <si>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</si>
  <si>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</si>
  <si>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</si>
  <si>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</si>
  <si>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</si>
  <si>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</si>
  <si>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</si>
  <si>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</si>
  <si>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</si>
  <si>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</si>
  <si>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</si>
  <si>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</si>
  <si>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</si>
  <si>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</si>
  <si>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</si>
  <si>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</si>
  <si>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</si>
  <si>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</si>
  <si>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</si>
  <si>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</si>
  <si>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</si>
  <si>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</si>
  <si>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</si>
  <si>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</si>
  <si>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</si>
  <si>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</si>
  <si>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</si>
  <si>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</si>
  <si>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</si>
  <si>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</si>
  <si>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</si>
  <si>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</si>
  <si>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</si>
  <si>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</si>
  <si>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</si>
  <si>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</si>
  <si>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</si>
  <si>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</si>
  <si>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</si>
  <si>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</si>
  <si>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</si>
  <si>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</si>
  <si>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</si>
  <si>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</si>
  <si>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</si>
  <si>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</si>
  <si>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</si>
  <si>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</si>
  <si>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</si>
  <si>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</si>
  <si>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</si>
  <si>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</si>
  <si>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</si>
  <si>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</si>
  <si>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</si>
  <si>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</si>
  <si>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</si>
  <si>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</si>
  <si>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</si>
  <si>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</si>
  <si>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</si>
  <si>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</si>
  <si>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</si>
  <si>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</si>
  <si>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</si>
  <si>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</si>
  <si>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</si>
  <si>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</si>
  <si>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</si>
  <si>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</si>
  <si>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</si>
  <si>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</si>
  <si>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</si>
  <si>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</si>
  <si>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</si>
  <si>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</si>
  <si>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</si>
  <si>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</si>
  <si>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</si>
  <si>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</si>
  <si>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</si>
  <si>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</si>
  <si>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</si>
  <si>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</si>
  <si>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</si>
  <si>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</si>
  <si>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</si>
  <si>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</si>
  <si>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</si>
  <si>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</si>
  <si>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</si>
  <si>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</si>
  <si>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</si>
  <si>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</si>
  <si>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</si>
  <si>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</si>
  <si>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</si>
  <si>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</si>
  <si>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</si>
  <si>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</si>
  <si>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</si>
  <si>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</si>
  <si>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</si>
  <si>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</si>
  <si>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</si>
  <si>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</si>
  <si>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</si>
  <si>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</si>
  <si>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</si>
  <si>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</si>
  <si>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</si>
  <si>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</si>
  <si>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</si>
  <si>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</si>
  <si>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</si>
  <si>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</si>
  <si>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</si>
  <si>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</si>
  <si>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</si>
  <si>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</si>
  <si>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</si>
  <si>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</si>
  <si>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</si>
  <si>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</si>
  <si>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</si>
  <si>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</si>
  <si>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</si>
  <si>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</si>
  <si>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</si>
  <si>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</si>
  <si>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</si>
  <si>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</si>
  <si>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</si>
  <si>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</si>
  <si>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</si>
  <si>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</si>
  <si>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</si>
  <si>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</si>
  <si>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</si>
  <si>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</si>
  <si>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</si>
  <si>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</si>
  <si>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</si>
  <si>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</si>
  <si>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</si>
  <si>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</si>
  <si>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</si>
  <si>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</si>
  <si>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</si>
  <si>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</si>
  <si>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</si>
  <si>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</si>
  <si>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</si>
  <si>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</si>
  <si>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</si>
  <si>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</si>
  <si>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</si>
  <si>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</si>
  <si>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</si>
  <si>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</si>
  <si>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</si>
  <si>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</si>
  <si>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</si>
  <si>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</si>
  <si>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</si>
  <si>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</si>
  <si>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</si>
  <si>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</si>
  <si>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</si>
  <si>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</si>
  <si>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</si>
  <si>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</si>
  <si>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</si>
  <si>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</si>
  <si>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</si>
  <si>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</si>
  <si>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</si>
  <si>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</si>
  <si>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</si>
  <si>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</si>
  <si>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</si>
  <si>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</si>
  <si>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</si>
  <si>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</si>
  <si>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</si>
  <si>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</si>
  <si>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</si>
  <si>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</si>
  <si>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</si>
  <si>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</si>
  <si>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</si>
  <si>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</si>
  <si>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</si>
  <si>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</si>
  <si>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</si>
  <si>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</si>
  <si>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</si>
  <si>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</si>
  <si>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</si>
  <si>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</si>
  <si>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</si>
  <si>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</si>
  <si>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</si>
  <si>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</si>
  <si>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</si>
  <si>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</si>
  <si>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</si>
  <si>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</si>
  <si>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</si>
  <si>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</si>
  <si>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</si>
  <si>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</si>
  <si>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</si>
  <si>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</si>
  <si>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</si>
  <si>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</si>
  <si>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</si>
  <si>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</si>
  <si>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</si>
  <si>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</si>
  <si>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</si>
  <si>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</si>
  <si>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</si>
  <si>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</si>
  <si>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</si>
  <si>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</si>
  <si>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</si>
  <si>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</si>
  <si>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</si>
  <si>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</si>
  <si>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</si>
  <si>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</si>
  <si>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</si>
  <si>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</si>
  <si>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</si>
  <si>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</si>
  <si>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</si>
  <si>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</si>
  <si>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</si>
  <si>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</si>
  <si>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</si>
  <si>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</si>
  <si>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</si>
  <si>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</si>
  <si>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</si>
  <si>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</si>
  <si>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</si>
  <si>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</si>
  <si>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</si>
  <si>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</si>
  <si>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</si>
  <si>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</si>
  <si>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</si>
  <si>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</si>
  <si>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</si>
  <si>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</si>
  <si>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</si>
  <si>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</si>
  <si>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</si>
  <si>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</si>
  <si>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</si>
  <si>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</si>
  <si>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</si>
  <si>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</si>
  <si>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</si>
  <si>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</si>
  <si>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</si>
  <si>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</si>
  <si>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</si>
  <si>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</si>
  <si>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</si>
  <si>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</si>
  <si>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</si>
  <si>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</si>
  <si>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</si>
  <si>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</si>
  <si>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</si>
  <si>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</si>
  <si>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</si>
  <si>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</si>
  <si>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</si>
  <si>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</si>
  <si>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</si>
  <si>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</si>
  <si>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</si>
  <si>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</si>
  <si>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</si>
  <si>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</si>
  <si>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</si>
  <si>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</si>
  <si>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</si>
  <si>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</si>
  <si>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</si>
  <si>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</si>
  <si>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</si>
  <si>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</si>
  <si>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</si>
  <si>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</si>
  <si>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</si>
  <si>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</si>
  <si>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</si>
  <si>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</si>
  <si>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</si>
  <si>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</si>
  <si>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</si>
  <si>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</si>
  <si>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</si>
  <si>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</si>
  <si>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</si>
  <si>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</si>
  <si>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</si>
  <si>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</si>
  <si>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</si>
  <si>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</si>
  <si>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</si>
  <si>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</si>
  <si>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</si>
  <si>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</si>
  <si>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</si>
  <si>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</si>
  <si>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</si>
  <si>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</si>
  <si>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</si>
  <si>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</si>
  <si>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</si>
  <si>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</si>
  <si>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</si>
  <si>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</si>
  <si>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</si>
  <si>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</si>
  <si>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</si>
  <si>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</si>
  <si>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</si>
  <si>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</si>
  <si>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</si>
  <si>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</si>
  <si>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</si>
  <si>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</si>
  <si>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</si>
  <si>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</si>
  <si>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</si>
  <si>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</si>
  <si>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</si>
  <si>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</si>
  <si>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</si>
  <si>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</si>
  <si>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</si>
  <si>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</si>
  <si>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</si>
  <si>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</si>
  <si>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</si>
  <si>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</si>
  <si>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</si>
  <si>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</si>
  <si>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</si>
  <si>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</si>
  <si>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</si>
  <si>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</si>
  <si>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</si>
  <si>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</si>
  <si>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</si>
  <si>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</si>
  <si>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</si>
  <si>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</si>
  <si>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</si>
  <si>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</si>
  <si>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</si>
  <si>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</si>
  <si>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</si>
  <si>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</si>
  <si>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</si>
  <si>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</si>
  <si>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</si>
  <si>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</si>
  <si>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</si>
  <si>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</si>
  <si>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</si>
  <si>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</si>
  <si>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</si>
  <si>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</si>
  <si>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</si>
  <si>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</si>
  <si>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</si>
  <si>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</si>
  <si>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</si>
  <si>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</si>
  <si>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</si>
  <si>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</si>
  <si>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</si>
  <si>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</si>
  <si>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</si>
  <si>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</si>
  <si>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</si>
  <si>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</si>
  <si>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</si>
  <si>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</si>
  <si>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</si>
  <si>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</si>
  <si>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</si>
  <si>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</si>
  <si>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</si>
  <si>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</si>
  <si>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</si>
  <si>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</si>
  <si>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</si>
  <si>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</si>
  <si>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</si>
  <si>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</si>
  <si>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</si>
  <si>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</si>
  <si>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</si>
  <si>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</si>
  <si>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</si>
  <si>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</si>
  <si>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</si>
  <si>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</si>
  <si>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</si>
  <si>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</si>
  <si>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</si>
  <si>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</si>
  <si>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</si>
  <si>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</si>
  <si>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</si>
  <si>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</si>
  <si>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</si>
  <si>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</si>
  <si>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</si>
  <si>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</si>
  <si>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</si>
  <si>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</si>
  <si>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</si>
  <si>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</si>
  <si>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</si>
  <si>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</si>
  <si>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</si>
  <si>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</si>
  <si>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</si>
  <si>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</si>
  <si>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</si>
  <si>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</si>
  <si>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</si>
  <si>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</si>
  <si>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</si>
  <si>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</si>
  <si>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</si>
  <si>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</si>
  <si>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</si>
  <si>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</si>
  <si>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</si>
  <si>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</si>
  <si>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</si>
  <si>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</si>
  <si>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</si>
  <si>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</si>
  <si>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</si>
  <si>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</si>
  <si>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</si>
  <si>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</si>
  <si>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</si>
  <si>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</si>
  <si>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</si>
  <si>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</si>
  <si>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</si>
  <si>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</si>
  <si>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</si>
  <si>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</si>
  <si>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</si>
  <si>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</si>
  <si>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</si>
  <si>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</si>
  <si>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</si>
  <si>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</si>
  <si>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</si>
  <si>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</si>
  <si>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</si>
  <si>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</si>
  <si>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</si>
  <si>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</si>
  <si>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</si>
  <si>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</si>
  <si>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</si>
  <si>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</si>
  <si>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</si>
  <si>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</si>
  <si>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</si>
  <si>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</si>
  <si>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</si>
  <si>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</si>
  <si>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</si>
  <si>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</si>
  <si>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</si>
  <si>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</si>
  <si>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</si>
  <si>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</si>
  <si>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</si>
  <si>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</si>
  <si>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</si>
  <si>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</si>
  <si>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</si>
  <si>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</si>
  <si>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</si>
  <si>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</si>
  <si>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</si>
  <si>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</si>
  <si>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</si>
  <si>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</si>
  <si>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</si>
  <si>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</si>
  <si>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</si>
  <si>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</si>
  <si>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</si>
  <si>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</si>
  <si>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</si>
  <si>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</si>
  <si>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</si>
  <si>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</si>
  <si>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</si>
  <si>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</si>
  <si>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</si>
  <si>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</si>
  <si>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</si>
  <si>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</si>
  <si>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</si>
  <si>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</si>
  <si>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</si>
  <si>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</si>
  <si>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</si>
  <si>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</si>
  <si>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</si>
  <si>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</si>
  <si>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</si>
  <si>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</si>
  <si>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</si>
  <si>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</si>
  <si>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</si>
  <si>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</si>
  <si>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</si>
  <si>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</si>
  <si>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</si>
  <si>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</si>
  <si>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</si>
  <si>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</si>
  <si>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</si>
  <si>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</si>
  <si>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</si>
  <si>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</si>
  <si>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</si>
  <si>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</si>
  <si>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</si>
  <si>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</si>
  <si>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</si>
  <si>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</si>
  <si>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</si>
  <si>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</si>
  <si>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</si>
  <si>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</si>
  <si>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</si>
  <si>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</si>
  <si>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</si>
  <si>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</si>
  <si>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</si>
  <si>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</si>
  <si>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</si>
  <si>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</si>
  <si>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</si>
  <si>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</si>
  <si>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</si>
  <si>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</si>
  <si>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</si>
  <si>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</si>
  <si>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</si>
  <si>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</si>
  <si>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</si>
  <si>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</si>
  <si>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</si>
  <si>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</si>
  <si>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</si>
  <si>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</si>
  <si>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</si>
  <si>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</si>
  <si>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</si>
  <si>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</si>
  <si>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</si>
  <si>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</si>
  <si>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</si>
  <si>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</si>
  <si>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</si>
  <si>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</si>
  <si>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</si>
  <si>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</si>
  <si>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</si>
  <si>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</si>
  <si>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</si>
  <si>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</si>
  <si>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</si>
  <si>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</si>
  <si>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</si>
  <si>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</si>
  <si>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</si>
  <si>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</si>
  <si>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</si>
  <si>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</si>
  <si>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</si>
  <si>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</si>
  <si>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</si>
  <si>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</si>
  <si>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</si>
  <si>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</si>
  <si>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</si>
  <si>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</si>
  <si>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</si>
  <si>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</si>
  <si>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</si>
  <si>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</si>
  <si>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</si>
  <si>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</si>
  <si>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</si>
  <si>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</si>
  <si>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</si>
  <si>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</si>
  <si>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</si>
  <si>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</si>
  <si>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</si>
  <si>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</si>
  <si>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</si>
  <si>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</si>
  <si>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</si>
  <si>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</si>
  <si>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</si>
  <si>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</si>
  <si>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</si>
  <si>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</si>
  <si>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</si>
  <si>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</si>
  <si>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</si>
  <si>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</si>
  <si>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</si>
  <si>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</si>
  <si>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</si>
  <si>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</si>
  <si>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</si>
  <si>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</si>
  <si>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</si>
  <si>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</si>
  <si>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</si>
  <si>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</si>
  <si>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</si>
  <si>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</si>
  <si>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</si>
  <si>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</si>
  <si>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</si>
  <si>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</si>
  <si>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</si>
  <si>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</si>
  <si>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</si>
  <si>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</si>
  <si>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</si>
  <si>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</si>
  <si>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</si>
  <si>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</si>
  <si>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</si>
  <si>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</si>
  <si>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</si>
  <si>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</si>
  <si>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</si>
  <si>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</si>
  <si>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</si>
  <si>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</si>
  <si>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</si>
  <si>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</si>
  <si>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</si>
  <si>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</si>
  <si>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</si>
  <si>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</si>
  <si>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</si>
  <si>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</si>
  <si>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</si>
  <si>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</si>
  <si>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</si>
  <si>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</si>
  <si>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</si>
  <si>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</si>
  <si>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</si>
  <si>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</si>
  <si>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</si>
  <si>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</si>
  <si>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</si>
  <si>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</si>
  <si>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</si>
  <si>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</si>
  <si>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</si>
  <si>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</si>
  <si>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</si>
  <si>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</si>
  <si>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</si>
  <si>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</si>
  <si>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</si>
  <si>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</si>
  <si>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</si>
  <si>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</si>
  <si>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</si>
  <si>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</si>
  <si>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</si>
  <si>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</si>
  <si>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</si>
  <si>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</si>
  <si>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</si>
  <si>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</si>
  <si>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</si>
  <si>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</si>
  <si>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</si>
  <si>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</si>
  <si>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</si>
  <si>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</si>
  <si>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</si>
  <si>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</si>
  <si>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</si>
  <si>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</si>
  <si>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</si>
  <si>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</si>
  <si>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</si>
  <si>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</si>
  <si>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</si>
  <si>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</si>
  <si>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</si>
  <si>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</si>
  <si>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</si>
  <si>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</si>
  <si>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</si>
  <si>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</si>
  <si>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</si>
  <si>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</si>
  <si>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</si>
  <si>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</si>
  <si>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</si>
  <si>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</si>
  <si>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</si>
  <si>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</si>
  <si>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</si>
  <si>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</si>
  <si>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</si>
  <si>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</si>
  <si>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</si>
  <si>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</si>
  <si>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</si>
  <si>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</si>
  <si>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</si>
  <si>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</si>
  <si>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</si>
  <si>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</si>
  <si>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</si>
  <si>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</si>
  <si>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</si>
  <si>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</si>
  <si>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</si>
  <si>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</si>
  <si>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</si>
  <si>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</si>
  <si>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</si>
  <si>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</si>
  <si>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</si>
  <si>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</si>
  <si>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</si>
  <si>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</si>
  <si>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</si>
  <si>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</si>
  <si>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</si>
  <si>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</si>
  <si>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</si>
  <si>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</si>
  <si>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</si>
  <si>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</si>
  <si>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</si>
  <si>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</si>
  <si>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</si>
  <si>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</si>
  <si>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</si>
  <si>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</si>
  <si>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</si>
  <si>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</si>
  <si>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</si>
  <si>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</si>
  <si>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</si>
  <si>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</si>
  <si>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</si>
  <si>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</si>
  <si>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</si>
  <si>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</si>
  <si>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</si>
  <si>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</si>
  <si>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</si>
  <si>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</si>
  <si>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</si>
  <si>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</si>
  <si>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</si>
  <si>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</si>
  <si>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</si>
  <si>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</si>
  <si>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</si>
  <si>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</si>
  <si>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</si>
  <si>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</si>
  <si>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</si>
  <si>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</si>
  <si>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</si>
  <si>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</si>
  <si>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</si>
  <si>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</si>
  <si>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</si>
  <si>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</si>
  <si>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</si>
  <si>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</si>
  <si>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</si>
  <si>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</si>
  <si>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</si>
  <si>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</si>
  <si>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</si>
  <si>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</si>
  <si>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</si>
  <si>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</si>
  <si>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</si>
  <si>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</si>
  <si>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</si>
  <si>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</si>
  <si>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</si>
  <si>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</si>
  <si>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</si>
  <si>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</si>
  <si>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</si>
  <si>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</si>
  <si>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</si>
  <si>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</si>
  <si>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</si>
  <si>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</si>
  <si>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</si>
  <si>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</si>
  <si>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</si>
  <si>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</si>
  <si>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</si>
  <si>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</si>
  <si>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</si>
  <si>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</si>
  <si>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</si>
  <si>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</si>
  <si>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</si>
  <si>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</si>
  <si>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</si>
  <si>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</si>
  <si>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</si>
  <si>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</si>
  <si>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</si>
  <si>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</si>
  <si>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</si>
  <si>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</si>
  <si>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</si>
  <si>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</si>
  <si>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</si>
  <si>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</si>
  <si>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</si>
  <si>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</si>
  <si>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</si>
  <si>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</si>
  <si>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</si>
  <si>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</si>
  <si>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</si>
  <si>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</si>
  <si>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</si>
  <si>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</si>
  <si>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</si>
  <si>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</si>
  <si>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</si>
  <si>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</si>
  <si>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</si>
  <si>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</si>
  <si>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</si>
  <si>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</si>
  <si>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</si>
  <si>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</si>
  <si>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</si>
  <si>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</si>
  <si>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</si>
  <si>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</si>
  <si>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</si>
  <si>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</si>
  <si>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</si>
  <si>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</si>
  <si>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</si>
  <si>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</si>
  <si>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</si>
  <si>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</si>
  <si>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</si>
  <si>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</si>
  <si>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</si>
  <si>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</si>
  <si>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</si>
  <si>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</si>
  <si>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</si>
  <si>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</si>
  <si>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</si>
  <si>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</si>
  <si>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</si>
  <si>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</si>
  <si>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</si>
  <si>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</si>
  <si>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</si>
  <si>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</si>
  <si>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</si>
  <si>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</si>
  <si>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</si>
  <si>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</si>
  <si>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</si>
  <si>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</si>
  <si>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</si>
  <si>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</si>
  <si>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</si>
  <si>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</si>
  <si>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</si>
  <si>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</si>
  <si>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</si>
  <si>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</si>
  <si>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</si>
  <si>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</si>
  <si>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</si>
  <si>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</si>
  <si>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</si>
  <si>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</si>
  <si>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</si>
  <si>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</si>
  <si>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</si>
  <si>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</si>
  <si>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</si>
  <si>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</si>
  <si>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</si>
  <si>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</si>
  <si>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</si>
  <si>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</si>
  <si>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</si>
  <si>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</si>
  <si>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</si>
  <si>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</si>
  <si>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</si>
  <si>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</si>
  <si>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</si>
  <si>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</si>
  <si>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</si>
  <si>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</si>
  <si>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</si>
  <si>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</si>
  <si>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</si>
  <si>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</si>
  <si>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</si>
  <si>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</si>
  <si>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</si>
  <si>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</si>
  <si>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</si>
  <si>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</si>
  <si>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</si>
  <si>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</si>
  <si>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</si>
  <si>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</si>
  <si>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</si>
  <si>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</si>
  <si>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</si>
  <si>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</si>
  <si>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</si>
  <si>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</si>
  <si>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</si>
  <si>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</si>
  <si>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</si>
  <si>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</si>
  <si>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</si>
  <si>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</si>
  <si>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</si>
  <si>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</si>
  <si>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</si>
  <si>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</si>
  <si>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</si>
  <si>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</si>
  <si>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</si>
  <si>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</si>
  <si>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</si>
  <si>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</si>
  <si>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</si>
  <si>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</si>
  <si>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</si>
  <si>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</si>
  <si>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</si>
  <si>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</si>
  <si>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</si>
  <si>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</si>
  <si>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</si>
  <si>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</si>
  <si>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</si>
  <si>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</si>
  <si>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</si>
  <si>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</si>
  <si>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</si>
  <si>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</si>
  <si>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</si>
  <si>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</si>
  <si>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</si>
  <si>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</si>
  <si>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</si>
  <si>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</si>
  <si>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</si>
  <si>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</si>
  <si>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</si>
  <si>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</si>
  <si>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</si>
  <si>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</si>
  <si>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</si>
  <si>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</si>
  <si>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</si>
  <si>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</si>
  <si>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</si>
  <si>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</si>
  <si>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</si>
  <si>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</si>
  <si>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</si>
  <si>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</si>
  <si>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</si>
  <si>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</si>
  <si>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</si>
  <si>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</si>
  <si>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</si>
  <si>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</si>
  <si>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</si>
  <si>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</si>
  <si>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</si>
  <si>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</si>
  <si>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</si>
  <si>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</si>
  <si>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</si>
  <si>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</si>
  <si>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</si>
  <si>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</si>
  <si>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</si>
  <si>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</si>
  <si>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</si>
  <si>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</si>
  <si>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</si>
  <si>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</si>
  <si>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</si>
  <si>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</si>
  <si>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</si>
  <si>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</si>
  <si>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</si>
  <si>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</si>
  <si>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</si>
  <si>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</si>
  <si>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</si>
  <si>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</si>
  <si>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</si>
  <si>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</si>
  <si>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</si>
  <si>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</si>
  <si>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</si>
  <si>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</si>
  <si>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</si>
  <si>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</si>
  <si>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</si>
  <si>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</si>
  <si>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</si>
  <si>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</si>
  <si>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</si>
  <si>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</si>
  <si>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</si>
  <si>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</si>
  <si>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</si>
  <si>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</si>
  <si>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</si>
  <si>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</si>
  <si>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</si>
  <si>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</si>
  <si>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</si>
  <si>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</si>
  <si>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</si>
  <si>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</si>
  <si>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</si>
  <si>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</si>
  <si>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</si>
  <si>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</si>
  <si>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</si>
  <si>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</si>
  <si>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</si>
  <si>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</si>
  <si>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</si>
  <si>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</si>
  <si>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</si>
  <si>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</si>
  <si>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</si>
  <si>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</si>
  <si>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</si>
  <si>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</si>
  <si>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</si>
  <si>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</si>
  <si>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</si>
  <si>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</si>
  <si>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</si>
  <si>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</si>
  <si>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</si>
  <si>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</si>
  <si>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</si>
  <si>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</si>
  <si>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</si>
  <si>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</si>
  <si>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</si>
  <si>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</si>
  <si>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</si>
  <si>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</si>
  <si>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</si>
  <si>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</si>
  <si>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</si>
  <si>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</si>
  <si>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</si>
  <si>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</si>
  <si>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</si>
  <si>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</si>
  <si>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</si>
  <si>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</si>
  <si>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</si>
  <si>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</si>
  <si>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</si>
  <si>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</si>
  <si>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</si>
  <si>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</si>
  <si>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</si>
  <si>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</si>
  <si>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</si>
  <si>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</si>
  <si>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</si>
  <si>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</si>
  <si>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</si>
  <si>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</si>
  <si>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</si>
  <si>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</si>
  <si>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</si>
  <si>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</si>
  <si>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</si>
  <si>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</si>
  <si>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</si>
  <si>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</si>
  <si>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</si>
  <si>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</si>
  <si>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</si>
  <si>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</si>
  <si>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</si>
  <si>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</si>
  <si>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</si>
  <si>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</si>
  <si>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</si>
  <si>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</si>
  <si>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</si>
  <si>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</si>
  <si>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</si>
  <si>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</si>
  <si>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</si>
  <si>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</si>
  <si>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</si>
  <si>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</si>
  <si>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</si>
  <si>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</si>
  <si>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</si>
  <si>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</si>
  <si>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</si>
  <si>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</si>
  <si>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</si>
  <si>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</si>
  <si>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</si>
  <si>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</si>
  <si>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</si>
  <si>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</si>
  <si>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</si>
  <si>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</si>
  <si>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</si>
  <si>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</si>
  <si>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</si>
  <si>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</si>
  <si>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</si>
  <si>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</si>
  <si>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</si>
  <si>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</si>
  <si>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</si>
  <si>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</si>
  <si>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</si>
  <si>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</si>
  <si>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</si>
  <si>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</si>
  <si>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</si>
  <si>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</si>
  <si>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</si>
  <si>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</si>
  <si>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</si>
  <si>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</si>
  <si>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</si>
  <si>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</si>
  <si>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</si>
  <si>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</si>
  <si>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</si>
  <si>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</si>
  <si>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</si>
  <si>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</si>
  <si>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</si>
  <si>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</si>
  <si>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</si>
  <si>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</si>
  <si>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</si>
  <si>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</si>
  <si>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</si>
  <si>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</si>
  <si>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</si>
  <si>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</si>
  <si>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</si>
  <si>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</si>
  <si>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</si>
  <si>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</si>
  <si>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</si>
  <si>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</si>
  <si>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</si>
  <si>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</si>
  <si>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</si>
  <si>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</si>
  <si>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</si>
  <si>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</si>
  <si>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</si>
  <si>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</si>
  <si>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</si>
  <si>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</si>
  <si>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</si>
  <si>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</si>
  <si>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</si>
  <si>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</si>
  <si>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</si>
  <si>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</si>
  <si>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</si>
  <si>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</si>
  <si>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</si>
  <si>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</si>
  <si>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</si>
  <si>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</si>
  <si>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</si>
  <si>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</si>
  <si>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</si>
  <si>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</si>
  <si>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</si>
  <si>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</si>
  <si>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</si>
  <si>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</si>
  <si>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</si>
  <si>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</si>
  <si>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</si>
  <si>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</si>
  <si>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</si>
  <si>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</si>
  <si>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</si>
  <si>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</si>
  <si>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</si>
  <si>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</si>
  <si>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</si>
  <si>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</si>
  <si>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</si>
  <si>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</si>
  <si>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</si>
  <si>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</si>
  <si>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</si>
  <si>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</si>
  <si>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</si>
  <si>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</si>
  <si>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</si>
  <si>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</si>
  <si>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</si>
  <si>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</si>
  <si>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</si>
  <si>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</si>
  <si>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</si>
  <si>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</si>
  <si>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</si>
  <si>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</si>
  <si>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</si>
  <si>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</si>
  <si>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</si>
  <si>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</si>
  <si>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</si>
  <si>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</si>
  <si>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</si>
  <si>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</si>
  <si>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</si>
  <si>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</si>
  <si>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</si>
  <si>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</si>
  <si>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</si>
  <si>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</si>
  <si>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</si>
  <si>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</si>
  <si>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</si>
  <si>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</si>
  <si>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</si>
  <si>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</si>
  <si>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</si>
  <si>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</si>
  <si>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</si>
  <si>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</si>
  <si>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</si>
  <si>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</si>
  <si>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</si>
  <si>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</si>
  <si>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</si>
  <si>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</si>
  <si>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</si>
  <si>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</si>
  <si>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</si>
  <si>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</si>
  <si>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</si>
  <si>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</si>
  <si>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</si>
  <si>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</si>
  <si>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</si>
  <si>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</si>
  <si>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</si>
  <si>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</si>
  <si>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</si>
  <si>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</si>
  <si>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</si>
  <si>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</si>
  <si>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</si>
  <si>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</si>
  <si>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</si>
  <si>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</si>
  <si>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</si>
  <si>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</si>
  <si>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</si>
  <si>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</si>
  <si>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</si>
  <si>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</si>
  <si>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</si>
  <si>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</si>
  <si>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</si>
  <si>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</si>
  <si>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</si>
  <si>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</si>
  <si>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</si>
  <si>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</si>
  <si>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</si>
  <si>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</si>
  <si>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</si>
  <si>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</si>
  <si>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</si>
  <si>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</si>
  <si>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</si>
  <si>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</si>
  <si>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</si>
  <si>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</si>
  <si>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</si>
  <si>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</si>
  <si>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</si>
  <si>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</si>
  <si>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</si>
  <si>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</si>
  <si>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</si>
  <si>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</si>
  <si>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</si>
  <si>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</si>
  <si>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</si>
  <si>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</si>
  <si>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</si>
  <si>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</si>
  <si>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</si>
  <si>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</si>
  <si>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</si>
  <si>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</si>
  <si>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</si>
  <si>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</si>
  <si>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</si>
  <si>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</si>
  <si>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</si>
  <si>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</si>
  <si>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</si>
  <si>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</si>
  <si>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</si>
  <si>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</si>
  <si>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</si>
  <si>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</si>
  <si>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</si>
  <si>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</si>
  <si>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</si>
  <si>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</si>
  <si>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</si>
  <si>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</si>
  <si>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</si>
  <si>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</si>
  <si>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</si>
  <si>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</si>
  <si>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</si>
  <si>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</si>
  <si>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</si>
  <si>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</si>
  <si>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</si>
  <si>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</si>
  <si>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</si>
  <si>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</si>
  <si>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</si>
  <si>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</si>
  <si>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</si>
  <si>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</si>
  <si>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</si>
  <si>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</si>
  <si>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</si>
  <si>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</si>
  <si>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</si>
  <si>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</si>
  <si>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</si>
  <si>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</si>
  <si>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</si>
  <si>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</si>
  <si>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</si>
  <si>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</si>
  <si>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</si>
  <si>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</si>
  <si>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</si>
  <si>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</si>
  <si>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</si>
  <si>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</si>
  <si>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</si>
  <si>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</si>
  <si>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</si>
  <si>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</si>
  <si>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</si>
  <si>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</si>
  <si>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</si>
  <si>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</si>
  <si>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</si>
  <si>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</si>
  <si>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</si>
  <si>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</si>
  <si>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</si>
  <si>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</si>
  <si>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</si>
  <si>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</si>
  <si>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</si>
  <si>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</si>
  <si>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</si>
  <si>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</si>
  <si>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</si>
  <si>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</si>
  <si>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</si>
  <si>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</si>
  <si>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</si>
  <si>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</si>
  <si>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</si>
  <si>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</si>
  <si>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</si>
  <si>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</si>
  <si>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</si>
  <si>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</si>
  <si>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</si>
  <si>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</si>
  <si>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</si>
  <si>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</si>
  <si>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</si>
  <si>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</si>
  <si>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</si>
  <si>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</si>
  <si>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</si>
  <si>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</si>
  <si>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</si>
  <si>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</si>
  <si>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</si>
  <si>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</si>
  <si>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</si>
  <si>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</si>
  <si>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</si>
  <si>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</si>
  <si>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</si>
  <si>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</si>
  <si>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</si>
  <si>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</si>
  <si>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</si>
  <si>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</si>
  <si>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</si>
  <si>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</si>
  <si>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</si>
  <si>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</si>
  <si>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</si>
  <si>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</si>
  <si>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</si>
  <si>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</si>
  <si>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</si>
  <si>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</si>
  <si>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</si>
  <si>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</si>
  <si>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</si>
  <si>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</si>
  <si>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</si>
  <si>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</si>
  <si>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</si>
  <si>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</si>
  <si>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</si>
  <si>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</si>
  <si>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</si>
  <si>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</si>
  <si>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</si>
  <si>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</si>
  <si>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</si>
  <si>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</si>
  <si>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</si>
  <si>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</si>
  <si>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</si>
  <si>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</si>
  <si>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</si>
  <si>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</si>
  <si>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</si>
  <si>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</si>
  <si>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</si>
  <si>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</si>
  <si>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</si>
  <si>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</si>
  <si>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</si>
  <si>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</si>
  <si>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</si>
  <si>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</si>
  <si>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</si>
  <si>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</si>
  <si>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</si>
  <si>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</si>
  <si>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</si>
  <si>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</si>
  <si>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</si>
  <si>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</si>
  <si>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</si>
  <si>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</si>
  <si>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</si>
  <si>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</si>
  <si>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</si>
  <si>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</si>
  <si>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</si>
  <si>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</si>
  <si>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</si>
  <si>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</si>
  <si>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</si>
  <si>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</si>
  <si>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</si>
  <si>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</si>
  <si>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</si>
  <si>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</si>
  <si>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</si>
  <si>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</si>
  <si>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</si>
  <si>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</si>
  <si>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</si>
  <si>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</si>
  <si>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</si>
  <si>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</si>
  <si>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</si>
  <si>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</si>
  <si>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</si>
  <si>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</si>
  <si>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</si>
  <si>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</si>
  <si>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</si>
  <si>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</si>
  <si>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</si>
  <si>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</si>
  <si>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</si>
  <si>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</si>
  <si>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</si>
  <si>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</si>
  <si>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</si>
  <si>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</si>
  <si>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</si>
  <si>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</si>
  <si>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</si>
  <si>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</si>
  <si>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</si>
  <si>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</si>
  <si>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</si>
  <si>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</si>
  <si>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</si>
  <si>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</si>
  <si>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</si>
  <si>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</si>
  <si>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</si>
  <si>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</si>
  <si>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</si>
  <si>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</si>
  <si>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</si>
  <si>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</si>
  <si>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</si>
  <si>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</si>
  <si>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</si>
  <si>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</si>
  <si>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</si>
  <si>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</si>
  <si>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</si>
  <si>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</si>
  <si>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</si>
  <si>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</si>
  <si>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</si>
  <si>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</si>
  <si>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</si>
  <si>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</si>
  <si>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</si>
  <si>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</si>
  <si>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</si>
  <si>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</si>
  <si>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</si>
  <si>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</si>
  <si>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</si>
  <si>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</si>
  <si>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</si>
  <si>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</si>
  <si>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</si>
  <si>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</si>
  <si>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</si>
  <si>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</si>
  <si>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</si>
  <si>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</si>
  <si>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</si>
  <si>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</si>
  <si>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</si>
  <si>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</si>
  <si>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</si>
  <si>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</si>
  <si>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</si>
  <si>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</si>
  <si>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</si>
  <si>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</si>
  <si>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</si>
  <si>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</si>
  <si>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</si>
  <si>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</si>
  <si>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</si>
  <si>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</si>
  <si>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</si>
  <si>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</si>
  <si>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</si>
  <si>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</si>
  <si>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</si>
  <si>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</si>
  <si>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</si>
  <si>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</si>
  <si>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</si>
  <si>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</si>
  <si>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</si>
  <si>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</si>
  <si>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</si>
  <si>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</si>
  <si>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</si>
  <si>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</si>
  <si>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</si>
  <si>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</si>
  <si>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</si>
  <si>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</si>
  <si>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</si>
  <si>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</si>
  <si>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</si>
  <si>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</si>
  <si>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</si>
  <si>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</si>
  <si>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</si>
  <si>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</si>
  <si>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</si>
  <si>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</si>
  <si>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</si>
  <si>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</si>
  <si>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</si>
  <si>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</si>
  <si>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</si>
  <si>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</si>
  <si>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</si>
  <si>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</si>
  <si>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</si>
  <si>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</si>
  <si>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</si>
  <si>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</si>
  <si>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</si>
  <si>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</si>
  <si>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</si>
  <si>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</si>
  <si>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</si>
  <si>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</si>
  <si>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</si>
  <si>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</si>
  <si>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</si>
  <si>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</si>
  <si>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</si>
  <si>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</si>
  <si>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</si>
  <si>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</si>
  <si>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</si>
  <si>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</si>
  <si>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</si>
  <si>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</si>
  <si>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</si>
  <si>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</si>
  <si>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</si>
  <si>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</si>
  <si>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</si>
  <si>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</si>
  <si>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</si>
  <si>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</si>
  <si>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</si>
  <si>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</si>
  <si>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</si>
  <si>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</si>
  <si>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</si>
  <si>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</si>
  <si>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</si>
  <si>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</si>
  <si>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</si>
  <si>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</si>
  <si>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</si>
  <si>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</si>
  <si>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</si>
  <si>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</si>
  <si>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</si>
  <si>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</si>
  <si>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</si>
  <si>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</si>
  <si>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</si>
  <si>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</si>
  <si>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</si>
  <si>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</si>
  <si>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</si>
  <si>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</si>
  <si>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</si>
  <si>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</si>
  <si>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</si>
  <si>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</si>
  <si>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</si>
  <si>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</si>
  <si>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</si>
  <si>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</si>
  <si>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</si>
  <si>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</si>
  <si>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</si>
  <si>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</si>
  <si>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</si>
  <si>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</si>
  <si>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</si>
  <si>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</si>
  <si>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</si>
  <si>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</si>
  <si>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</si>
  <si>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</si>
  <si>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</si>
  <si>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</si>
  <si>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</si>
  <si>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</si>
  <si>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</si>
  <si>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</si>
  <si>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</si>
  <si>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</si>
  <si>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</si>
  <si>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</si>
  <si>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</si>
  <si>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</si>
  <si>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</si>
  <si>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</si>
  <si>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</si>
  <si>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</si>
  <si>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</si>
  <si>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</si>
  <si>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</si>
  <si>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</si>
  <si>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</si>
  <si>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</si>
  <si>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</si>
  <si>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</si>
  <si>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</si>
  <si>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</si>
  <si>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</si>
  <si>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</si>
  <si>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</si>
  <si>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</si>
  <si>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</si>
  <si>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</si>
  <si>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</si>
  <si>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</si>
  <si>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</si>
  <si>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</si>
  <si>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</si>
  <si>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</si>
  <si>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</si>
  <si>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</si>
  <si>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</si>
  <si>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</si>
  <si>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</si>
  <si>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</si>
  <si>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</si>
  <si>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</si>
  <si>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</si>
  <si>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</si>
  <si>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</si>
  <si>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</si>
  <si>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</si>
  <si>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</si>
  <si>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</si>
  <si>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</si>
  <si>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</si>
  <si>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</si>
  <si>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</si>
  <si>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</si>
  <si>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</si>
  <si>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</si>
  <si>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</si>
  <si>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</si>
  <si>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</si>
  <si>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</si>
  <si>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</si>
  <si>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</si>
  <si>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</si>
  <si>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</si>
  <si>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</si>
  <si>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</si>
  <si>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</si>
  <si>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</si>
  <si>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</si>
  <si>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</si>
  <si>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</si>
  <si>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</si>
  <si>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</si>
  <si>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</si>
  <si>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</si>
  <si>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</si>
  <si>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</si>
  <si>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</si>
  <si>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</si>
  <si>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</si>
  <si>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</si>
  <si>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</si>
  <si>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</si>
  <si>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</si>
  <si>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</si>
  <si>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</si>
  <si>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</si>
  <si>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</si>
  <si>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</si>
  <si>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</si>
  <si>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</si>
  <si>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</si>
  <si>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</si>
  <si>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</si>
  <si>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</si>
  <si>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</si>
  <si>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</si>
  <si>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</si>
  <si>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</si>
  <si>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</si>
  <si>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</si>
  <si>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</si>
  <si>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</si>
  <si>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</si>
  <si>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</si>
  <si>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</si>
  <si>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</si>
  <si>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</si>
  <si>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</si>
  <si>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</si>
  <si>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</si>
  <si>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</si>
  <si>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</si>
  <si>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</si>
  <si>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</si>
  <si>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</si>
  <si>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</si>
  <si>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</si>
  <si>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</si>
  <si>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Avg_donation</t>
  </si>
  <si>
    <t>Category</t>
  </si>
  <si>
    <t>Sub_category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</si>
  <si>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</si>
  <si>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</si>
  <si>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</si>
  <si>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</si>
  <si>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</si>
  <si>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</si>
  <si>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</si>
  <si>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</si>
  <si>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</si>
  <si>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</si>
  <si>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</si>
  <si>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</si>
  <si>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</si>
  <si>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</si>
  <si>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</si>
  <si>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</si>
  <si>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</si>
  <si>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</si>
  <si>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</si>
  <si>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</si>
  <si>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</si>
  <si>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</si>
  <si>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</si>
  <si>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</si>
  <si>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</si>
  <si>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</si>
  <si>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</si>
  <si>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</si>
  <si>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</si>
  <si>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</si>
  <si>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</si>
  <si>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</si>
  <si>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</si>
  <si>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</si>
  <si>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</si>
  <si>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</si>
  <si>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</si>
  <si>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</si>
  <si>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</si>
  <si>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</si>
  <si>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</si>
  <si>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</si>
  <si>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</si>
  <si>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</si>
  <si>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</si>
  <si>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</si>
  <si>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</si>
  <si>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</si>
  <si>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</si>
  <si>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</si>
  <si>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</si>
  <si>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</si>
  <si>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</si>
  <si>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</si>
  <si>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</si>
  <si>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</si>
  <si>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</si>
  <si>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</si>
  <si>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</si>
  <si>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</si>
  <si>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</si>
  <si>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</si>
  <si>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</si>
  <si>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</si>
  <si>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</si>
  <si>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</si>
  <si>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</si>
  <si>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</si>
  <si>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</si>
  <si>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outcome</t>
  </si>
  <si>
    <t>Years</t>
  </si>
  <si>
    <t>Parent Category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</si>
  <si>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</si>
  <si>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</si>
  <si>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</si>
  <si>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</si>
  <si>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</si>
  <si>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</si>
  <si>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</si>
  <si>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</si>
  <si>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</si>
  <si>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</si>
  <si>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</si>
  <si>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</si>
  <si>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</si>
  <si>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</si>
  <si>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</si>
  <si>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</si>
  <si>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</si>
  <si>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</si>
  <si>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</si>
  <si>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</si>
  <si>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The mean number of backers</t>
  </si>
  <si>
    <t>The median number of backers</t>
  </si>
  <si>
    <t>The minimum number of backers</t>
  </si>
  <si>
    <t>The maximum number of backers</t>
  </si>
  <si>
    <t>The variance of the number of backers</t>
  </si>
  <si>
    <t>The standard deviation of the number of backers</t>
  </si>
  <si>
    <t xml:space="preserve">Successful campaigns </t>
  </si>
  <si>
    <t>Unsuccessful campaigns</t>
  </si>
  <si>
    <t xml:space="preserve"> </t>
  </si>
  <si>
    <t>``</t>
  </si>
  <si>
    <t>Outcome</t>
  </si>
  <si>
    <t>Sum of backers_count</t>
  </si>
  <si>
    <t>Successful</t>
  </si>
  <si>
    <t>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</si>
</sst>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left"/>
    </xf>
    <xf numFmtId="0" fontId="0" fillId="0" borderId="0" xfId="0" applyAlignment="1">
      <alignment horizontal="left" vertical="center" indent="2"/>
    </xf>
    <xf numFmtId="0" fontId="0" fillId="0" borderId="0" xfId="0" applyAlignment="1">
      <alignment horizontal="left" vertical="center"/>
    </xf>
    <xf numFmtId="9" fontId="0" fillId="0" borderId="0" xfId="1" applyFont="1"/>
    <xf numFmtId="0" fontId="0" fillId="2" borderId="0" xfId="0" applyFill="1"/>
    <xf numFmtId="0" fontId="0" fillId="3" borderId="0" xfId="0" applyFill="1" applyAlignment="1">
      <alignment horizontal="left"/>
    </xf>
  </cellXfs>
  <cellStyles count="2">
    <cellStyle name="Normal" xfId="0" builtinId="0"/>
    <cellStyle name="Percent" xfId="1" builtinId="5"/>
  </cellStyles>
  <dxfs count="4"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F3-4738-A401-1569121D3C22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F3-4738-A401-1569121D3C22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F3-4738-A401-1569121D3C22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FF3-4738-A401-1569121D3C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60179856"/>
        <c:axId val="260179528"/>
      </c:barChart>
      <c:catAx>
        <c:axId val="260179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0179528"/>
        <c:crosses val="autoZero"/>
        <c:auto val="1"/>
        <c:lblAlgn val="ctr"/>
        <c:lblOffset val="100"/>
        <c:noMultiLvlLbl val="0"/>
      </c:catAx>
      <c:valAx>
        <c:axId val="260179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0179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09-4023-A702-875DCB4D02F2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09-4023-A702-875DCB4D02F2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909-4023-A702-875DCB4D02F2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909-4023-A702-875DCB4D02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60182808"/>
        <c:axId val="389416360"/>
      </c:barChart>
      <c:catAx>
        <c:axId val="260182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416360"/>
        <c:crosses val="autoZero"/>
        <c:auto val="1"/>
        <c:lblAlgn val="ctr"/>
        <c:lblOffset val="100"/>
        <c:noMultiLvlLbl val="0"/>
      </c:catAx>
      <c:valAx>
        <c:axId val="389416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0182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(1).xlsx]Sheet4!PivotTable1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B1-4CBF-9108-055F70C03A3C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B1-4CBF-9108-055F70C03A3C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4B1-4CBF-9108-055F70C03A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6136480"/>
        <c:axId val="316134184"/>
      </c:lineChart>
      <c:catAx>
        <c:axId val="316136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134184"/>
        <c:crosses val="autoZero"/>
        <c:auto val="1"/>
        <c:lblAlgn val="ctr"/>
        <c:lblOffset val="100"/>
        <c:noMultiLvlLbl val="0"/>
      </c:catAx>
      <c:valAx>
        <c:axId val="316134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136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69-4636-B6E3-1186F1A13947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69-4636-B6E3-1186F1A13947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169-4636-B6E3-1186F1A139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7316896"/>
        <c:axId val="427320504"/>
      </c:lineChart>
      <c:catAx>
        <c:axId val="427316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320504"/>
        <c:crosses val="autoZero"/>
        <c:auto val="1"/>
        <c:lblAlgn val="ctr"/>
        <c:lblOffset val="100"/>
        <c:noMultiLvlLbl val="0"/>
      </c:catAx>
      <c:valAx>
        <c:axId val="427320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316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Successful campaigns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Sheet7!$H$3:$H$2187</c:f>
              <c:numCache>
                <c:formatCode>General</c:formatCode>
                <c:ptCount val="2185"/>
                <c:pt idx="0">
                  <c:v>182</c:v>
                </c:pt>
                <c:pt idx="1">
                  <c:v>79</c:v>
                </c:pt>
                <c:pt idx="2">
                  <c:v>35</c:v>
                </c:pt>
                <c:pt idx="3">
                  <c:v>150</c:v>
                </c:pt>
                <c:pt idx="4">
                  <c:v>284</c:v>
                </c:pt>
                <c:pt idx="5">
                  <c:v>47</c:v>
                </c:pt>
                <c:pt idx="6">
                  <c:v>58</c:v>
                </c:pt>
                <c:pt idx="7">
                  <c:v>57</c:v>
                </c:pt>
                <c:pt idx="8">
                  <c:v>12</c:v>
                </c:pt>
                <c:pt idx="9">
                  <c:v>20</c:v>
                </c:pt>
                <c:pt idx="10">
                  <c:v>19</c:v>
                </c:pt>
                <c:pt idx="11">
                  <c:v>75</c:v>
                </c:pt>
                <c:pt idx="12">
                  <c:v>827</c:v>
                </c:pt>
                <c:pt idx="13">
                  <c:v>51</c:v>
                </c:pt>
                <c:pt idx="14">
                  <c:v>41</c:v>
                </c:pt>
                <c:pt idx="15">
                  <c:v>98</c:v>
                </c:pt>
                <c:pt idx="16">
                  <c:v>70</c:v>
                </c:pt>
                <c:pt idx="17">
                  <c:v>36</c:v>
                </c:pt>
                <c:pt idx="18">
                  <c:v>342</c:v>
                </c:pt>
                <c:pt idx="19">
                  <c:v>22</c:v>
                </c:pt>
                <c:pt idx="20">
                  <c:v>25</c:v>
                </c:pt>
                <c:pt idx="21">
                  <c:v>101</c:v>
                </c:pt>
                <c:pt idx="22">
                  <c:v>8</c:v>
                </c:pt>
                <c:pt idx="23">
                  <c:v>23</c:v>
                </c:pt>
                <c:pt idx="24">
                  <c:v>574</c:v>
                </c:pt>
                <c:pt idx="25">
                  <c:v>14</c:v>
                </c:pt>
                <c:pt idx="26">
                  <c:v>19</c:v>
                </c:pt>
                <c:pt idx="27">
                  <c:v>150</c:v>
                </c:pt>
                <c:pt idx="28">
                  <c:v>71</c:v>
                </c:pt>
                <c:pt idx="29">
                  <c:v>117</c:v>
                </c:pt>
                <c:pt idx="30">
                  <c:v>53</c:v>
                </c:pt>
                <c:pt idx="31">
                  <c:v>1</c:v>
                </c:pt>
                <c:pt idx="32">
                  <c:v>89</c:v>
                </c:pt>
                <c:pt idx="33">
                  <c:v>64</c:v>
                </c:pt>
                <c:pt idx="34">
                  <c:v>68</c:v>
                </c:pt>
                <c:pt idx="35">
                  <c:v>28</c:v>
                </c:pt>
                <c:pt idx="36">
                  <c:v>44</c:v>
                </c:pt>
                <c:pt idx="37">
                  <c:v>253</c:v>
                </c:pt>
                <c:pt idx="38">
                  <c:v>66</c:v>
                </c:pt>
                <c:pt idx="39">
                  <c:v>217</c:v>
                </c:pt>
                <c:pt idx="40">
                  <c:v>16</c:v>
                </c:pt>
                <c:pt idx="41">
                  <c:v>19</c:v>
                </c:pt>
                <c:pt idx="42">
                  <c:v>169</c:v>
                </c:pt>
                <c:pt idx="43">
                  <c:v>263</c:v>
                </c:pt>
                <c:pt idx="44">
                  <c:v>15</c:v>
                </c:pt>
                <c:pt idx="45">
                  <c:v>61</c:v>
                </c:pt>
                <c:pt idx="46">
                  <c:v>45</c:v>
                </c:pt>
                <c:pt idx="47">
                  <c:v>70</c:v>
                </c:pt>
                <c:pt idx="48">
                  <c:v>38</c:v>
                </c:pt>
                <c:pt idx="49">
                  <c:v>87</c:v>
                </c:pt>
                <c:pt idx="50">
                  <c:v>22</c:v>
                </c:pt>
                <c:pt idx="51">
                  <c:v>119</c:v>
                </c:pt>
                <c:pt idx="52">
                  <c:v>52</c:v>
                </c:pt>
                <c:pt idx="53">
                  <c:v>117</c:v>
                </c:pt>
                <c:pt idx="54">
                  <c:v>52</c:v>
                </c:pt>
                <c:pt idx="55">
                  <c:v>86</c:v>
                </c:pt>
                <c:pt idx="56">
                  <c:v>174</c:v>
                </c:pt>
                <c:pt idx="57">
                  <c:v>69</c:v>
                </c:pt>
                <c:pt idx="58">
                  <c:v>75</c:v>
                </c:pt>
                <c:pt idx="59">
                  <c:v>33</c:v>
                </c:pt>
                <c:pt idx="60">
                  <c:v>108</c:v>
                </c:pt>
                <c:pt idx="61">
                  <c:v>23</c:v>
                </c:pt>
                <c:pt idx="62">
                  <c:v>48</c:v>
                </c:pt>
                <c:pt idx="63">
                  <c:v>64</c:v>
                </c:pt>
                <c:pt idx="64">
                  <c:v>24</c:v>
                </c:pt>
                <c:pt idx="65">
                  <c:v>57</c:v>
                </c:pt>
                <c:pt idx="66">
                  <c:v>26</c:v>
                </c:pt>
                <c:pt idx="67">
                  <c:v>20</c:v>
                </c:pt>
                <c:pt idx="68">
                  <c:v>36</c:v>
                </c:pt>
                <c:pt idx="69">
                  <c:v>178</c:v>
                </c:pt>
                <c:pt idx="70">
                  <c:v>17</c:v>
                </c:pt>
                <c:pt idx="71">
                  <c:v>32</c:v>
                </c:pt>
                <c:pt idx="72">
                  <c:v>41</c:v>
                </c:pt>
                <c:pt idx="73">
                  <c:v>18</c:v>
                </c:pt>
                <c:pt idx="74">
                  <c:v>29</c:v>
                </c:pt>
                <c:pt idx="75">
                  <c:v>47</c:v>
                </c:pt>
                <c:pt idx="76">
                  <c:v>15</c:v>
                </c:pt>
                <c:pt idx="77">
                  <c:v>26</c:v>
                </c:pt>
                <c:pt idx="78">
                  <c:v>35</c:v>
                </c:pt>
                <c:pt idx="79">
                  <c:v>41</c:v>
                </c:pt>
                <c:pt idx="80">
                  <c:v>47</c:v>
                </c:pt>
                <c:pt idx="81">
                  <c:v>28</c:v>
                </c:pt>
                <c:pt idx="82">
                  <c:v>100</c:v>
                </c:pt>
                <c:pt idx="83">
                  <c:v>13</c:v>
                </c:pt>
                <c:pt idx="84">
                  <c:v>7</c:v>
                </c:pt>
                <c:pt idx="85">
                  <c:v>21</c:v>
                </c:pt>
                <c:pt idx="86">
                  <c:v>17</c:v>
                </c:pt>
                <c:pt idx="87">
                  <c:v>25</c:v>
                </c:pt>
                <c:pt idx="88">
                  <c:v>60</c:v>
                </c:pt>
                <c:pt idx="89">
                  <c:v>56</c:v>
                </c:pt>
                <c:pt idx="90">
                  <c:v>16</c:v>
                </c:pt>
                <c:pt idx="91">
                  <c:v>46</c:v>
                </c:pt>
                <c:pt idx="92">
                  <c:v>43</c:v>
                </c:pt>
                <c:pt idx="93">
                  <c:v>15</c:v>
                </c:pt>
                <c:pt idx="94">
                  <c:v>12</c:v>
                </c:pt>
                <c:pt idx="95">
                  <c:v>21</c:v>
                </c:pt>
                <c:pt idx="96">
                  <c:v>34</c:v>
                </c:pt>
                <c:pt idx="97">
                  <c:v>8</c:v>
                </c:pt>
                <c:pt idx="98">
                  <c:v>60</c:v>
                </c:pt>
                <c:pt idx="99">
                  <c:v>39</c:v>
                </c:pt>
                <c:pt idx="100">
                  <c:v>26</c:v>
                </c:pt>
                <c:pt idx="101">
                  <c:v>35</c:v>
                </c:pt>
                <c:pt idx="102">
                  <c:v>65</c:v>
                </c:pt>
                <c:pt idx="103">
                  <c:v>49</c:v>
                </c:pt>
                <c:pt idx="104">
                  <c:v>10</c:v>
                </c:pt>
                <c:pt idx="105">
                  <c:v>60</c:v>
                </c:pt>
                <c:pt idx="106">
                  <c:v>27</c:v>
                </c:pt>
                <c:pt idx="107">
                  <c:v>69</c:v>
                </c:pt>
                <c:pt idx="108">
                  <c:v>47</c:v>
                </c:pt>
                <c:pt idx="109">
                  <c:v>47</c:v>
                </c:pt>
                <c:pt idx="110">
                  <c:v>26</c:v>
                </c:pt>
                <c:pt idx="111">
                  <c:v>53</c:v>
                </c:pt>
                <c:pt idx="112">
                  <c:v>81</c:v>
                </c:pt>
                <c:pt idx="113">
                  <c:v>78</c:v>
                </c:pt>
                <c:pt idx="114">
                  <c:v>35</c:v>
                </c:pt>
                <c:pt idx="115">
                  <c:v>22</c:v>
                </c:pt>
                <c:pt idx="116">
                  <c:v>57</c:v>
                </c:pt>
                <c:pt idx="117">
                  <c:v>27</c:v>
                </c:pt>
                <c:pt idx="118">
                  <c:v>39</c:v>
                </c:pt>
                <c:pt idx="119">
                  <c:v>37</c:v>
                </c:pt>
                <c:pt idx="120">
                  <c:v>137</c:v>
                </c:pt>
                <c:pt idx="121">
                  <c:v>376</c:v>
                </c:pt>
                <c:pt idx="122">
                  <c:v>202</c:v>
                </c:pt>
                <c:pt idx="123">
                  <c:v>328</c:v>
                </c:pt>
                <c:pt idx="124">
                  <c:v>84</c:v>
                </c:pt>
                <c:pt idx="125">
                  <c:v>96</c:v>
                </c:pt>
                <c:pt idx="126">
                  <c:v>223</c:v>
                </c:pt>
                <c:pt idx="127">
                  <c:v>62</c:v>
                </c:pt>
                <c:pt idx="128">
                  <c:v>146</c:v>
                </c:pt>
                <c:pt idx="129">
                  <c:v>235</c:v>
                </c:pt>
                <c:pt idx="130">
                  <c:v>437</c:v>
                </c:pt>
                <c:pt idx="131">
                  <c:v>77</c:v>
                </c:pt>
                <c:pt idx="132">
                  <c:v>108</c:v>
                </c:pt>
                <c:pt idx="133">
                  <c:v>7</c:v>
                </c:pt>
                <c:pt idx="134">
                  <c:v>314</c:v>
                </c:pt>
                <c:pt idx="135">
                  <c:v>188</c:v>
                </c:pt>
                <c:pt idx="136">
                  <c:v>275</c:v>
                </c:pt>
                <c:pt idx="137">
                  <c:v>560</c:v>
                </c:pt>
                <c:pt idx="138">
                  <c:v>688</c:v>
                </c:pt>
                <c:pt idx="139">
                  <c:v>942</c:v>
                </c:pt>
                <c:pt idx="140">
                  <c:v>88</c:v>
                </c:pt>
                <c:pt idx="141">
                  <c:v>220</c:v>
                </c:pt>
                <c:pt idx="142">
                  <c:v>145</c:v>
                </c:pt>
                <c:pt idx="143">
                  <c:v>963</c:v>
                </c:pt>
                <c:pt idx="144">
                  <c:v>91</c:v>
                </c:pt>
                <c:pt idx="145">
                  <c:v>58</c:v>
                </c:pt>
                <c:pt idx="146">
                  <c:v>36</c:v>
                </c:pt>
                <c:pt idx="147">
                  <c:v>165</c:v>
                </c:pt>
                <c:pt idx="148">
                  <c:v>111</c:v>
                </c:pt>
                <c:pt idx="149">
                  <c:v>1596</c:v>
                </c:pt>
                <c:pt idx="150">
                  <c:v>61</c:v>
                </c:pt>
                <c:pt idx="151">
                  <c:v>287</c:v>
                </c:pt>
                <c:pt idx="152">
                  <c:v>65</c:v>
                </c:pt>
                <c:pt idx="153">
                  <c:v>118</c:v>
                </c:pt>
                <c:pt idx="154">
                  <c:v>113</c:v>
                </c:pt>
                <c:pt idx="155">
                  <c:v>332</c:v>
                </c:pt>
                <c:pt idx="156">
                  <c:v>62</c:v>
                </c:pt>
                <c:pt idx="157">
                  <c:v>951</c:v>
                </c:pt>
                <c:pt idx="158">
                  <c:v>415</c:v>
                </c:pt>
                <c:pt idx="159">
                  <c:v>305</c:v>
                </c:pt>
                <c:pt idx="160">
                  <c:v>2139</c:v>
                </c:pt>
                <c:pt idx="161">
                  <c:v>79</c:v>
                </c:pt>
                <c:pt idx="162">
                  <c:v>179</c:v>
                </c:pt>
                <c:pt idx="163">
                  <c:v>202</c:v>
                </c:pt>
                <c:pt idx="164">
                  <c:v>760</c:v>
                </c:pt>
                <c:pt idx="165">
                  <c:v>563</c:v>
                </c:pt>
                <c:pt idx="166">
                  <c:v>135</c:v>
                </c:pt>
                <c:pt idx="167">
                  <c:v>290</c:v>
                </c:pt>
                <c:pt idx="168">
                  <c:v>447</c:v>
                </c:pt>
                <c:pt idx="169">
                  <c:v>232</c:v>
                </c:pt>
                <c:pt idx="170">
                  <c:v>168</c:v>
                </c:pt>
                <c:pt idx="171">
                  <c:v>128</c:v>
                </c:pt>
                <c:pt idx="172">
                  <c:v>493</c:v>
                </c:pt>
                <c:pt idx="173">
                  <c:v>131</c:v>
                </c:pt>
                <c:pt idx="174">
                  <c:v>50</c:v>
                </c:pt>
                <c:pt idx="175">
                  <c:v>665</c:v>
                </c:pt>
                <c:pt idx="176">
                  <c:v>129</c:v>
                </c:pt>
                <c:pt idx="177">
                  <c:v>142</c:v>
                </c:pt>
                <c:pt idx="178">
                  <c:v>2436</c:v>
                </c:pt>
                <c:pt idx="179">
                  <c:v>244</c:v>
                </c:pt>
                <c:pt idx="180">
                  <c:v>298</c:v>
                </c:pt>
                <c:pt idx="181">
                  <c:v>251</c:v>
                </c:pt>
                <c:pt idx="182">
                  <c:v>108</c:v>
                </c:pt>
                <c:pt idx="183">
                  <c:v>82</c:v>
                </c:pt>
                <c:pt idx="184">
                  <c:v>74</c:v>
                </c:pt>
                <c:pt idx="185">
                  <c:v>189</c:v>
                </c:pt>
                <c:pt idx="186">
                  <c:v>80</c:v>
                </c:pt>
                <c:pt idx="187">
                  <c:v>576</c:v>
                </c:pt>
                <c:pt idx="188">
                  <c:v>202</c:v>
                </c:pt>
                <c:pt idx="189">
                  <c:v>238</c:v>
                </c:pt>
                <c:pt idx="190">
                  <c:v>36</c:v>
                </c:pt>
                <c:pt idx="191">
                  <c:v>150</c:v>
                </c:pt>
                <c:pt idx="192">
                  <c:v>146</c:v>
                </c:pt>
                <c:pt idx="193">
                  <c:v>222</c:v>
                </c:pt>
                <c:pt idx="194">
                  <c:v>120</c:v>
                </c:pt>
                <c:pt idx="195">
                  <c:v>126</c:v>
                </c:pt>
                <c:pt idx="196">
                  <c:v>158</c:v>
                </c:pt>
                <c:pt idx="197">
                  <c:v>316</c:v>
                </c:pt>
                <c:pt idx="198">
                  <c:v>284</c:v>
                </c:pt>
                <c:pt idx="199">
                  <c:v>51</c:v>
                </c:pt>
                <c:pt idx="200">
                  <c:v>158</c:v>
                </c:pt>
                <c:pt idx="201">
                  <c:v>337</c:v>
                </c:pt>
                <c:pt idx="202">
                  <c:v>186</c:v>
                </c:pt>
                <c:pt idx="203">
                  <c:v>58</c:v>
                </c:pt>
                <c:pt idx="204">
                  <c:v>82</c:v>
                </c:pt>
                <c:pt idx="205">
                  <c:v>736</c:v>
                </c:pt>
                <c:pt idx="206">
                  <c:v>1151</c:v>
                </c:pt>
                <c:pt idx="207">
                  <c:v>34</c:v>
                </c:pt>
                <c:pt idx="208">
                  <c:v>498</c:v>
                </c:pt>
                <c:pt idx="209">
                  <c:v>167</c:v>
                </c:pt>
                <c:pt idx="210">
                  <c:v>340</c:v>
                </c:pt>
                <c:pt idx="211">
                  <c:v>438</c:v>
                </c:pt>
                <c:pt idx="212">
                  <c:v>555</c:v>
                </c:pt>
                <c:pt idx="213">
                  <c:v>266</c:v>
                </c:pt>
                <c:pt idx="214">
                  <c:v>69</c:v>
                </c:pt>
                <c:pt idx="215">
                  <c:v>80</c:v>
                </c:pt>
                <c:pt idx="216">
                  <c:v>493</c:v>
                </c:pt>
                <c:pt idx="217">
                  <c:v>31</c:v>
                </c:pt>
                <c:pt idx="218">
                  <c:v>236</c:v>
                </c:pt>
                <c:pt idx="219">
                  <c:v>89</c:v>
                </c:pt>
                <c:pt idx="220">
                  <c:v>299</c:v>
                </c:pt>
                <c:pt idx="221">
                  <c:v>55</c:v>
                </c:pt>
                <c:pt idx="222">
                  <c:v>325</c:v>
                </c:pt>
                <c:pt idx="223">
                  <c:v>524</c:v>
                </c:pt>
                <c:pt idx="224">
                  <c:v>285</c:v>
                </c:pt>
                <c:pt idx="225">
                  <c:v>179</c:v>
                </c:pt>
                <c:pt idx="226">
                  <c:v>188</c:v>
                </c:pt>
                <c:pt idx="227">
                  <c:v>379</c:v>
                </c:pt>
                <c:pt idx="228">
                  <c:v>119</c:v>
                </c:pt>
                <c:pt idx="229">
                  <c:v>167</c:v>
                </c:pt>
                <c:pt idx="230">
                  <c:v>221</c:v>
                </c:pt>
                <c:pt idx="231">
                  <c:v>964</c:v>
                </c:pt>
                <c:pt idx="232">
                  <c:v>286</c:v>
                </c:pt>
                <c:pt idx="233">
                  <c:v>613</c:v>
                </c:pt>
                <c:pt idx="234">
                  <c:v>29</c:v>
                </c:pt>
                <c:pt idx="235">
                  <c:v>165</c:v>
                </c:pt>
                <c:pt idx="236">
                  <c:v>97</c:v>
                </c:pt>
                <c:pt idx="237">
                  <c:v>303</c:v>
                </c:pt>
                <c:pt idx="238">
                  <c:v>267</c:v>
                </c:pt>
                <c:pt idx="239">
                  <c:v>302</c:v>
                </c:pt>
                <c:pt idx="240">
                  <c:v>87</c:v>
                </c:pt>
                <c:pt idx="241">
                  <c:v>354</c:v>
                </c:pt>
                <c:pt idx="242">
                  <c:v>86</c:v>
                </c:pt>
                <c:pt idx="243">
                  <c:v>26</c:v>
                </c:pt>
                <c:pt idx="244">
                  <c:v>113</c:v>
                </c:pt>
                <c:pt idx="245">
                  <c:v>65</c:v>
                </c:pt>
                <c:pt idx="246">
                  <c:v>134</c:v>
                </c:pt>
                <c:pt idx="247">
                  <c:v>119</c:v>
                </c:pt>
                <c:pt idx="248">
                  <c:v>159</c:v>
                </c:pt>
                <c:pt idx="249">
                  <c:v>167</c:v>
                </c:pt>
                <c:pt idx="250">
                  <c:v>43</c:v>
                </c:pt>
                <c:pt idx="251">
                  <c:v>1062</c:v>
                </c:pt>
                <c:pt idx="252">
                  <c:v>9</c:v>
                </c:pt>
                <c:pt idx="253">
                  <c:v>89</c:v>
                </c:pt>
                <c:pt idx="254">
                  <c:v>174</c:v>
                </c:pt>
                <c:pt idx="255">
                  <c:v>14</c:v>
                </c:pt>
                <c:pt idx="256">
                  <c:v>48</c:v>
                </c:pt>
                <c:pt idx="257">
                  <c:v>133</c:v>
                </c:pt>
                <c:pt idx="258">
                  <c:v>83</c:v>
                </c:pt>
                <c:pt idx="259">
                  <c:v>149</c:v>
                </c:pt>
                <c:pt idx="260">
                  <c:v>49</c:v>
                </c:pt>
                <c:pt idx="261">
                  <c:v>251</c:v>
                </c:pt>
                <c:pt idx="262">
                  <c:v>22</c:v>
                </c:pt>
                <c:pt idx="263">
                  <c:v>48</c:v>
                </c:pt>
                <c:pt idx="264">
                  <c:v>383</c:v>
                </c:pt>
                <c:pt idx="265">
                  <c:v>237</c:v>
                </c:pt>
                <c:pt idx="266">
                  <c:v>13</c:v>
                </c:pt>
                <c:pt idx="267">
                  <c:v>562</c:v>
                </c:pt>
                <c:pt idx="268">
                  <c:v>71</c:v>
                </c:pt>
                <c:pt idx="269">
                  <c:v>1510</c:v>
                </c:pt>
                <c:pt idx="270">
                  <c:v>14</c:v>
                </c:pt>
                <c:pt idx="271">
                  <c:v>193</c:v>
                </c:pt>
                <c:pt idx="272">
                  <c:v>206</c:v>
                </c:pt>
                <c:pt idx="273">
                  <c:v>351</c:v>
                </c:pt>
                <c:pt idx="274">
                  <c:v>50</c:v>
                </c:pt>
                <c:pt idx="275">
                  <c:v>184</c:v>
                </c:pt>
                <c:pt idx="276">
                  <c:v>196</c:v>
                </c:pt>
                <c:pt idx="277">
                  <c:v>229</c:v>
                </c:pt>
                <c:pt idx="278">
                  <c:v>67</c:v>
                </c:pt>
                <c:pt idx="279">
                  <c:v>95</c:v>
                </c:pt>
                <c:pt idx="280">
                  <c:v>62</c:v>
                </c:pt>
                <c:pt idx="281">
                  <c:v>73</c:v>
                </c:pt>
                <c:pt idx="282">
                  <c:v>43</c:v>
                </c:pt>
                <c:pt idx="283">
                  <c:v>70</c:v>
                </c:pt>
                <c:pt idx="284">
                  <c:v>271</c:v>
                </c:pt>
                <c:pt idx="285">
                  <c:v>55</c:v>
                </c:pt>
                <c:pt idx="286">
                  <c:v>35</c:v>
                </c:pt>
                <c:pt idx="287">
                  <c:v>22</c:v>
                </c:pt>
                <c:pt idx="288">
                  <c:v>38</c:v>
                </c:pt>
                <c:pt idx="289">
                  <c:v>15</c:v>
                </c:pt>
                <c:pt idx="290">
                  <c:v>7</c:v>
                </c:pt>
                <c:pt idx="291">
                  <c:v>241</c:v>
                </c:pt>
                <c:pt idx="292">
                  <c:v>55</c:v>
                </c:pt>
                <c:pt idx="293">
                  <c:v>171</c:v>
                </c:pt>
                <c:pt idx="294">
                  <c:v>208</c:v>
                </c:pt>
                <c:pt idx="295">
                  <c:v>21</c:v>
                </c:pt>
                <c:pt idx="296">
                  <c:v>25</c:v>
                </c:pt>
                <c:pt idx="297">
                  <c:v>52</c:v>
                </c:pt>
                <c:pt idx="298">
                  <c:v>104</c:v>
                </c:pt>
                <c:pt idx="299">
                  <c:v>73</c:v>
                </c:pt>
                <c:pt idx="300">
                  <c:v>34</c:v>
                </c:pt>
                <c:pt idx="301">
                  <c:v>56</c:v>
                </c:pt>
                <c:pt idx="302">
                  <c:v>31</c:v>
                </c:pt>
                <c:pt idx="303">
                  <c:v>84</c:v>
                </c:pt>
                <c:pt idx="304">
                  <c:v>130</c:v>
                </c:pt>
                <c:pt idx="305">
                  <c:v>12</c:v>
                </c:pt>
                <c:pt idx="306">
                  <c:v>23</c:v>
                </c:pt>
                <c:pt idx="307">
                  <c:v>158</c:v>
                </c:pt>
                <c:pt idx="308">
                  <c:v>30</c:v>
                </c:pt>
                <c:pt idx="309">
                  <c:v>18</c:v>
                </c:pt>
                <c:pt idx="310">
                  <c:v>29</c:v>
                </c:pt>
                <c:pt idx="311">
                  <c:v>31</c:v>
                </c:pt>
                <c:pt idx="312">
                  <c:v>173</c:v>
                </c:pt>
                <c:pt idx="313">
                  <c:v>17</c:v>
                </c:pt>
                <c:pt idx="314">
                  <c:v>48</c:v>
                </c:pt>
                <c:pt idx="315">
                  <c:v>59</c:v>
                </c:pt>
                <c:pt idx="316">
                  <c:v>39</c:v>
                </c:pt>
                <c:pt idx="317">
                  <c:v>59</c:v>
                </c:pt>
                <c:pt idx="318">
                  <c:v>60</c:v>
                </c:pt>
                <c:pt idx="319">
                  <c:v>20</c:v>
                </c:pt>
                <c:pt idx="320">
                  <c:v>2</c:v>
                </c:pt>
                <c:pt idx="321">
                  <c:v>315</c:v>
                </c:pt>
                <c:pt idx="322">
                  <c:v>2174</c:v>
                </c:pt>
                <c:pt idx="323">
                  <c:v>152</c:v>
                </c:pt>
                <c:pt idx="324">
                  <c:v>1021</c:v>
                </c:pt>
                <c:pt idx="325">
                  <c:v>237</c:v>
                </c:pt>
                <c:pt idx="326">
                  <c:v>27</c:v>
                </c:pt>
                <c:pt idx="327">
                  <c:v>17</c:v>
                </c:pt>
                <c:pt idx="328">
                  <c:v>27</c:v>
                </c:pt>
                <c:pt idx="329">
                  <c:v>82</c:v>
                </c:pt>
                <c:pt idx="330">
                  <c:v>48</c:v>
                </c:pt>
                <c:pt idx="331">
                  <c:v>105</c:v>
                </c:pt>
                <c:pt idx="332">
                  <c:v>28</c:v>
                </c:pt>
                <c:pt idx="333">
                  <c:v>1107</c:v>
                </c:pt>
                <c:pt idx="334">
                  <c:v>1013</c:v>
                </c:pt>
                <c:pt idx="335">
                  <c:v>274</c:v>
                </c:pt>
                <c:pt idx="336">
                  <c:v>87</c:v>
                </c:pt>
                <c:pt idx="337">
                  <c:v>99</c:v>
                </c:pt>
                <c:pt idx="338">
                  <c:v>276</c:v>
                </c:pt>
                <c:pt idx="339">
                  <c:v>21</c:v>
                </c:pt>
                <c:pt idx="340">
                  <c:v>41</c:v>
                </c:pt>
                <c:pt idx="341">
                  <c:v>119</c:v>
                </c:pt>
                <c:pt idx="342">
                  <c:v>153</c:v>
                </c:pt>
                <c:pt idx="343">
                  <c:v>100</c:v>
                </c:pt>
                <c:pt idx="344">
                  <c:v>143</c:v>
                </c:pt>
                <c:pt idx="345">
                  <c:v>140</c:v>
                </c:pt>
                <c:pt idx="346">
                  <c:v>35</c:v>
                </c:pt>
                <c:pt idx="347">
                  <c:v>149</c:v>
                </c:pt>
                <c:pt idx="348">
                  <c:v>130</c:v>
                </c:pt>
                <c:pt idx="349">
                  <c:v>120</c:v>
                </c:pt>
                <c:pt idx="350">
                  <c:v>265</c:v>
                </c:pt>
                <c:pt idx="351">
                  <c:v>71</c:v>
                </c:pt>
                <c:pt idx="352">
                  <c:v>13</c:v>
                </c:pt>
                <c:pt idx="353">
                  <c:v>169</c:v>
                </c:pt>
                <c:pt idx="354">
                  <c:v>57</c:v>
                </c:pt>
                <c:pt idx="355">
                  <c:v>229</c:v>
                </c:pt>
                <c:pt idx="356">
                  <c:v>108</c:v>
                </c:pt>
                <c:pt idx="357">
                  <c:v>108</c:v>
                </c:pt>
                <c:pt idx="358">
                  <c:v>41</c:v>
                </c:pt>
                <c:pt idx="359">
                  <c:v>139</c:v>
                </c:pt>
                <c:pt idx="360">
                  <c:v>19</c:v>
                </c:pt>
                <c:pt idx="361">
                  <c:v>94</c:v>
                </c:pt>
                <c:pt idx="362">
                  <c:v>23</c:v>
                </c:pt>
                <c:pt idx="363">
                  <c:v>15</c:v>
                </c:pt>
                <c:pt idx="364">
                  <c:v>62</c:v>
                </c:pt>
                <c:pt idx="365">
                  <c:v>74</c:v>
                </c:pt>
                <c:pt idx="366">
                  <c:v>97</c:v>
                </c:pt>
                <c:pt idx="367">
                  <c:v>55</c:v>
                </c:pt>
                <c:pt idx="368">
                  <c:v>44</c:v>
                </c:pt>
                <c:pt idx="369">
                  <c:v>110</c:v>
                </c:pt>
                <c:pt idx="370">
                  <c:v>59</c:v>
                </c:pt>
                <c:pt idx="371">
                  <c:v>62</c:v>
                </c:pt>
                <c:pt idx="372">
                  <c:v>105</c:v>
                </c:pt>
                <c:pt idx="373">
                  <c:v>26</c:v>
                </c:pt>
                <c:pt idx="374">
                  <c:v>49</c:v>
                </c:pt>
                <c:pt idx="375">
                  <c:v>68</c:v>
                </c:pt>
                <c:pt idx="376">
                  <c:v>22</c:v>
                </c:pt>
                <c:pt idx="377">
                  <c:v>18</c:v>
                </c:pt>
                <c:pt idx="378">
                  <c:v>19</c:v>
                </c:pt>
                <c:pt idx="379">
                  <c:v>99</c:v>
                </c:pt>
                <c:pt idx="380">
                  <c:v>27</c:v>
                </c:pt>
                <c:pt idx="381">
                  <c:v>25</c:v>
                </c:pt>
                <c:pt idx="382">
                  <c:v>14</c:v>
                </c:pt>
                <c:pt idx="383">
                  <c:v>35</c:v>
                </c:pt>
                <c:pt idx="384">
                  <c:v>10</c:v>
                </c:pt>
                <c:pt idx="385">
                  <c:v>29</c:v>
                </c:pt>
                <c:pt idx="386">
                  <c:v>44</c:v>
                </c:pt>
                <c:pt idx="387">
                  <c:v>17</c:v>
                </c:pt>
                <c:pt idx="388">
                  <c:v>34</c:v>
                </c:pt>
                <c:pt idx="389">
                  <c:v>14</c:v>
                </c:pt>
                <c:pt idx="390">
                  <c:v>156</c:v>
                </c:pt>
                <c:pt idx="391">
                  <c:v>128</c:v>
                </c:pt>
                <c:pt idx="392">
                  <c:v>60</c:v>
                </c:pt>
                <c:pt idx="393">
                  <c:v>32</c:v>
                </c:pt>
                <c:pt idx="394">
                  <c:v>53</c:v>
                </c:pt>
                <c:pt idx="395">
                  <c:v>184</c:v>
                </c:pt>
                <c:pt idx="396">
                  <c:v>90</c:v>
                </c:pt>
                <c:pt idx="397">
                  <c:v>71</c:v>
                </c:pt>
                <c:pt idx="398">
                  <c:v>87</c:v>
                </c:pt>
                <c:pt idx="399">
                  <c:v>28</c:v>
                </c:pt>
                <c:pt idx="400">
                  <c:v>56</c:v>
                </c:pt>
                <c:pt idx="401">
                  <c:v>51</c:v>
                </c:pt>
                <c:pt idx="402">
                  <c:v>75</c:v>
                </c:pt>
                <c:pt idx="403">
                  <c:v>38</c:v>
                </c:pt>
                <c:pt idx="404">
                  <c:v>18</c:v>
                </c:pt>
                <c:pt idx="405">
                  <c:v>54</c:v>
                </c:pt>
                <c:pt idx="406">
                  <c:v>71</c:v>
                </c:pt>
                <c:pt idx="407">
                  <c:v>57</c:v>
                </c:pt>
                <c:pt idx="408">
                  <c:v>43</c:v>
                </c:pt>
                <c:pt idx="409">
                  <c:v>52</c:v>
                </c:pt>
                <c:pt idx="410">
                  <c:v>27</c:v>
                </c:pt>
                <c:pt idx="411">
                  <c:v>12</c:v>
                </c:pt>
                <c:pt idx="412">
                  <c:v>33</c:v>
                </c:pt>
                <c:pt idx="413">
                  <c:v>96</c:v>
                </c:pt>
                <c:pt idx="414">
                  <c:v>28</c:v>
                </c:pt>
                <c:pt idx="415">
                  <c:v>43</c:v>
                </c:pt>
                <c:pt idx="416">
                  <c:v>205</c:v>
                </c:pt>
                <c:pt idx="417">
                  <c:v>23</c:v>
                </c:pt>
                <c:pt idx="418">
                  <c:v>19</c:v>
                </c:pt>
                <c:pt idx="419">
                  <c:v>14</c:v>
                </c:pt>
                <c:pt idx="420">
                  <c:v>38</c:v>
                </c:pt>
                <c:pt idx="421">
                  <c:v>78</c:v>
                </c:pt>
                <c:pt idx="422">
                  <c:v>69</c:v>
                </c:pt>
                <c:pt idx="423">
                  <c:v>33</c:v>
                </c:pt>
                <c:pt idx="424">
                  <c:v>54</c:v>
                </c:pt>
                <c:pt idx="425">
                  <c:v>99</c:v>
                </c:pt>
                <c:pt idx="426">
                  <c:v>49</c:v>
                </c:pt>
                <c:pt idx="427">
                  <c:v>11</c:v>
                </c:pt>
                <c:pt idx="428">
                  <c:v>38</c:v>
                </c:pt>
                <c:pt idx="429">
                  <c:v>16</c:v>
                </c:pt>
                <c:pt idx="430">
                  <c:v>32</c:v>
                </c:pt>
                <c:pt idx="431">
                  <c:v>20</c:v>
                </c:pt>
                <c:pt idx="432">
                  <c:v>154</c:v>
                </c:pt>
                <c:pt idx="433">
                  <c:v>41</c:v>
                </c:pt>
                <c:pt idx="434">
                  <c:v>75</c:v>
                </c:pt>
                <c:pt idx="435">
                  <c:v>40</c:v>
                </c:pt>
                <c:pt idx="436">
                  <c:v>46</c:v>
                </c:pt>
                <c:pt idx="437">
                  <c:v>62</c:v>
                </c:pt>
                <c:pt idx="438">
                  <c:v>61</c:v>
                </c:pt>
                <c:pt idx="439">
                  <c:v>96</c:v>
                </c:pt>
                <c:pt idx="440">
                  <c:v>190</c:v>
                </c:pt>
                <c:pt idx="441">
                  <c:v>94</c:v>
                </c:pt>
                <c:pt idx="442">
                  <c:v>39</c:v>
                </c:pt>
                <c:pt idx="443">
                  <c:v>127</c:v>
                </c:pt>
                <c:pt idx="444">
                  <c:v>159</c:v>
                </c:pt>
                <c:pt idx="445">
                  <c:v>177</c:v>
                </c:pt>
                <c:pt idx="446">
                  <c:v>47</c:v>
                </c:pt>
                <c:pt idx="447">
                  <c:v>1</c:v>
                </c:pt>
                <c:pt idx="448">
                  <c:v>16</c:v>
                </c:pt>
                <c:pt idx="449">
                  <c:v>115</c:v>
                </c:pt>
                <c:pt idx="450">
                  <c:v>133</c:v>
                </c:pt>
                <c:pt idx="451">
                  <c:v>70</c:v>
                </c:pt>
                <c:pt idx="452">
                  <c:v>62</c:v>
                </c:pt>
                <c:pt idx="453">
                  <c:v>10</c:v>
                </c:pt>
                <c:pt idx="454">
                  <c:v>499</c:v>
                </c:pt>
                <c:pt idx="455">
                  <c:v>47</c:v>
                </c:pt>
                <c:pt idx="456">
                  <c:v>28</c:v>
                </c:pt>
                <c:pt idx="457">
                  <c:v>24</c:v>
                </c:pt>
                <c:pt idx="458">
                  <c:v>76</c:v>
                </c:pt>
                <c:pt idx="459">
                  <c:v>98</c:v>
                </c:pt>
                <c:pt idx="460">
                  <c:v>30</c:v>
                </c:pt>
                <c:pt idx="461">
                  <c:v>478</c:v>
                </c:pt>
                <c:pt idx="462">
                  <c:v>74</c:v>
                </c:pt>
                <c:pt idx="463">
                  <c:v>131</c:v>
                </c:pt>
                <c:pt idx="464">
                  <c:v>61</c:v>
                </c:pt>
                <c:pt idx="465">
                  <c:v>1071</c:v>
                </c:pt>
                <c:pt idx="466">
                  <c:v>122</c:v>
                </c:pt>
                <c:pt idx="467">
                  <c:v>111</c:v>
                </c:pt>
                <c:pt idx="468">
                  <c:v>255</c:v>
                </c:pt>
                <c:pt idx="469">
                  <c:v>141</c:v>
                </c:pt>
                <c:pt idx="470">
                  <c:v>159</c:v>
                </c:pt>
                <c:pt idx="471">
                  <c:v>99</c:v>
                </c:pt>
                <c:pt idx="472">
                  <c:v>96</c:v>
                </c:pt>
                <c:pt idx="473">
                  <c:v>27</c:v>
                </c:pt>
                <c:pt idx="474">
                  <c:v>166</c:v>
                </c:pt>
                <c:pt idx="475">
                  <c:v>76</c:v>
                </c:pt>
                <c:pt idx="476">
                  <c:v>211</c:v>
                </c:pt>
                <c:pt idx="477">
                  <c:v>21</c:v>
                </c:pt>
                <c:pt idx="478">
                  <c:v>61</c:v>
                </c:pt>
                <c:pt idx="479">
                  <c:v>30</c:v>
                </c:pt>
                <c:pt idx="480">
                  <c:v>375</c:v>
                </c:pt>
                <c:pt idx="481">
                  <c:v>111</c:v>
                </c:pt>
                <c:pt idx="482">
                  <c:v>123</c:v>
                </c:pt>
                <c:pt idx="483">
                  <c:v>70</c:v>
                </c:pt>
                <c:pt idx="484">
                  <c:v>85</c:v>
                </c:pt>
                <c:pt idx="485">
                  <c:v>86</c:v>
                </c:pt>
                <c:pt idx="486">
                  <c:v>13</c:v>
                </c:pt>
                <c:pt idx="487">
                  <c:v>33</c:v>
                </c:pt>
                <c:pt idx="488">
                  <c:v>15</c:v>
                </c:pt>
                <c:pt idx="489">
                  <c:v>273</c:v>
                </c:pt>
                <c:pt idx="490">
                  <c:v>714</c:v>
                </c:pt>
                <c:pt idx="491">
                  <c:v>170</c:v>
                </c:pt>
                <c:pt idx="492">
                  <c:v>512</c:v>
                </c:pt>
                <c:pt idx="493">
                  <c:v>314</c:v>
                </c:pt>
                <c:pt idx="494">
                  <c:v>167</c:v>
                </c:pt>
                <c:pt idx="495">
                  <c:v>9</c:v>
                </c:pt>
                <c:pt idx="496">
                  <c:v>103</c:v>
                </c:pt>
                <c:pt idx="497">
                  <c:v>111</c:v>
                </c:pt>
                <c:pt idx="498">
                  <c:v>271</c:v>
                </c:pt>
                <c:pt idx="499">
                  <c:v>101</c:v>
                </c:pt>
                <c:pt idx="500">
                  <c:v>57</c:v>
                </c:pt>
                <c:pt idx="501">
                  <c:v>62</c:v>
                </c:pt>
                <c:pt idx="502">
                  <c:v>32</c:v>
                </c:pt>
                <c:pt idx="503">
                  <c:v>141</c:v>
                </c:pt>
                <c:pt idx="504">
                  <c:v>75</c:v>
                </c:pt>
                <c:pt idx="505">
                  <c:v>46</c:v>
                </c:pt>
                <c:pt idx="506">
                  <c:v>103</c:v>
                </c:pt>
                <c:pt idx="507">
                  <c:v>6</c:v>
                </c:pt>
                <c:pt idx="508">
                  <c:v>83</c:v>
                </c:pt>
                <c:pt idx="509">
                  <c:v>108</c:v>
                </c:pt>
                <c:pt idx="510">
                  <c:v>25</c:v>
                </c:pt>
                <c:pt idx="511">
                  <c:v>549</c:v>
                </c:pt>
                <c:pt idx="512">
                  <c:v>222</c:v>
                </c:pt>
                <c:pt idx="513">
                  <c:v>183</c:v>
                </c:pt>
                <c:pt idx="514">
                  <c:v>89</c:v>
                </c:pt>
                <c:pt idx="515">
                  <c:v>253</c:v>
                </c:pt>
                <c:pt idx="516">
                  <c:v>140</c:v>
                </c:pt>
                <c:pt idx="517">
                  <c:v>103</c:v>
                </c:pt>
                <c:pt idx="518">
                  <c:v>138</c:v>
                </c:pt>
                <c:pt idx="519">
                  <c:v>191</c:v>
                </c:pt>
                <c:pt idx="520">
                  <c:v>45</c:v>
                </c:pt>
                <c:pt idx="521">
                  <c:v>17</c:v>
                </c:pt>
                <c:pt idx="522">
                  <c:v>31</c:v>
                </c:pt>
                <c:pt idx="523">
                  <c:v>50</c:v>
                </c:pt>
                <c:pt idx="524">
                  <c:v>59</c:v>
                </c:pt>
                <c:pt idx="525">
                  <c:v>81</c:v>
                </c:pt>
                <c:pt idx="526">
                  <c:v>508</c:v>
                </c:pt>
                <c:pt idx="527">
                  <c:v>74</c:v>
                </c:pt>
                <c:pt idx="528">
                  <c:v>141</c:v>
                </c:pt>
                <c:pt idx="529">
                  <c:v>711</c:v>
                </c:pt>
                <c:pt idx="530">
                  <c:v>141</c:v>
                </c:pt>
                <c:pt idx="531">
                  <c:v>109</c:v>
                </c:pt>
                <c:pt idx="532">
                  <c:v>361</c:v>
                </c:pt>
                <c:pt idx="533">
                  <c:v>176</c:v>
                </c:pt>
                <c:pt idx="534">
                  <c:v>670</c:v>
                </c:pt>
                <c:pt idx="535">
                  <c:v>96</c:v>
                </c:pt>
                <c:pt idx="536">
                  <c:v>74</c:v>
                </c:pt>
                <c:pt idx="537">
                  <c:v>52</c:v>
                </c:pt>
                <c:pt idx="538">
                  <c:v>105</c:v>
                </c:pt>
                <c:pt idx="539">
                  <c:v>41</c:v>
                </c:pt>
                <c:pt idx="540">
                  <c:v>34</c:v>
                </c:pt>
                <c:pt idx="541">
                  <c:v>66</c:v>
                </c:pt>
                <c:pt idx="542">
                  <c:v>50</c:v>
                </c:pt>
                <c:pt idx="543">
                  <c:v>159</c:v>
                </c:pt>
                <c:pt idx="544">
                  <c:v>182</c:v>
                </c:pt>
                <c:pt idx="545">
                  <c:v>206</c:v>
                </c:pt>
                <c:pt idx="546">
                  <c:v>169</c:v>
                </c:pt>
                <c:pt idx="547">
                  <c:v>31</c:v>
                </c:pt>
                <c:pt idx="548">
                  <c:v>28</c:v>
                </c:pt>
                <c:pt idx="549">
                  <c:v>54</c:v>
                </c:pt>
                <c:pt idx="550">
                  <c:v>467</c:v>
                </c:pt>
                <c:pt idx="551">
                  <c:v>389</c:v>
                </c:pt>
                <c:pt idx="552">
                  <c:v>68</c:v>
                </c:pt>
                <c:pt idx="553">
                  <c:v>413</c:v>
                </c:pt>
                <c:pt idx="554">
                  <c:v>190</c:v>
                </c:pt>
                <c:pt idx="555">
                  <c:v>189</c:v>
                </c:pt>
                <c:pt idx="556">
                  <c:v>130</c:v>
                </c:pt>
                <c:pt idx="557">
                  <c:v>74</c:v>
                </c:pt>
                <c:pt idx="558">
                  <c:v>274</c:v>
                </c:pt>
                <c:pt idx="559">
                  <c:v>22</c:v>
                </c:pt>
                <c:pt idx="560">
                  <c:v>31</c:v>
                </c:pt>
                <c:pt idx="561">
                  <c:v>63</c:v>
                </c:pt>
                <c:pt idx="562">
                  <c:v>20</c:v>
                </c:pt>
                <c:pt idx="563">
                  <c:v>25</c:v>
                </c:pt>
                <c:pt idx="564">
                  <c:v>61</c:v>
                </c:pt>
                <c:pt idx="565">
                  <c:v>52</c:v>
                </c:pt>
                <c:pt idx="566">
                  <c:v>86</c:v>
                </c:pt>
                <c:pt idx="567">
                  <c:v>42</c:v>
                </c:pt>
                <c:pt idx="568">
                  <c:v>52</c:v>
                </c:pt>
                <c:pt idx="569">
                  <c:v>120</c:v>
                </c:pt>
                <c:pt idx="570">
                  <c:v>22</c:v>
                </c:pt>
                <c:pt idx="571">
                  <c:v>64</c:v>
                </c:pt>
                <c:pt idx="572">
                  <c:v>23</c:v>
                </c:pt>
                <c:pt idx="573">
                  <c:v>238</c:v>
                </c:pt>
                <c:pt idx="574">
                  <c:v>33</c:v>
                </c:pt>
                <c:pt idx="575">
                  <c:v>32</c:v>
                </c:pt>
                <c:pt idx="576">
                  <c:v>24</c:v>
                </c:pt>
                <c:pt idx="577">
                  <c:v>29</c:v>
                </c:pt>
                <c:pt idx="578">
                  <c:v>50</c:v>
                </c:pt>
                <c:pt idx="579">
                  <c:v>108</c:v>
                </c:pt>
                <c:pt idx="580">
                  <c:v>139</c:v>
                </c:pt>
                <c:pt idx="581">
                  <c:v>7</c:v>
                </c:pt>
                <c:pt idx="582">
                  <c:v>149</c:v>
                </c:pt>
                <c:pt idx="583">
                  <c:v>31</c:v>
                </c:pt>
                <c:pt idx="584">
                  <c:v>26</c:v>
                </c:pt>
                <c:pt idx="585">
                  <c:v>172</c:v>
                </c:pt>
                <c:pt idx="586">
                  <c:v>78</c:v>
                </c:pt>
                <c:pt idx="587">
                  <c:v>120</c:v>
                </c:pt>
                <c:pt idx="588">
                  <c:v>227</c:v>
                </c:pt>
                <c:pt idx="589">
                  <c:v>42</c:v>
                </c:pt>
                <c:pt idx="590">
                  <c:v>64</c:v>
                </c:pt>
                <c:pt idx="591">
                  <c:v>121</c:v>
                </c:pt>
                <c:pt idx="592">
                  <c:v>87</c:v>
                </c:pt>
                <c:pt idx="593">
                  <c:v>65</c:v>
                </c:pt>
                <c:pt idx="594">
                  <c:v>49</c:v>
                </c:pt>
                <c:pt idx="595">
                  <c:v>19</c:v>
                </c:pt>
                <c:pt idx="596">
                  <c:v>81</c:v>
                </c:pt>
                <c:pt idx="597">
                  <c:v>264</c:v>
                </c:pt>
                <c:pt idx="598">
                  <c:v>25</c:v>
                </c:pt>
                <c:pt idx="599">
                  <c:v>5</c:v>
                </c:pt>
                <c:pt idx="600">
                  <c:v>144</c:v>
                </c:pt>
                <c:pt idx="601">
                  <c:v>92</c:v>
                </c:pt>
                <c:pt idx="602">
                  <c:v>147</c:v>
                </c:pt>
                <c:pt idx="603">
                  <c:v>90</c:v>
                </c:pt>
                <c:pt idx="604">
                  <c:v>87</c:v>
                </c:pt>
                <c:pt idx="605">
                  <c:v>406</c:v>
                </c:pt>
                <c:pt idx="606">
                  <c:v>20</c:v>
                </c:pt>
                <c:pt idx="607">
                  <c:v>70</c:v>
                </c:pt>
                <c:pt idx="608">
                  <c:v>16</c:v>
                </c:pt>
                <c:pt idx="609">
                  <c:v>52</c:v>
                </c:pt>
                <c:pt idx="610">
                  <c:v>66</c:v>
                </c:pt>
                <c:pt idx="611">
                  <c:v>109</c:v>
                </c:pt>
                <c:pt idx="612">
                  <c:v>168</c:v>
                </c:pt>
                <c:pt idx="613">
                  <c:v>31</c:v>
                </c:pt>
                <c:pt idx="614">
                  <c:v>133</c:v>
                </c:pt>
                <c:pt idx="615">
                  <c:v>151</c:v>
                </c:pt>
                <c:pt idx="616">
                  <c:v>5</c:v>
                </c:pt>
                <c:pt idx="617">
                  <c:v>73</c:v>
                </c:pt>
                <c:pt idx="618">
                  <c:v>148</c:v>
                </c:pt>
                <c:pt idx="619">
                  <c:v>93</c:v>
                </c:pt>
                <c:pt idx="620">
                  <c:v>63</c:v>
                </c:pt>
                <c:pt idx="621">
                  <c:v>134</c:v>
                </c:pt>
                <c:pt idx="622">
                  <c:v>14</c:v>
                </c:pt>
                <c:pt idx="623">
                  <c:v>78</c:v>
                </c:pt>
                <c:pt idx="624">
                  <c:v>112</c:v>
                </c:pt>
                <c:pt idx="625">
                  <c:v>34</c:v>
                </c:pt>
                <c:pt idx="626">
                  <c:v>19</c:v>
                </c:pt>
                <c:pt idx="627">
                  <c:v>13</c:v>
                </c:pt>
                <c:pt idx="628">
                  <c:v>104</c:v>
                </c:pt>
                <c:pt idx="629">
                  <c:v>52</c:v>
                </c:pt>
                <c:pt idx="630">
                  <c:v>17</c:v>
                </c:pt>
                <c:pt idx="631">
                  <c:v>82</c:v>
                </c:pt>
                <c:pt idx="632">
                  <c:v>73</c:v>
                </c:pt>
                <c:pt idx="633">
                  <c:v>158</c:v>
                </c:pt>
                <c:pt idx="634">
                  <c:v>65</c:v>
                </c:pt>
                <c:pt idx="635">
                  <c:v>184</c:v>
                </c:pt>
                <c:pt idx="636">
                  <c:v>34</c:v>
                </c:pt>
                <c:pt idx="637">
                  <c:v>240</c:v>
                </c:pt>
                <c:pt idx="638">
                  <c:v>113</c:v>
                </c:pt>
                <c:pt idx="639">
                  <c:v>66</c:v>
                </c:pt>
                <c:pt idx="640">
                  <c:v>340</c:v>
                </c:pt>
                <c:pt idx="641">
                  <c:v>150</c:v>
                </c:pt>
                <c:pt idx="642">
                  <c:v>25</c:v>
                </c:pt>
                <c:pt idx="643">
                  <c:v>234</c:v>
                </c:pt>
                <c:pt idx="644">
                  <c:v>2602</c:v>
                </c:pt>
                <c:pt idx="645">
                  <c:v>248</c:v>
                </c:pt>
                <c:pt idx="646">
                  <c:v>600</c:v>
                </c:pt>
                <c:pt idx="647">
                  <c:v>293</c:v>
                </c:pt>
                <c:pt idx="648">
                  <c:v>321</c:v>
                </c:pt>
                <c:pt idx="649">
                  <c:v>81</c:v>
                </c:pt>
                <c:pt idx="650">
                  <c:v>343</c:v>
                </c:pt>
                <c:pt idx="651">
                  <c:v>336</c:v>
                </c:pt>
                <c:pt idx="652">
                  <c:v>47</c:v>
                </c:pt>
                <c:pt idx="653">
                  <c:v>76</c:v>
                </c:pt>
                <c:pt idx="654">
                  <c:v>441</c:v>
                </c:pt>
                <c:pt idx="655">
                  <c:v>916</c:v>
                </c:pt>
                <c:pt idx="656">
                  <c:v>369</c:v>
                </c:pt>
                <c:pt idx="657">
                  <c:v>20242</c:v>
                </c:pt>
                <c:pt idx="658">
                  <c:v>71</c:v>
                </c:pt>
                <c:pt idx="659">
                  <c:v>635</c:v>
                </c:pt>
                <c:pt idx="660">
                  <c:v>885</c:v>
                </c:pt>
                <c:pt idx="661">
                  <c:v>329</c:v>
                </c:pt>
                <c:pt idx="662">
                  <c:v>71</c:v>
                </c:pt>
                <c:pt idx="663">
                  <c:v>269</c:v>
                </c:pt>
                <c:pt idx="664">
                  <c:v>345</c:v>
                </c:pt>
                <c:pt idx="665">
                  <c:v>43</c:v>
                </c:pt>
                <c:pt idx="666">
                  <c:v>33</c:v>
                </c:pt>
                <c:pt idx="667">
                  <c:v>211</c:v>
                </c:pt>
                <c:pt idx="668">
                  <c:v>196</c:v>
                </c:pt>
                <c:pt idx="669">
                  <c:v>405</c:v>
                </c:pt>
                <c:pt idx="670">
                  <c:v>206</c:v>
                </c:pt>
                <c:pt idx="671">
                  <c:v>335</c:v>
                </c:pt>
                <c:pt idx="672">
                  <c:v>215</c:v>
                </c:pt>
                <c:pt idx="673">
                  <c:v>176</c:v>
                </c:pt>
                <c:pt idx="674">
                  <c:v>555</c:v>
                </c:pt>
                <c:pt idx="675">
                  <c:v>116</c:v>
                </c:pt>
                <c:pt idx="676">
                  <c:v>615</c:v>
                </c:pt>
                <c:pt idx="677">
                  <c:v>236</c:v>
                </c:pt>
                <c:pt idx="678">
                  <c:v>145</c:v>
                </c:pt>
                <c:pt idx="679">
                  <c:v>167</c:v>
                </c:pt>
                <c:pt idx="680">
                  <c:v>235</c:v>
                </c:pt>
                <c:pt idx="681">
                  <c:v>452</c:v>
                </c:pt>
                <c:pt idx="682">
                  <c:v>241</c:v>
                </c:pt>
                <c:pt idx="683">
                  <c:v>28</c:v>
                </c:pt>
                <c:pt idx="684">
                  <c:v>140</c:v>
                </c:pt>
                <c:pt idx="685">
                  <c:v>280</c:v>
                </c:pt>
                <c:pt idx="686">
                  <c:v>70</c:v>
                </c:pt>
                <c:pt idx="687">
                  <c:v>160</c:v>
                </c:pt>
                <c:pt idx="688">
                  <c:v>141</c:v>
                </c:pt>
                <c:pt idx="689">
                  <c:v>874</c:v>
                </c:pt>
                <c:pt idx="690">
                  <c:v>73</c:v>
                </c:pt>
                <c:pt idx="691">
                  <c:v>294</c:v>
                </c:pt>
                <c:pt idx="692">
                  <c:v>740</c:v>
                </c:pt>
                <c:pt idx="693">
                  <c:v>369</c:v>
                </c:pt>
                <c:pt idx="694">
                  <c:v>110</c:v>
                </c:pt>
                <c:pt idx="695">
                  <c:v>455</c:v>
                </c:pt>
                <c:pt idx="696">
                  <c:v>224</c:v>
                </c:pt>
                <c:pt idx="697">
                  <c:v>46</c:v>
                </c:pt>
                <c:pt idx="698">
                  <c:v>284</c:v>
                </c:pt>
                <c:pt idx="699">
                  <c:v>98</c:v>
                </c:pt>
                <c:pt idx="700">
                  <c:v>56</c:v>
                </c:pt>
                <c:pt idx="701">
                  <c:v>32</c:v>
                </c:pt>
                <c:pt idx="702">
                  <c:v>30</c:v>
                </c:pt>
                <c:pt idx="703">
                  <c:v>70</c:v>
                </c:pt>
                <c:pt idx="704">
                  <c:v>44</c:v>
                </c:pt>
                <c:pt idx="705">
                  <c:v>92</c:v>
                </c:pt>
                <c:pt idx="706">
                  <c:v>205</c:v>
                </c:pt>
                <c:pt idx="707">
                  <c:v>23</c:v>
                </c:pt>
                <c:pt idx="708">
                  <c:v>4</c:v>
                </c:pt>
                <c:pt idx="709">
                  <c:v>112</c:v>
                </c:pt>
                <c:pt idx="710">
                  <c:v>27</c:v>
                </c:pt>
                <c:pt idx="711">
                  <c:v>11</c:v>
                </c:pt>
                <c:pt idx="712">
                  <c:v>26</c:v>
                </c:pt>
                <c:pt idx="713">
                  <c:v>77</c:v>
                </c:pt>
                <c:pt idx="714">
                  <c:v>136</c:v>
                </c:pt>
                <c:pt idx="715">
                  <c:v>157</c:v>
                </c:pt>
                <c:pt idx="716">
                  <c:v>158</c:v>
                </c:pt>
                <c:pt idx="717">
                  <c:v>27</c:v>
                </c:pt>
                <c:pt idx="718">
                  <c:v>23</c:v>
                </c:pt>
                <c:pt idx="719">
                  <c:v>17</c:v>
                </c:pt>
                <c:pt idx="720">
                  <c:v>37</c:v>
                </c:pt>
                <c:pt idx="721">
                  <c:v>65</c:v>
                </c:pt>
                <c:pt idx="722">
                  <c:v>18</c:v>
                </c:pt>
                <c:pt idx="723">
                  <c:v>25</c:v>
                </c:pt>
                <c:pt idx="724">
                  <c:v>104</c:v>
                </c:pt>
                <c:pt idx="725">
                  <c:v>108</c:v>
                </c:pt>
                <c:pt idx="726">
                  <c:v>38</c:v>
                </c:pt>
                <c:pt idx="727">
                  <c:v>88</c:v>
                </c:pt>
                <c:pt idx="728">
                  <c:v>82</c:v>
                </c:pt>
                <c:pt idx="729">
                  <c:v>126</c:v>
                </c:pt>
                <c:pt idx="730">
                  <c:v>133</c:v>
                </c:pt>
                <c:pt idx="731">
                  <c:v>47</c:v>
                </c:pt>
                <c:pt idx="732">
                  <c:v>58</c:v>
                </c:pt>
                <c:pt idx="733">
                  <c:v>32</c:v>
                </c:pt>
                <c:pt idx="734">
                  <c:v>37</c:v>
                </c:pt>
                <c:pt idx="735">
                  <c:v>87</c:v>
                </c:pt>
                <c:pt idx="736">
                  <c:v>15</c:v>
                </c:pt>
                <c:pt idx="737">
                  <c:v>27</c:v>
                </c:pt>
                <c:pt idx="738">
                  <c:v>19</c:v>
                </c:pt>
                <c:pt idx="739">
                  <c:v>17</c:v>
                </c:pt>
                <c:pt idx="740">
                  <c:v>26</c:v>
                </c:pt>
                <c:pt idx="741">
                  <c:v>28</c:v>
                </c:pt>
                <c:pt idx="742">
                  <c:v>37</c:v>
                </c:pt>
                <c:pt idx="743">
                  <c:v>128</c:v>
                </c:pt>
                <c:pt idx="744">
                  <c:v>10</c:v>
                </c:pt>
                <c:pt idx="745">
                  <c:v>83</c:v>
                </c:pt>
                <c:pt idx="746">
                  <c:v>46</c:v>
                </c:pt>
                <c:pt idx="747">
                  <c:v>90</c:v>
                </c:pt>
                <c:pt idx="748">
                  <c:v>81</c:v>
                </c:pt>
                <c:pt idx="749">
                  <c:v>32</c:v>
                </c:pt>
                <c:pt idx="750">
                  <c:v>20</c:v>
                </c:pt>
                <c:pt idx="751">
                  <c:v>70</c:v>
                </c:pt>
                <c:pt idx="752">
                  <c:v>168</c:v>
                </c:pt>
                <c:pt idx="753">
                  <c:v>34</c:v>
                </c:pt>
                <c:pt idx="754">
                  <c:v>48</c:v>
                </c:pt>
                <c:pt idx="755">
                  <c:v>48</c:v>
                </c:pt>
                <c:pt idx="756">
                  <c:v>221</c:v>
                </c:pt>
                <c:pt idx="757">
                  <c:v>107</c:v>
                </c:pt>
                <c:pt idx="758">
                  <c:v>45</c:v>
                </c:pt>
                <c:pt idx="759">
                  <c:v>36</c:v>
                </c:pt>
                <c:pt idx="760">
                  <c:v>101</c:v>
                </c:pt>
                <c:pt idx="761">
                  <c:v>62</c:v>
                </c:pt>
                <c:pt idx="762">
                  <c:v>32</c:v>
                </c:pt>
                <c:pt idx="763">
                  <c:v>89</c:v>
                </c:pt>
                <c:pt idx="764">
                  <c:v>93</c:v>
                </c:pt>
                <c:pt idx="765">
                  <c:v>98</c:v>
                </c:pt>
                <c:pt idx="766">
                  <c:v>82</c:v>
                </c:pt>
                <c:pt idx="767">
                  <c:v>116</c:v>
                </c:pt>
                <c:pt idx="768">
                  <c:v>52</c:v>
                </c:pt>
                <c:pt idx="769">
                  <c:v>23</c:v>
                </c:pt>
                <c:pt idx="770">
                  <c:v>77</c:v>
                </c:pt>
                <c:pt idx="771">
                  <c:v>49</c:v>
                </c:pt>
                <c:pt idx="772">
                  <c:v>59</c:v>
                </c:pt>
                <c:pt idx="773">
                  <c:v>113</c:v>
                </c:pt>
                <c:pt idx="774">
                  <c:v>34</c:v>
                </c:pt>
                <c:pt idx="775">
                  <c:v>42</c:v>
                </c:pt>
                <c:pt idx="776">
                  <c:v>42</c:v>
                </c:pt>
                <c:pt idx="777">
                  <c:v>49</c:v>
                </c:pt>
                <c:pt idx="778">
                  <c:v>56</c:v>
                </c:pt>
                <c:pt idx="779">
                  <c:v>25</c:v>
                </c:pt>
                <c:pt idx="780">
                  <c:v>52</c:v>
                </c:pt>
                <c:pt idx="781">
                  <c:v>34</c:v>
                </c:pt>
                <c:pt idx="782">
                  <c:v>67</c:v>
                </c:pt>
                <c:pt idx="783">
                  <c:v>70</c:v>
                </c:pt>
                <c:pt idx="784">
                  <c:v>89</c:v>
                </c:pt>
                <c:pt idx="785">
                  <c:v>107</c:v>
                </c:pt>
                <c:pt idx="786">
                  <c:v>159</c:v>
                </c:pt>
                <c:pt idx="787">
                  <c:v>181</c:v>
                </c:pt>
                <c:pt idx="788">
                  <c:v>131</c:v>
                </c:pt>
                <c:pt idx="789">
                  <c:v>125</c:v>
                </c:pt>
                <c:pt idx="790">
                  <c:v>61</c:v>
                </c:pt>
                <c:pt idx="791">
                  <c:v>90</c:v>
                </c:pt>
                <c:pt idx="792">
                  <c:v>35</c:v>
                </c:pt>
                <c:pt idx="793">
                  <c:v>90</c:v>
                </c:pt>
                <c:pt idx="794">
                  <c:v>4</c:v>
                </c:pt>
                <c:pt idx="795">
                  <c:v>120</c:v>
                </c:pt>
                <c:pt idx="796">
                  <c:v>14</c:v>
                </c:pt>
                <c:pt idx="797">
                  <c:v>27</c:v>
                </c:pt>
                <c:pt idx="798">
                  <c:v>49</c:v>
                </c:pt>
                <c:pt idx="799">
                  <c:v>102</c:v>
                </c:pt>
                <c:pt idx="800">
                  <c:v>3</c:v>
                </c:pt>
                <c:pt idx="801">
                  <c:v>25</c:v>
                </c:pt>
                <c:pt idx="802">
                  <c:v>118</c:v>
                </c:pt>
                <c:pt idx="803">
                  <c:v>57</c:v>
                </c:pt>
                <c:pt idx="804">
                  <c:v>11</c:v>
                </c:pt>
                <c:pt idx="805">
                  <c:v>33</c:v>
                </c:pt>
                <c:pt idx="806">
                  <c:v>40</c:v>
                </c:pt>
                <c:pt idx="807">
                  <c:v>50</c:v>
                </c:pt>
                <c:pt idx="808">
                  <c:v>38</c:v>
                </c:pt>
                <c:pt idx="809">
                  <c:v>96</c:v>
                </c:pt>
                <c:pt idx="810">
                  <c:v>48</c:v>
                </c:pt>
                <c:pt idx="811">
                  <c:v>33</c:v>
                </c:pt>
                <c:pt idx="812">
                  <c:v>226</c:v>
                </c:pt>
                <c:pt idx="813">
                  <c:v>14</c:v>
                </c:pt>
                <c:pt idx="814">
                  <c:v>20</c:v>
                </c:pt>
                <c:pt idx="815">
                  <c:v>25</c:v>
                </c:pt>
                <c:pt idx="816">
                  <c:v>90</c:v>
                </c:pt>
                <c:pt idx="817">
                  <c:v>11</c:v>
                </c:pt>
                <c:pt idx="818">
                  <c:v>55</c:v>
                </c:pt>
                <c:pt idx="819">
                  <c:v>30</c:v>
                </c:pt>
                <c:pt idx="820">
                  <c:v>28</c:v>
                </c:pt>
                <c:pt idx="821">
                  <c:v>45</c:v>
                </c:pt>
                <c:pt idx="822">
                  <c:v>13</c:v>
                </c:pt>
                <c:pt idx="823">
                  <c:v>40</c:v>
                </c:pt>
                <c:pt idx="824">
                  <c:v>21</c:v>
                </c:pt>
                <c:pt idx="825">
                  <c:v>134</c:v>
                </c:pt>
                <c:pt idx="826">
                  <c:v>20</c:v>
                </c:pt>
                <c:pt idx="827">
                  <c:v>19</c:v>
                </c:pt>
                <c:pt idx="828">
                  <c:v>209</c:v>
                </c:pt>
                <c:pt idx="829">
                  <c:v>38</c:v>
                </c:pt>
                <c:pt idx="830">
                  <c:v>24</c:v>
                </c:pt>
                <c:pt idx="831">
                  <c:v>8</c:v>
                </c:pt>
                <c:pt idx="832">
                  <c:v>179</c:v>
                </c:pt>
                <c:pt idx="833">
                  <c:v>26</c:v>
                </c:pt>
                <c:pt idx="834">
                  <c:v>131</c:v>
                </c:pt>
                <c:pt idx="835">
                  <c:v>14</c:v>
                </c:pt>
                <c:pt idx="836">
                  <c:v>174</c:v>
                </c:pt>
                <c:pt idx="837">
                  <c:v>191</c:v>
                </c:pt>
                <c:pt idx="838">
                  <c:v>38</c:v>
                </c:pt>
                <c:pt idx="839">
                  <c:v>22</c:v>
                </c:pt>
                <c:pt idx="840">
                  <c:v>149</c:v>
                </c:pt>
                <c:pt idx="841">
                  <c:v>56</c:v>
                </c:pt>
                <c:pt idx="842">
                  <c:v>19</c:v>
                </c:pt>
                <c:pt idx="843">
                  <c:v>70</c:v>
                </c:pt>
                <c:pt idx="844">
                  <c:v>81</c:v>
                </c:pt>
                <c:pt idx="845">
                  <c:v>32</c:v>
                </c:pt>
                <c:pt idx="846">
                  <c:v>26</c:v>
                </c:pt>
                <c:pt idx="847">
                  <c:v>105</c:v>
                </c:pt>
                <c:pt idx="848">
                  <c:v>29</c:v>
                </c:pt>
                <c:pt idx="849">
                  <c:v>8</c:v>
                </c:pt>
                <c:pt idx="850">
                  <c:v>89</c:v>
                </c:pt>
                <c:pt idx="851">
                  <c:v>44</c:v>
                </c:pt>
                <c:pt idx="852">
                  <c:v>246</c:v>
                </c:pt>
                <c:pt idx="853">
                  <c:v>120</c:v>
                </c:pt>
                <c:pt idx="854">
                  <c:v>26</c:v>
                </c:pt>
                <c:pt idx="855">
                  <c:v>45</c:v>
                </c:pt>
                <c:pt idx="856">
                  <c:v>20</c:v>
                </c:pt>
                <c:pt idx="857">
                  <c:v>47</c:v>
                </c:pt>
                <c:pt idx="858">
                  <c:v>13</c:v>
                </c:pt>
                <c:pt idx="859">
                  <c:v>183</c:v>
                </c:pt>
                <c:pt idx="860">
                  <c:v>21</c:v>
                </c:pt>
                <c:pt idx="861">
                  <c:v>42</c:v>
                </c:pt>
                <c:pt idx="862">
                  <c:v>54</c:v>
                </c:pt>
                <c:pt idx="863">
                  <c:v>38</c:v>
                </c:pt>
                <c:pt idx="864">
                  <c:v>64</c:v>
                </c:pt>
                <c:pt idx="865">
                  <c:v>13</c:v>
                </c:pt>
                <c:pt idx="866">
                  <c:v>33</c:v>
                </c:pt>
                <c:pt idx="867">
                  <c:v>52</c:v>
                </c:pt>
                <c:pt idx="868">
                  <c:v>107</c:v>
                </c:pt>
                <c:pt idx="869">
                  <c:v>11</c:v>
                </c:pt>
                <c:pt idx="870">
                  <c:v>34</c:v>
                </c:pt>
                <c:pt idx="871">
                  <c:v>75</c:v>
                </c:pt>
                <c:pt idx="872">
                  <c:v>26</c:v>
                </c:pt>
                <c:pt idx="873">
                  <c:v>50</c:v>
                </c:pt>
                <c:pt idx="874">
                  <c:v>80</c:v>
                </c:pt>
                <c:pt idx="875">
                  <c:v>110</c:v>
                </c:pt>
                <c:pt idx="876">
                  <c:v>77</c:v>
                </c:pt>
                <c:pt idx="877">
                  <c:v>50</c:v>
                </c:pt>
                <c:pt idx="878">
                  <c:v>145</c:v>
                </c:pt>
                <c:pt idx="879">
                  <c:v>29</c:v>
                </c:pt>
                <c:pt idx="880">
                  <c:v>114</c:v>
                </c:pt>
                <c:pt idx="881">
                  <c:v>96</c:v>
                </c:pt>
                <c:pt idx="882">
                  <c:v>31</c:v>
                </c:pt>
                <c:pt idx="883">
                  <c:v>4883</c:v>
                </c:pt>
                <c:pt idx="884">
                  <c:v>95</c:v>
                </c:pt>
                <c:pt idx="885">
                  <c:v>2478</c:v>
                </c:pt>
                <c:pt idx="886">
                  <c:v>1789</c:v>
                </c:pt>
                <c:pt idx="887">
                  <c:v>680</c:v>
                </c:pt>
                <c:pt idx="888">
                  <c:v>70</c:v>
                </c:pt>
                <c:pt idx="889">
                  <c:v>23</c:v>
                </c:pt>
                <c:pt idx="890">
                  <c:v>4245</c:v>
                </c:pt>
                <c:pt idx="891">
                  <c:v>943</c:v>
                </c:pt>
                <c:pt idx="892">
                  <c:v>1876</c:v>
                </c:pt>
                <c:pt idx="893">
                  <c:v>834</c:v>
                </c:pt>
                <c:pt idx="894">
                  <c:v>682</c:v>
                </c:pt>
                <c:pt idx="895">
                  <c:v>147</c:v>
                </c:pt>
                <c:pt idx="896">
                  <c:v>415</c:v>
                </c:pt>
                <c:pt idx="897">
                  <c:v>290</c:v>
                </c:pt>
                <c:pt idx="898">
                  <c:v>365</c:v>
                </c:pt>
                <c:pt idx="899">
                  <c:v>660</c:v>
                </c:pt>
                <c:pt idx="900">
                  <c:v>1356</c:v>
                </c:pt>
                <c:pt idx="901">
                  <c:v>424</c:v>
                </c:pt>
                <c:pt idx="902">
                  <c:v>33</c:v>
                </c:pt>
                <c:pt idx="903">
                  <c:v>1633</c:v>
                </c:pt>
                <c:pt idx="904">
                  <c:v>306</c:v>
                </c:pt>
                <c:pt idx="905">
                  <c:v>205</c:v>
                </c:pt>
                <c:pt idx="906">
                  <c:v>1281</c:v>
                </c:pt>
                <c:pt idx="907">
                  <c:v>103</c:v>
                </c:pt>
                <c:pt idx="908">
                  <c:v>1513</c:v>
                </c:pt>
                <c:pt idx="909">
                  <c:v>405</c:v>
                </c:pt>
                <c:pt idx="910">
                  <c:v>510</c:v>
                </c:pt>
                <c:pt idx="911">
                  <c:v>1887</c:v>
                </c:pt>
                <c:pt idx="912">
                  <c:v>701</c:v>
                </c:pt>
                <c:pt idx="913">
                  <c:v>3863</c:v>
                </c:pt>
                <c:pt idx="914">
                  <c:v>238</c:v>
                </c:pt>
                <c:pt idx="915">
                  <c:v>2051</c:v>
                </c:pt>
                <c:pt idx="916">
                  <c:v>402</c:v>
                </c:pt>
                <c:pt idx="917">
                  <c:v>253</c:v>
                </c:pt>
                <c:pt idx="918">
                  <c:v>473</c:v>
                </c:pt>
                <c:pt idx="919">
                  <c:v>821</c:v>
                </c:pt>
                <c:pt idx="920">
                  <c:v>388</c:v>
                </c:pt>
                <c:pt idx="921">
                  <c:v>813</c:v>
                </c:pt>
                <c:pt idx="922">
                  <c:v>1945</c:v>
                </c:pt>
                <c:pt idx="923">
                  <c:v>1637</c:v>
                </c:pt>
                <c:pt idx="924">
                  <c:v>1375</c:v>
                </c:pt>
                <c:pt idx="925">
                  <c:v>17</c:v>
                </c:pt>
                <c:pt idx="926">
                  <c:v>354</c:v>
                </c:pt>
                <c:pt idx="927">
                  <c:v>191</c:v>
                </c:pt>
                <c:pt idx="928">
                  <c:v>303</c:v>
                </c:pt>
                <c:pt idx="929">
                  <c:v>137</c:v>
                </c:pt>
                <c:pt idx="930">
                  <c:v>41</c:v>
                </c:pt>
                <c:pt idx="931">
                  <c:v>398</c:v>
                </c:pt>
                <c:pt idx="932">
                  <c:v>1737</c:v>
                </c:pt>
                <c:pt idx="933">
                  <c:v>971</c:v>
                </c:pt>
                <c:pt idx="934">
                  <c:v>183</c:v>
                </c:pt>
                <c:pt idx="935">
                  <c:v>4562</c:v>
                </c:pt>
                <c:pt idx="936">
                  <c:v>26457</c:v>
                </c:pt>
                <c:pt idx="937">
                  <c:v>162</c:v>
                </c:pt>
                <c:pt idx="938">
                  <c:v>479</c:v>
                </c:pt>
                <c:pt idx="939">
                  <c:v>426</c:v>
                </c:pt>
                <c:pt idx="940">
                  <c:v>450</c:v>
                </c:pt>
                <c:pt idx="941">
                  <c:v>1780</c:v>
                </c:pt>
                <c:pt idx="942">
                  <c:v>122</c:v>
                </c:pt>
                <c:pt idx="943">
                  <c:v>95</c:v>
                </c:pt>
                <c:pt idx="944">
                  <c:v>325</c:v>
                </c:pt>
                <c:pt idx="945">
                  <c:v>353</c:v>
                </c:pt>
                <c:pt idx="946">
                  <c:v>105</c:v>
                </c:pt>
                <c:pt idx="947">
                  <c:v>729</c:v>
                </c:pt>
                <c:pt idx="948">
                  <c:v>454</c:v>
                </c:pt>
                <c:pt idx="949">
                  <c:v>539</c:v>
                </c:pt>
                <c:pt idx="950">
                  <c:v>79</c:v>
                </c:pt>
                <c:pt idx="951">
                  <c:v>94</c:v>
                </c:pt>
                <c:pt idx="952">
                  <c:v>625</c:v>
                </c:pt>
                <c:pt idx="953">
                  <c:v>508</c:v>
                </c:pt>
                <c:pt idx="954">
                  <c:v>531</c:v>
                </c:pt>
                <c:pt idx="955">
                  <c:v>158</c:v>
                </c:pt>
                <c:pt idx="956">
                  <c:v>508</c:v>
                </c:pt>
                <c:pt idx="957">
                  <c:v>644</c:v>
                </c:pt>
                <c:pt idx="958">
                  <c:v>848</c:v>
                </c:pt>
                <c:pt idx="959">
                  <c:v>429</c:v>
                </c:pt>
                <c:pt idx="960">
                  <c:v>204</c:v>
                </c:pt>
                <c:pt idx="961">
                  <c:v>379</c:v>
                </c:pt>
                <c:pt idx="962">
                  <c:v>271</c:v>
                </c:pt>
                <c:pt idx="963">
                  <c:v>120</c:v>
                </c:pt>
                <c:pt idx="964">
                  <c:v>140</c:v>
                </c:pt>
                <c:pt idx="965">
                  <c:v>193</c:v>
                </c:pt>
                <c:pt idx="966">
                  <c:v>180</c:v>
                </c:pt>
                <c:pt idx="967">
                  <c:v>263</c:v>
                </c:pt>
                <c:pt idx="968">
                  <c:v>217</c:v>
                </c:pt>
                <c:pt idx="969">
                  <c:v>443</c:v>
                </c:pt>
                <c:pt idx="970">
                  <c:v>1373</c:v>
                </c:pt>
                <c:pt idx="971">
                  <c:v>742</c:v>
                </c:pt>
                <c:pt idx="972">
                  <c:v>170</c:v>
                </c:pt>
                <c:pt idx="973">
                  <c:v>242</c:v>
                </c:pt>
                <c:pt idx="974">
                  <c:v>541</c:v>
                </c:pt>
                <c:pt idx="975">
                  <c:v>121</c:v>
                </c:pt>
                <c:pt idx="976">
                  <c:v>621</c:v>
                </c:pt>
                <c:pt idx="977">
                  <c:v>101</c:v>
                </c:pt>
                <c:pt idx="978">
                  <c:v>554</c:v>
                </c:pt>
                <c:pt idx="979">
                  <c:v>666</c:v>
                </c:pt>
                <c:pt idx="980">
                  <c:v>410</c:v>
                </c:pt>
                <c:pt idx="981">
                  <c:v>375</c:v>
                </c:pt>
                <c:pt idx="982">
                  <c:v>1364</c:v>
                </c:pt>
                <c:pt idx="983">
                  <c:v>35</c:v>
                </c:pt>
                <c:pt idx="984">
                  <c:v>203</c:v>
                </c:pt>
                <c:pt idx="985">
                  <c:v>49</c:v>
                </c:pt>
                <c:pt idx="986">
                  <c:v>5812</c:v>
                </c:pt>
                <c:pt idx="987">
                  <c:v>1556</c:v>
                </c:pt>
                <c:pt idx="988">
                  <c:v>65</c:v>
                </c:pt>
                <c:pt idx="989">
                  <c:v>10</c:v>
                </c:pt>
                <c:pt idx="990">
                  <c:v>76</c:v>
                </c:pt>
                <c:pt idx="991">
                  <c:v>263</c:v>
                </c:pt>
                <c:pt idx="992">
                  <c:v>1530</c:v>
                </c:pt>
                <c:pt idx="993">
                  <c:v>278</c:v>
                </c:pt>
                <c:pt idx="994">
                  <c:v>350</c:v>
                </c:pt>
                <c:pt idx="995">
                  <c:v>470</c:v>
                </c:pt>
                <c:pt idx="996">
                  <c:v>3</c:v>
                </c:pt>
                <c:pt idx="997">
                  <c:v>8200</c:v>
                </c:pt>
                <c:pt idx="998">
                  <c:v>8359</c:v>
                </c:pt>
                <c:pt idx="999">
                  <c:v>188</c:v>
                </c:pt>
                <c:pt idx="1000">
                  <c:v>48</c:v>
                </c:pt>
                <c:pt idx="1001">
                  <c:v>607</c:v>
                </c:pt>
                <c:pt idx="1002">
                  <c:v>50</c:v>
                </c:pt>
                <c:pt idx="1003">
                  <c:v>55</c:v>
                </c:pt>
                <c:pt idx="1004">
                  <c:v>38</c:v>
                </c:pt>
                <c:pt idx="1005">
                  <c:v>25</c:v>
                </c:pt>
                <c:pt idx="1006">
                  <c:v>46</c:v>
                </c:pt>
                <c:pt idx="1007">
                  <c:v>83</c:v>
                </c:pt>
                <c:pt idx="1008">
                  <c:v>35</c:v>
                </c:pt>
                <c:pt idx="1009">
                  <c:v>25</c:v>
                </c:pt>
                <c:pt idx="1010">
                  <c:v>75</c:v>
                </c:pt>
                <c:pt idx="1011">
                  <c:v>62</c:v>
                </c:pt>
                <c:pt idx="1012">
                  <c:v>160</c:v>
                </c:pt>
                <c:pt idx="1013">
                  <c:v>246</c:v>
                </c:pt>
                <c:pt idx="1014">
                  <c:v>55</c:v>
                </c:pt>
                <c:pt idx="1015">
                  <c:v>23</c:v>
                </c:pt>
                <c:pt idx="1016">
                  <c:v>72</c:v>
                </c:pt>
                <c:pt idx="1017">
                  <c:v>22</c:v>
                </c:pt>
                <c:pt idx="1018">
                  <c:v>14</c:v>
                </c:pt>
                <c:pt idx="1019">
                  <c:v>38</c:v>
                </c:pt>
                <c:pt idx="1020">
                  <c:v>32</c:v>
                </c:pt>
                <c:pt idx="1021">
                  <c:v>63</c:v>
                </c:pt>
                <c:pt idx="1022">
                  <c:v>27</c:v>
                </c:pt>
                <c:pt idx="1023">
                  <c:v>44</c:v>
                </c:pt>
                <c:pt idx="1024">
                  <c:v>38</c:v>
                </c:pt>
                <c:pt idx="1025">
                  <c:v>115</c:v>
                </c:pt>
                <c:pt idx="1026">
                  <c:v>37</c:v>
                </c:pt>
                <c:pt idx="1027">
                  <c:v>99</c:v>
                </c:pt>
                <c:pt idx="1028">
                  <c:v>44</c:v>
                </c:pt>
                <c:pt idx="1029">
                  <c:v>58</c:v>
                </c:pt>
                <c:pt idx="1030">
                  <c:v>191</c:v>
                </c:pt>
                <c:pt idx="1031">
                  <c:v>40</c:v>
                </c:pt>
                <c:pt idx="1032">
                  <c:v>38</c:v>
                </c:pt>
                <c:pt idx="1033">
                  <c:v>39</c:v>
                </c:pt>
                <c:pt idx="1034">
                  <c:v>11</c:v>
                </c:pt>
                <c:pt idx="1035">
                  <c:v>107</c:v>
                </c:pt>
                <c:pt idx="1036">
                  <c:v>147</c:v>
                </c:pt>
                <c:pt idx="1037">
                  <c:v>36</c:v>
                </c:pt>
                <c:pt idx="1038">
                  <c:v>92</c:v>
                </c:pt>
                <c:pt idx="1039">
                  <c:v>35</c:v>
                </c:pt>
                <c:pt idx="1040">
                  <c:v>17</c:v>
                </c:pt>
                <c:pt idx="1041">
                  <c:v>22</c:v>
                </c:pt>
                <c:pt idx="1042">
                  <c:v>69</c:v>
                </c:pt>
                <c:pt idx="1043">
                  <c:v>13</c:v>
                </c:pt>
                <c:pt idx="1044">
                  <c:v>58</c:v>
                </c:pt>
                <c:pt idx="1045">
                  <c:v>44</c:v>
                </c:pt>
                <c:pt idx="1046">
                  <c:v>83</c:v>
                </c:pt>
                <c:pt idx="1047">
                  <c:v>117</c:v>
                </c:pt>
                <c:pt idx="1048">
                  <c:v>32</c:v>
                </c:pt>
                <c:pt idx="1049">
                  <c:v>8</c:v>
                </c:pt>
                <c:pt idx="1050">
                  <c:v>340</c:v>
                </c:pt>
                <c:pt idx="1051">
                  <c:v>7</c:v>
                </c:pt>
                <c:pt idx="1052">
                  <c:v>19</c:v>
                </c:pt>
                <c:pt idx="1053">
                  <c:v>47</c:v>
                </c:pt>
                <c:pt idx="1054">
                  <c:v>13</c:v>
                </c:pt>
                <c:pt idx="1055">
                  <c:v>90</c:v>
                </c:pt>
                <c:pt idx="1056">
                  <c:v>63</c:v>
                </c:pt>
                <c:pt idx="1057">
                  <c:v>26</c:v>
                </c:pt>
                <c:pt idx="1058">
                  <c:v>71</c:v>
                </c:pt>
                <c:pt idx="1059">
                  <c:v>38</c:v>
                </c:pt>
                <c:pt idx="1060">
                  <c:v>859</c:v>
                </c:pt>
                <c:pt idx="1061">
                  <c:v>21</c:v>
                </c:pt>
                <c:pt idx="1062">
                  <c:v>78</c:v>
                </c:pt>
                <c:pt idx="1063">
                  <c:v>53</c:v>
                </c:pt>
                <c:pt idx="1064">
                  <c:v>356</c:v>
                </c:pt>
                <c:pt idx="1065">
                  <c:v>279</c:v>
                </c:pt>
                <c:pt idx="1066">
                  <c:v>266</c:v>
                </c:pt>
                <c:pt idx="1067">
                  <c:v>623</c:v>
                </c:pt>
                <c:pt idx="1068">
                  <c:v>392</c:v>
                </c:pt>
                <c:pt idx="1069">
                  <c:v>3562</c:v>
                </c:pt>
                <c:pt idx="1070">
                  <c:v>514</c:v>
                </c:pt>
                <c:pt idx="1071">
                  <c:v>88</c:v>
                </c:pt>
                <c:pt idx="1072">
                  <c:v>537</c:v>
                </c:pt>
                <c:pt idx="1073">
                  <c:v>25</c:v>
                </c:pt>
                <c:pt idx="1074">
                  <c:v>3238</c:v>
                </c:pt>
                <c:pt idx="1075">
                  <c:v>897</c:v>
                </c:pt>
                <c:pt idx="1076">
                  <c:v>878</c:v>
                </c:pt>
                <c:pt idx="1077">
                  <c:v>115</c:v>
                </c:pt>
                <c:pt idx="1078">
                  <c:v>234</c:v>
                </c:pt>
                <c:pt idx="1079">
                  <c:v>4330</c:v>
                </c:pt>
                <c:pt idx="1080">
                  <c:v>651</c:v>
                </c:pt>
                <c:pt idx="1081">
                  <c:v>251</c:v>
                </c:pt>
                <c:pt idx="1082">
                  <c:v>263</c:v>
                </c:pt>
                <c:pt idx="1083">
                  <c:v>28</c:v>
                </c:pt>
                <c:pt idx="1084">
                  <c:v>721</c:v>
                </c:pt>
                <c:pt idx="1085">
                  <c:v>50</c:v>
                </c:pt>
                <c:pt idx="1086">
                  <c:v>73</c:v>
                </c:pt>
                <c:pt idx="1087">
                  <c:v>27</c:v>
                </c:pt>
                <c:pt idx="1088">
                  <c:v>34</c:v>
                </c:pt>
                <c:pt idx="1089">
                  <c:v>7</c:v>
                </c:pt>
                <c:pt idx="1090">
                  <c:v>24</c:v>
                </c:pt>
                <c:pt idx="1091">
                  <c:v>15</c:v>
                </c:pt>
                <c:pt idx="1092">
                  <c:v>72</c:v>
                </c:pt>
                <c:pt idx="1093">
                  <c:v>120</c:v>
                </c:pt>
                <c:pt idx="1094">
                  <c:v>123</c:v>
                </c:pt>
                <c:pt idx="1095">
                  <c:v>1</c:v>
                </c:pt>
                <c:pt idx="1096">
                  <c:v>24</c:v>
                </c:pt>
                <c:pt idx="1097">
                  <c:v>33</c:v>
                </c:pt>
                <c:pt idx="1098">
                  <c:v>14</c:v>
                </c:pt>
                <c:pt idx="1099">
                  <c:v>9</c:v>
                </c:pt>
                <c:pt idx="1100">
                  <c:v>76</c:v>
                </c:pt>
                <c:pt idx="1101">
                  <c:v>19</c:v>
                </c:pt>
                <c:pt idx="1102">
                  <c:v>69</c:v>
                </c:pt>
                <c:pt idx="1103">
                  <c:v>218</c:v>
                </c:pt>
                <c:pt idx="1104">
                  <c:v>30</c:v>
                </c:pt>
                <c:pt idx="1105">
                  <c:v>100</c:v>
                </c:pt>
                <c:pt idx="1106">
                  <c:v>296</c:v>
                </c:pt>
                <c:pt idx="1107">
                  <c:v>1204</c:v>
                </c:pt>
                <c:pt idx="1108">
                  <c:v>321</c:v>
                </c:pt>
                <c:pt idx="1109">
                  <c:v>301</c:v>
                </c:pt>
                <c:pt idx="1110">
                  <c:v>144</c:v>
                </c:pt>
                <c:pt idx="1111">
                  <c:v>539</c:v>
                </c:pt>
                <c:pt idx="1112">
                  <c:v>498</c:v>
                </c:pt>
                <c:pt idx="1113">
                  <c:v>1113</c:v>
                </c:pt>
                <c:pt idx="1114">
                  <c:v>988</c:v>
                </c:pt>
                <c:pt idx="1115">
                  <c:v>391</c:v>
                </c:pt>
                <c:pt idx="1116">
                  <c:v>28</c:v>
                </c:pt>
                <c:pt idx="1117">
                  <c:v>147</c:v>
                </c:pt>
                <c:pt idx="1118">
                  <c:v>680</c:v>
                </c:pt>
                <c:pt idx="1119">
                  <c:v>983</c:v>
                </c:pt>
                <c:pt idx="1120">
                  <c:v>79</c:v>
                </c:pt>
                <c:pt idx="1121">
                  <c:v>426</c:v>
                </c:pt>
                <c:pt idx="1122">
                  <c:v>96</c:v>
                </c:pt>
                <c:pt idx="1123">
                  <c:v>163</c:v>
                </c:pt>
                <c:pt idx="1124">
                  <c:v>2525</c:v>
                </c:pt>
                <c:pt idx="1125">
                  <c:v>2035</c:v>
                </c:pt>
                <c:pt idx="1126">
                  <c:v>290</c:v>
                </c:pt>
                <c:pt idx="1127">
                  <c:v>1980</c:v>
                </c:pt>
                <c:pt idx="1128">
                  <c:v>57</c:v>
                </c:pt>
                <c:pt idx="1129">
                  <c:v>380</c:v>
                </c:pt>
                <c:pt idx="1130">
                  <c:v>128</c:v>
                </c:pt>
                <c:pt idx="1131">
                  <c:v>180</c:v>
                </c:pt>
                <c:pt idx="1132">
                  <c:v>571</c:v>
                </c:pt>
                <c:pt idx="1133">
                  <c:v>480</c:v>
                </c:pt>
                <c:pt idx="1134">
                  <c:v>249</c:v>
                </c:pt>
                <c:pt idx="1135">
                  <c:v>84</c:v>
                </c:pt>
                <c:pt idx="1136">
                  <c:v>197</c:v>
                </c:pt>
                <c:pt idx="1137">
                  <c:v>271</c:v>
                </c:pt>
                <c:pt idx="1138">
                  <c:v>50</c:v>
                </c:pt>
                <c:pt idx="1139">
                  <c:v>169</c:v>
                </c:pt>
                <c:pt idx="1140">
                  <c:v>205</c:v>
                </c:pt>
                <c:pt idx="1141">
                  <c:v>206</c:v>
                </c:pt>
                <c:pt idx="1142">
                  <c:v>84</c:v>
                </c:pt>
                <c:pt idx="1143">
                  <c:v>210</c:v>
                </c:pt>
                <c:pt idx="1144">
                  <c:v>181</c:v>
                </c:pt>
                <c:pt idx="1145">
                  <c:v>60</c:v>
                </c:pt>
                <c:pt idx="1146">
                  <c:v>445</c:v>
                </c:pt>
                <c:pt idx="1147">
                  <c:v>17</c:v>
                </c:pt>
                <c:pt idx="1148">
                  <c:v>194</c:v>
                </c:pt>
                <c:pt idx="1149">
                  <c:v>404</c:v>
                </c:pt>
                <c:pt idx="1150">
                  <c:v>194</c:v>
                </c:pt>
                <c:pt idx="1151">
                  <c:v>902</c:v>
                </c:pt>
                <c:pt idx="1152">
                  <c:v>1670</c:v>
                </c:pt>
                <c:pt idx="1153">
                  <c:v>1328</c:v>
                </c:pt>
                <c:pt idx="1154">
                  <c:v>944</c:v>
                </c:pt>
                <c:pt idx="1155">
                  <c:v>147</c:v>
                </c:pt>
                <c:pt idx="1156">
                  <c:v>99</c:v>
                </c:pt>
                <c:pt idx="1157">
                  <c:v>79</c:v>
                </c:pt>
                <c:pt idx="1158">
                  <c:v>75</c:v>
                </c:pt>
                <c:pt idx="1159">
                  <c:v>207</c:v>
                </c:pt>
                <c:pt idx="1160">
                  <c:v>102</c:v>
                </c:pt>
                <c:pt idx="1161">
                  <c:v>32</c:v>
                </c:pt>
                <c:pt idx="1162">
                  <c:v>480</c:v>
                </c:pt>
                <c:pt idx="1163">
                  <c:v>11</c:v>
                </c:pt>
                <c:pt idx="1164">
                  <c:v>12</c:v>
                </c:pt>
                <c:pt idx="1165">
                  <c:v>48</c:v>
                </c:pt>
                <c:pt idx="1166">
                  <c:v>59</c:v>
                </c:pt>
                <c:pt idx="1167">
                  <c:v>79</c:v>
                </c:pt>
                <c:pt idx="1168">
                  <c:v>14</c:v>
                </c:pt>
                <c:pt idx="1169">
                  <c:v>106</c:v>
                </c:pt>
                <c:pt idx="1170">
                  <c:v>25</c:v>
                </c:pt>
                <c:pt idx="1171">
                  <c:v>25</c:v>
                </c:pt>
                <c:pt idx="1172">
                  <c:v>29</c:v>
                </c:pt>
                <c:pt idx="1173">
                  <c:v>43</c:v>
                </c:pt>
                <c:pt idx="1174">
                  <c:v>46</c:v>
                </c:pt>
                <c:pt idx="1175">
                  <c:v>27</c:v>
                </c:pt>
                <c:pt idx="1176">
                  <c:v>112</c:v>
                </c:pt>
                <c:pt idx="1177">
                  <c:v>34</c:v>
                </c:pt>
                <c:pt idx="1178">
                  <c:v>145</c:v>
                </c:pt>
                <c:pt idx="1179">
                  <c:v>19</c:v>
                </c:pt>
                <c:pt idx="1180">
                  <c:v>288</c:v>
                </c:pt>
                <c:pt idx="1181">
                  <c:v>14</c:v>
                </c:pt>
                <c:pt idx="1182">
                  <c:v>7</c:v>
                </c:pt>
                <c:pt idx="1183">
                  <c:v>211</c:v>
                </c:pt>
                <c:pt idx="1184">
                  <c:v>85</c:v>
                </c:pt>
                <c:pt idx="1185">
                  <c:v>103</c:v>
                </c:pt>
                <c:pt idx="1186">
                  <c:v>113</c:v>
                </c:pt>
                <c:pt idx="1187">
                  <c:v>167</c:v>
                </c:pt>
                <c:pt idx="1188">
                  <c:v>73</c:v>
                </c:pt>
                <c:pt idx="1189">
                  <c:v>75</c:v>
                </c:pt>
                <c:pt idx="1190">
                  <c:v>614</c:v>
                </c:pt>
                <c:pt idx="1191">
                  <c:v>107</c:v>
                </c:pt>
                <c:pt idx="1192">
                  <c:v>1224</c:v>
                </c:pt>
                <c:pt idx="1193">
                  <c:v>104</c:v>
                </c:pt>
                <c:pt idx="1194">
                  <c:v>79</c:v>
                </c:pt>
                <c:pt idx="1195">
                  <c:v>157</c:v>
                </c:pt>
                <c:pt idx="1196">
                  <c:v>50</c:v>
                </c:pt>
                <c:pt idx="1197">
                  <c:v>64</c:v>
                </c:pt>
                <c:pt idx="1198">
                  <c:v>200</c:v>
                </c:pt>
                <c:pt idx="1199">
                  <c:v>22</c:v>
                </c:pt>
                <c:pt idx="1200">
                  <c:v>163</c:v>
                </c:pt>
                <c:pt idx="1201">
                  <c:v>77</c:v>
                </c:pt>
                <c:pt idx="1202">
                  <c:v>89</c:v>
                </c:pt>
                <c:pt idx="1203">
                  <c:v>3355</c:v>
                </c:pt>
                <c:pt idx="1204">
                  <c:v>537</c:v>
                </c:pt>
                <c:pt idx="1205">
                  <c:v>125</c:v>
                </c:pt>
                <c:pt idx="1206">
                  <c:v>163</c:v>
                </c:pt>
                <c:pt idx="1207">
                  <c:v>283</c:v>
                </c:pt>
                <c:pt idx="1208">
                  <c:v>352</c:v>
                </c:pt>
                <c:pt idx="1209">
                  <c:v>94</c:v>
                </c:pt>
                <c:pt idx="1210">
                  <c:v>67</c:v>
                </c:pt>
                <c:pt idx="1211">
                  <c:v>221</c:v>
                </c:pt>
                <c:pt idx="1212">
                  <c:v>2165</c:v>
                </c:pt>
                <c:pt idx="1213">
                  <c:v>179</c:v>
                </c:pt>
                <c:pt idx="1214">
                  <c:v>123</c:v>
                </c:pt>
                <c:pt idx="1215">
                  <c:v>1104</c:v>
                </c:pt>
                <c:pt idx="1216">
                  <c:v>403</c:v>
                </c:pt>
                <c:pt idx="1217">
                  <c:v>109</c:v>
                </c:pt>
                <c:pt idx="1218">
                  <c:v>372</c:v>
                </c:pt>
                <c:pt idx="1219">
                  <c:v>311</c:v>
                </c:pt>
                <c:pt idx="1220">
                  <c:v>61</c:v>
                </c:pt>
                <c:pt idx="1221">
                  <c:v>115</c:v>
                </c:pt>
                <c:pt idx="1222">
                  <c:v>111</c:v>
                </c:pt>
                <c:pt idx="1223">
                  <c:v>337</c:v>
                </c:pt>
                <c:pt idx="1224">
                  <c:v>9</c:v>
                </c:pt>
                <c:pt idx="1225">
                  <c:v>120</c:v>
                </c:pt>
                <c:pt idx="1226">
                  <c:v>102</c:v>
                </c:pt>
                <c:pt idx="1227">
                  <c:v>186</c:v>
                </c:pt>
                <c:pt idx="1228">
                  <c:v>15</c:v>
                </c:pt>
                <c:pt idx="1229">
                  <c:v>67</c:v>
                </c:pt>
                <c:pt idx="1230">
                  <c:v>130</c:v>
                </c:pt>
                <c:pt idx="1231">
                  <c:v>16</c:v>
                </c:pt>
                <c:pt idx="1232">
                  <c:v>67</c:v>
                </c:pt>
                <c:pt idx="1233">
                  <c:v>124</c:v>
                </c:pt>
                <c:pt idx="1234">
                  <c:v>80</c:v>
                </c:pt>
                <c:pt idx="1235">
                  <c:v>282</c:v>
                </c:pt>
                <c:pt idx="1236">
                  <c:v>68</c:v>
                </c:pt>
                <c:pt idx="1237">
                  <c:v>86</c:v>
                </c:pt>
                <c:pt idx="1238">
                  <c:v>115</c:v>
                </c:pt>
                <c:pt idx="1239">
                  <c:v>75</c:v>
                </c:pt>
                <c:pt idx="1240">
                  <c:v>43</c:v>
                </c:pt>
                <c:pt idx="1241">
                  <c:v>48</c:v>
                </c:pt>
                <c:pt idx="1242">
                  <c:v>52</c:v>
                </c:pt>
                <c:pt idx="1243">
                  <c:v>43</c:v>
                </c:pt>
                <c:pt idx="1244">
                  <c:v>58</c:v>
                </c:pt>
                <c:pt idx="1245">
                  <c:v>47</c:v>
                </c:pt>
                <c:pt idx="1246">
                  <c:v>36</c:v>
                </c:pt>
                <c:pt idx="1247">
                  <c:v>17</c:v>
                </c:pt>
                <c:pt idx="1248">
                  <c:v>104</c:v>
                </c:pt>
                <c:pt idx="1249">
                  <c:v>47</c:v>
                </c:pt>
                <c:pt idx="1250">
                  <c:v>38</c:v>
                </c:pt>
                <c:pt idx="1251">
                  <c:v>81</c:v>
                </c:pt>
                <c:pt idx="1252">
                  <c:v>55</c:v>
                </c:pt>
                <c:pt idx="1253">
                  <c:v>41</c:v>
                </c:pt>
                <c:pt idx="1254">
                  <c:v>79</c:v>
                </c:pt>
                <c:pt idx="1255">
                  <c:v>16</c:v>
                </c:pt>
                <c:pt idx="1256">
                  <c:v>8</c:v>
                </c:pt>
                <c:pt idx="1257">
                  <c:v>95</c:v>
                </c:pt>
                <c:pt idx="1258">
                  <c:v>25</c:v>
                </c:pt>
                <c:pt idx="1259">
                  <c:v>19</c:v>
                </c:pt>
                <c:pt idx="1260">
                  <c:v>90</c:v>
                </c:pt>
                <c:pt idx="1261">
                  <c:v>41</c:v>
                </c:pt>
                <c:pt idx="1262">
                  <c:v>30</c:v>
                </c:pt>
                <c:pt idx="1263">
                  <c:v>38</c:v>
                </c:pt>
                <c:pt idx="1264">
                  <c:v>65</c:v>
                </c:pt>
                <c:pt idx="1265">
                  <c:v>75</c:v>
                </c:pt>
                <c:pt idx="1266">
                  <c:v>16</c:v>
                </c:pt>
                <c:pt idx="1267">
                  <c:v>10</c:v>
                </c:pt>
                <c:pt idx="1268">
                  <c:v>27</c:v>
                </c:pt>
                <c:pt idx="1269">
                  <c:v>259</c:v>
                </c:pt>
                <c:pt idx="1270">
                  <c:v>39</c:v>
                </c:pt>
                <c:pt idx="1271">
                  <c:v>42</c:v>
                </c:pt>
                <c:pt idx="1272">
                  <c:v>10</c:v>
                </c:pt>
                <c:pt idx="1273">
                  <c:v>56</c:v>
                </c:pt>
                <c:pt idx="1274">
                  <c:v>20</c:v>
                </c:pt>
                <c:pt idx="1275">
                  <c:v>170</c:v>
                </c:pt>
                <c:pt idx="1276">
                  <c:v>29</c:v>
                </c:pt>
                <c:pt idx="1277">
                  <c:v>132</c:v>
                </c:pt>
                <c:pt idx="1278">
                  <c:v>27</c:v>
                </c:pt>
                <c:pt idx="1279">
                  <c:v>26</c:v>
                </c:pt>
                <c:pt idx="1280">
                  <c:v>43</c:v>
                </c:pt>
                <c:pt idx="1281">
                  <c:v>80</c:v>
                </c:pt>
                <c:pt idx="1282">
                  <c:v>33</c:v>
                </c:pt>
                <c:pt idx="1283">
                  <c:v>71</c:v>
                </c:pt>
                <c:pt idx="1284">
                  <c:v>81</c:v>
                </c:pt>
                <c:pt idx="1285">
                  <c:v>76</c:v>
                </c:pt>
                <c:pt idx="1286">
                  <c:v>48</c:v>
                </c:pt>
                <c:pt idx="1287">
                  <c:v>61</c:v>
                </c:pt>
                <c:pt idx="1288">
                  <c:v>60</c:v>
                </c:pt>
                <c:pt idx="1289">
                  <c:v>136</c:v>
                </c:pt>
                <c:pt idx="1290">
                  <c:v>14</c:v>
                </c:pt>
                <c:pt idx="1291">
                  <c:v>78</c:v>
                </c:pt>
                <c:pt idx="1292">
                  <c:v>4</c:v>
                </c:pt>
                <c:pt idx="1293">
                  <c:v>11</c:v>
                </c:pt>
                <c:pt idx="1294">
                  <c:v>185</c:v>
                </c:pt>
                <c:pt idx="1295">
                  <c:v>59</c:v>
                </c:pt>
                <c:pt idx="1296">
                  <c:v>27</c:v>
                </c:pt>
                <c:pt idx="1297">
                  <c:v>63</c:v>
                </c:pt>
                <c:pt idx="1298">
                  <c:v>13</c:v>
                </c:pt>
                <c:pt idx="1299">
                  <c:v>13</c:v>
                </c:pt>
                <c:pt idx="1300">
                  <c:v>57</c:v>
                </c:pt>
                <c:pt idx="1301">
                  <c:v>61</c:v>
                </c:pt>
                <c:pt idx="1302">
                  <c:v>65</c:v>
                </c:pt>
                <c:pt idx="1303">
                  <c:v>134</c:v>
                </c:pt>
                <c:pt idx="1304">
                  <c:v>37</c:v>
                </c:pt>
                <c:pt idx="1305">
                  <c:v>37</c:v>
                </c:pt>
                <c:pt idx="1306">
                  <c:v>150</c:v>
                </c:pt>
                <c:pt idx="1307">
                  <c:v>56</c:v>
                </c:pt>
                <c:pt idx="1308">
                  <c:v>18</c:v>
                </c:pt>
                <c:pt idx="1309">
                  <c:v>60</c:v>
                </c:pt>
                <c:pt idx="1310">
                  <c:v>67</c:v>
                </c:pt>
                <c:pt idx="1311">
                  <c:v>35</c:v>
                </c:pt>
                <c:pt idx="1312">
                  <c:v>34</c:v>
                </c:pt>
                <c:pt idx="1313">
                  <c:v>36</c:v>
                </c:pt>
                <c:pt idx="1314">
                  <c:v>18</c:v>
                </c:pt>
                <c:pt idx="1315">
                  <c:v>25</c:v>
                </c:pt>
                <c:pt idx="1316">
                  <c:v>21</c:v>
                </c:pt>
                <c:pt idx="1317">
                  <c:v>151</c:v>
                </c:pt>
                <c:pt idx="1318">
                  <c:v>489</c:v>
                </c:pt>
                <c:pt idx="1319">
                  <c:v>50</c:v>
                </c:pt>
                <c:pt idx="1320">
                  <c:v>321</c:v>
                </c:pt>
                <c:pt idx="1321">
                  <c:v>1762</c:v>
                </c:pt>
                <c:pt idx="1322">
                  <c:v>385</c:v>
                </c:pt>
                <c:pt idx="1323">
                  <c:v>398</c:v>
                </c:pt>
                <c:pt idx="1324">
                  <c:v>304</c:v>
                </c:pt>
                <c:pt idx="1325">
                  <c:v>676</c:v>
                </c:pt>
                <c:pt idx="1326">
                  <c:v>577</c:v>
                </c:pt>
                <c:pt idx="1327">
                  <c:v>3663</c:v>
                </c:pt>
                <c:pt idx="1328">
                  <c:v>294</c:v>
                </c:pt>
                <c:pt idx="1329">
                  <c:v>28</c:v>
                </c:pt>
                <c:pt idx="1330">
                  <c:v>100</c:v>
                </c:pt>
                <c:pt idx="1331">
                  <c:v>72</c:v>
                </c:pt>
                <c:pt idx="1332">
                  <c:v>238</c:v>
                </c:pt>
                <c:pt idx="1333">
                  <c:v>159</c:v>
                </c:pt>
                <c:pt idx="1334">
                  <c:v>77</c:v>
                </c:pt>
                <c:pt idx="1335">
                  <c:v>53</c:v>
                </c:pt>
                <c:pt idx="1336">
                  <c:v>1251</c:v>
                </c:pt>
                <c:pt idx="1337">
                  <c:v>465</c:v>
                </c:pt>
                <c:pt idx="1338">
                  <c:v>74</c:v>
                </c:pt>
                <c:pt idx="1339">
                  <c:v>62</c:v>
                </c:pt>
                <c:pt idx="1340">
                  <c:v>3468</c:v>
                </c:pt>
                <c:pt idx="1341">
                  <c:v>52</c:v>
                </c:pt>
                <c:pt idx="1342">
                  <c:v>50</c:v>
                </c:pt>
                <c:pt idx="1343">
                  <c:v>45</c:v>
                </c:pt>
                <c:pt idx="1344">
                  <c:v>21</c:v>
                </c:pt>
                <c:pt idx="1345">
                  <c:v>100</c:v>
                </c:pt>
                <c:pt idx="1346">
                  <c:v>81</c:v>
                </c:pt>
                <c:pt idx="1347">
                  <c:v>286</c:v>
                </c:pt>
                <c:pt idx="1348">
                  <c:v>42</c:v>
                </c:pt>
                <c:pt idx="1349">
                  <c:v>199</c:v>
                </c:pt>
                <c:pt idx="1350">
                  <c:v>25</c:v>
                </c:pt>
                <c:pt idx="1351">
                  <c:v>84</c:v>
                </c:pt>
                <c:pt idx="1352">
                  <c:v>50</c:v>
                </c:pt>
                <c:pt idx="1353">
                  <c:v>26</c:v>
                </c:pt>
                <c:pt idx="1354">
                  <c:v>14</c:v>
                </c:pt>
                <c:pt idx="1355">
                  <c:v>49</c:v>
                </c:pt>
                <c:pt idx="1356">
                  <c:v>69</c:v>
                </c:pt>
                <c:pt idx="1357">
                  <c:v>60</c:v>
                </c:pt>
                <c:pt idx="1358">
                  <c:v>80</c:v>
                </c:pt>
                <c:pt idx="1359">
                  <c:v>56</c:v>
                </c:pt>
                <c:pt idx="1360">
                  <c:v>104</c:v>
                </c:pt>
                <c:pt idx="1361">
                  <c:v>46</c:v>
                </c:pt>
                <c:pt idx="1362">
                  <c:v>206</c:v>
                </c:pt>
                <c:pt idx="1363">
                  <c:v>18</c:v>
                </c:pt>
                <c:pt idx="1364">
                  <c:v>28</c:v>
                </c:pt>
                <c:pt idx="1365">
                  <c:v>11</c:v>
                </c:pt>
                <c:pt idx="1366">
                  <c:v>263</c:v>
                </c:pt>
                <c:pt idx="1367">
                  <c:v>394</c:v>
                </c:pt>
                <c:pt idx="1368">
                  <c:v>1049</c:v>
                </c:pt>
                <c:pt idx="1369">
                  <c:v>308</c:v>
                </c:pt>
                <c:pt idx="1370">
                  <c:v>1088</c:v>
                </c:pt>
                <c:pt idx="1371">
                  <c:v>73</c:v>
                </c:pt>
                <c:pt idx="1372">
                  <c:v>143</c:v>
                </c:pt>
                <c:pt idx="1373">
                  <c:v>1420</c:v>
                </c:pt>
                <c:pt idx="1374">
                  <c:v>305</c:v>
                </c:pt>
                <c:pt idx="1375">
                  <c:v>551</c:v>
                </c:pt>
                <c:pt idx="1376">
                  <c:v>187</c:v>
                </c:pt>
                <c:pt idx="1377">
                  <c:v>325</c:v>
                </c:pt>
                <c:pt idx="1378">
                  <c:v>148</c:v>
                </c:pt>
                <c:pt idx="1379">
                  <c:v>69</c:v>
                </c:pt>
                <c:pt idx="1380">
                  <c:v>173</c:v>
                </c:pt>
                <c:pt idx="1381">
                  <c:v>269</c:v>
                </c:pt>
                <c:pt idx="1382">
                  <c:v>185</c:v>
                </c:pt>
                <c:pt idx="1383">
                  <c:v>176</c:v>
                </c:pt>
                <c:pt idx="1384">
                  <c:v>1019</c:v>
                </c:pt>
                <c:pt idx="1385">
                  <c:v>113</c:v>
                </c:pt>
                <c:pt idx="1386">
                  <c:v>404</c:v>
                </c:pt>
                <c:pt idx="1387">
                  <c:v>707</c:v>
                </c:pt>
                <c:pt idx="1388">
                  <c:v>392</c:v>
                </c:pt>
                <c:pt idx="1389">
                  <c:v>23</c:v>
                </c:pt>
                <c:pt idx="1390">
                  <c:v>682</c:v>
                </c:pt>
                <c:pt idx="1391">
                  <c:v>37</c:v>
                </c:pt>
                <c:pt idx="1392">
                  <c:v>146</c:v>
                </c:pt>
                <c:pt idx="1393">
                  <c:v>119</c:v>
                </c:pt>
                <c:pt idx="1394">
                  <c:v>163</c:v>
                </c:pt>
                <c:pt idx="1395">
                  <c:v>339</c:v>
                </c:pt>
                <c:pt idx="1396">
                  <c:v>58</c:v>
                </c:pt>
                <c:pt idx="1397">
                  <c:v>456</c:v>
                </c:pt>
                <c:pt idx="1398">
                  <c:v>15</c:v>
                </c:pt>
                <c:pt idx="1399">
                  <c:v>191</c:v>
                </c:pt>
                <c:pt idx="1400">
                  <c:v>17</c:v>
                </c:pt>
                <c:pt idx="1401">
                  <c:v>28</c:v>
                </c:pt>
                <c:pt idx="1402">
                  <c:v>18</c:v>
                </c:pt>
                <c:pt idx="1403">
                  <c:v>61</c:v>
                </c:pt>
                <c:pt idx="1404">
                  <c:v>108</c:v>
                </c:pt>
                <c:pt idx="1405">
                  <c:v>142</c:v>
                </c:pt>
                <c:pt idx="1406">
                  <c:v>74</c:v>
                </c:pt>
                <c:pt idx="1407">
                  <c:v>38</c:v>
                </c:pt>
                <c:pt idx="1408">
                  <c:v>20</c:v>
                </c:pt>
                <c:pt idx="1409">
                  <c:v>24</c:v>
                </c:pt>
                <c:pt idx="1410">
                  <c:v>66</c:v>
                </c:pt>
                <c:pt idx="1411">
                  <c:v>28</c:v>
                </c:pt>
                <c:pt idx="1412">
                  <c:v>24</c:v>
                </c:pt>
                <c:pt idx="1413">
                  <c:v>73</c:v>
                </c:pt>
                <c:pt idx="1414">
                  <c:v>3</c:v>
                </c:pt>
                <c:pt idx="1415">
                  <c:v>20</c:v>
                </c:pt>
                <c:pt idx="1416">
                  <c:v>21</c:v>
                </c:pt>
                <c:pt idx="1417">
                  <c:v>94</c:v>
                </c:pt>
                <c:pt idx="1418">
                  <c:v>139</c:v>
                </c:pt>
                <c:pt idx="1419">
                  <c:v>130</c:v>
                </c:pt>
                <c:pt idx="1420">
                  <c:v>31</c:v>
                </c:pt>
                <c:pt idx="1421">
                  <c:v>13</c:v>
                </c:pt>
                <c:pt idx="1422">
                  <c:v>90</c:v>
                </c:pt>
                <c:pt idx="1423">
                  <c:v>141</c:v>
                </c:pt>
                <c:pt idx="1424">
                  <c:v>23</c:v>
                </c:pt>
                <c:pt idx="1425">
                  <c:v>18</c:v>
                </c:pt>
                <c:pt idx="1426">
                  <c:v>76</c:v>
                </c:pt>
                <c:pt idx="1427">
                  <c:v>93</c:v>
                </c:pt>
                <c:pt idx="1428">
                  <c:v>69</c:v>
                </c:pt>
                <c:pt idx="1429">
                  <c:v>21</c:v>
                </c:pt>
                <c:pt idx="1430">
                  <c:v>57</c:v>
                </c:pt>
                <c:pt idx="1431">
                  <c:v>108</c:v>
                </c:pt>
                <c:pt idx="1432">
                  <c:v>83</c:v>
                </c:pt>
                <c:pt idx="1433">
                  <c:v>96</c:v>
                </c:pt>
                <c:pt idx="1434">
                  <c:v>64</c:v>
                </c:pt>
                <c:pt idx="1435">
                  <c:v>14</c:v>
                </c:pt>
                <c:pt idx="1436">
                  <c:v>169</c:v>
                </c:pt>
                <c:pt idx="1437">
                  <c:v>33</c:v>
                </c:pt>
                <c:pt idx="1438">
                  <c:v>102</c:v>
                </c:pt>
                <c:pt idx="1439">
                  <c:v>104</c:v>
                </c:pt>
                <c:pt idx="1440">
                  <c:v>20</c:v>
                </c:pt>
                <c:pt idx="1441">
                  <c:v>35</c:v>
                </c:pt>
                <c:pt idx="1442">
                  <c:v>94</c:v>
                </c:pt>
                <c:pt idx="1443">
                  <c:v>14</c:v>
                </c:pt>
                <c:pt idx="1444">
                  <c:v>15</c:v>
                </c:pt>
                <c:pt idx="1445">
                  <c:v>51</c:v>
                </c:pt>
                <c:pt idx="1446">
                  <c:v>19</c:v>
                </c:pt>
                <c:pt idx="1447">
                  <c:v>23</c:v>
                </c:pt>
                <c:pt idx="1448">
                  <c:v>97</c:v>
                </c:pt>
                <c:pt idx="1449">
                  <c:v>76</c:v>
                </c:pt>
                <c:pt idx="1450">
                  <c:v>11</c:v>
                </c:pt>
                <c:pt idx="1451">
                  <c:v>52</c:v>
                </c:pt>
                <c:pt idx="1452">
                  <c:v>95</c:v>
                </c:pt>
                <c:pt idx="1453">
                  <c:v>35</c:v>
                </c:pt>
                <c:pt idx="1454">
                  <c:v>21</c:v>
                </c:pt>
                <c:pt idx="1455">
                  <c:v>93</c:v>
                </c:pt>
                <c:pt idx="1456">
                  <c:v>11</c:v>
                </c:pt>
                <c:pt idx="1457">
                  <c:v>21</c:v>
                </c:pt>
                <c:pt idx="1458">
                  <c:v>54</c:v>
                </c:pt>
                <c:pt idx="1459">
                  <c:v>31</c:v>
                </c:pt>
                <c:pt idx="1460">
                  <c:v>132</c:v>
                </c:pt>
                <c:pt idx="1461">
                  <c:v>3</c:v>
                </c:pt>
                <c:pt idx="1462">
                  <c:v>6</c:v>
                </c:pt>
                <c:pt idx="1463">
                  <c:v>10</c:v>
                </c:pt>
                <c:pt idx="1464">
                  <c:v>147</c:v>
                </c:pt>
                <c:pt idx="1465">
                  <c:v>199</c:v>
                </c:pt>
                <c:pt idx="1466">
                  <c:v>50</c:v>
                </c:pt>
                <c:pt idx="1467">
                  <c:v>21</c:v>
                </c:pt>
                <c:pt idx="1468">
                  <c:v>24</c:v>
                </c:pt>
                <c:pt idx="1469">
                  <c:v>32</c:v>
                </c:pt>
                <c:pt idx="1470">
                  <c:v>62</c:v>
                </c:pt>
                <c:pt idx="1471">
                  <c:v>9</c:v>
                </c:pt>
                <c:pt idx="1472">
                  <c:v>38</c:v>
                </c:pt>
                <c:pt idx="1473">
                  <c:v>54</c:v>
                </c:pt>
                <c:pt idx="1474">
                  <c:v>37</c:v>
                </c:pt>
                <c:pt idx="1475">
                  <c:v>39</c:v>
                </c:pt>
                <c:pt idx="1476">
                  <c:v>34</c:v>
                </c:pt>
                <c:pt idx="1477">
                  <c:v>55</c:v>
                </c:pt>
                <c:pt idx="1478">
                  <c:v>32</c:v>
                </c:pt>
                <c:pt idx="1479">
                  <c:v>25</c:v>
                </c:pt>
                <c:pt idx="1480">
                  <c:v>33</c:v>
                </c:pt>
                <c:pt idx="1481">
                  <c:v>108</c:v>
                </c:pt>
                <c:pt idx="1482">
                  <c:v>20</c:v>
                </c:pt>
                <c:pt idx="1483">
                  <c:v>98</c:v>
                </c:pt>
                <c:pt idx="1484">
                  <c:v>196</c:v>
                </c:pt>
                <c:pt idx="1485">
                  <c:v>39</c:v>
                </c:pt>
                <c:pt idx="1486">
                  <c:v>128</c:v>
                </c:pt>
                <c:pt idx="1487">
                  <c:v>71</c:v>
                </c:pt>
                <c:pt idx="1488">
                  <c:v>47</c:v>
                </c:pt>
                <c:pt idx="1489">
                  <c:v>17</c:v>
                </c:pt>
                <c:pt idx="1490">
                  <c:v>91</c:v>
                </c:pt>
                <c:pt idx="1491">
                  <c:v>43</c:v>
                </c:pt>
                <c:pt idx="1492">
                  <c:v>17</c:v>
                </c:pt>
                <c:pt idx="1493">
                  <c:v>33</c:v>
                </c:pt>
                <c:pt idx="1494">
                  <c:v>87</c:v>
                </c:pt>
                <c:pt idx="1495">
                  <c:v>113</c:v>
                </c:pt>
                <c:pt idx="1496">
                  <c:v>14</c:v>
                </c:pt>
                <c:pt idx="1497">
                  <c:v>30</c:v>
                </c:pt>
                <c:pt idx="1498">
                  <c:v>16</c:v>
                </c:pt>
                <c:pt idx="1499">
                  <c:v>46</c:v>
                </c:pt>
                <c:pt idx="1500">
                  <c:v>24</c:v>
                </c:pt>
                <c:pt idx="1501">
                  <c:v>97</c:v>
                </c:pt>
                <c:pt idx="1502">
                  <c:v>59</c:v>
                </c:pt>
                <c:pt idx="1503">
                  <c:v>1095</c:v>
                </c:pt>
                <c:pt idx="1504">
                  <c:v>218</c:v>
                </c:pt>
                <c:pt idx="1505">
                  <c:v>111</c:v>
                </c:pt>
                <c:pt idx="1506">
                  <c:v>56</c:v>
                </c:pt>
                <c:pt idx="1507">
                  <c:v>265</c:v>
                </c:pt>
                <c:pt idx="1508">
                  <c:v>28</c:v>
                </c:pt>
                <c:pt idx="1509">
                  <c:v>364</c:v>
                </c:pt>
                <c:pt idx="1510">
                  <c:v>27</c:v>
                </c:pt>
                <c:pt idx="1511">
                  <c:v>93</c:v>
                </c:pt>
                <c:pt idx="1512">
                  <c:v>64</c:v>
                </c:pt>
                <c:pt idx="1513">
                  <c:v>22</c:v>
                </c:pt>
                <c:pt idx="1514">
                  <c:v>59</c:v>
                </c:pt>
                <c:pt idx="1515">
                  <c:v>249</c:v>
                </c:pt>
                <c:pt idx="1516">
                  <c:v>392</c:v>
                </c:pt>
                <c:pt idx="1517">
                  <c:v>115</c:v>
                </c:pt>
                <c:pt idx="1518">
                  <c:v>433</c:v>
                </c:pt>
                <c:pt idx="1519">
                  <c:v>20</c:v>
                </c:pt>
                <c:pt idx="1520">
                  <c:v>8</c:v>
                </c:pt>
                <c:pt idx="1521">
                  <c:v>175</c:v>
                </c:pt>
                <c:pt idx="1522">
                  <c:v>104</c:v>
                </c:pt>
                <c:pt idx="1523">
                  <c:v>17</c:v>
                </c:pt>
                <c:pt idx="1524">
                  <c:v>277</c:v>
                </c:pt>
                <c:pt idx="1525">
                  <c:v>118</c:v>
                </c:pt>
                <c:pt idx="1526">
                  <c:v>97</c:v>
                </c:pt>
                <c:pt idx="1527">
                  <c:v>20</c:v>
                </c:pt>
                <c:pt idx="1528">
                  <c:v>26</c:v>
                </c:pt>
                <c:pt idx="1529">
                  <c:v>128</c:v>
                </c:pt>
                <c:pt idx="1530">
                  <c:v>15</c:v>
                </c:pt>
                <c:pt idx="1531">
                  <c:v>25</c:v>
                </c:pt>
                <c:pt idx="1532">
                  <c:v>55</c:v>
                </c:pt>
                <c:pt idx="1533">
                  <c:v>107</c:v>
                </c:pt>
                <c:pt idx="1534">
                  <c:v>557</c:v>
                </c:pt>
                <c:pt idx="1535">
                  <c:v>40</c:v>
                </c:pt>
                <c:pt idx="1536">
                  <c:v>36</c:v>
                </c:pt>
                <c:pt idx="1537">
                  <c:v>159</c:v>
                </c:pt>
                <c:pt idx="1538">
                  <c:v>41</c:v>
                </c:pt>
                <c:pt idx="1539">
                  <c:v>226</c:v>
                </c:pt>
                <c:pt idx="1540">
                  <c:v>30</c:v>
                </c:pt>
                <c:pt idx="1541">
                  <c:v>103</c:v>
                </c:pt>
                <c:pt idx="1542">
                  <c:v>62</c:v>
                </c:pt>
                <c:pt idx="1543">
                  <c:v>6</c:v>
                </c:pt>
                <c:pt idx="1544">
                  <c:v>182</c:v>
                </c:pt>
                <c:pt idx="1545">
                  <c:v>145</c:v>
                </c:pt>
                <c:pt idx="1546">
                  <c:v>25</c:v>
                </c:pt>
                <c:pt idx="1547">
                  <c:v>320</c:v>
                </c:pt>
                <c:pt idx="1548">
                  <c:v>99</c:v>
                </c:pt>
                <c:pt idx="1549">
                  <c:v>348</c:v>
                </c:pt>
                <c:pt idx="1550">
                  <c:v>41</c:v>
                </c:pt>
                <c:pt idx="1551">
                  <c:v>29</c:v>
                </c:pt>
                <c:pt idx="1552">
                  <c:v>25</c:v>
                </c:pt>
                <c:pt idx="1553">
                  <c:v>23</c:v>
                </c:pt>
                <c:pt idx="1554">
                  <c:v>1260</c:v>
                </c:pt>
                <c:pt idx="1555">
                  <c:v>307</c:v>
                </c:pt>
                <c:pt idx="1556">
                  <c:v>329</c:v>
                </c:pt>
                <c:pt idx="1557">
                  <c:v>32</c:v>
                </c:pt>
                <c:pt idx="1558">
                  <c:v>27</c:v>
                </c:pt>
                <c:pt idx="1559">
                  <c:v>236</c:v>
                </c:pt>
                <c:pt idx="1560">
                  <c:v>42</c:v>
                </c:pt>
                <c:pt idx="1561">
                  <c:v>95</c:v>
                </c:pt>
                <c:pt idx="1562">
                  <c:v>37</c:v>
                </c:pt>
                <c:pt idx="1563">
                  <c:v>128</c:v>
                </c:pt>
                <c:pt idx="1564">
                  <c:v>156</c:v>
                </c:pt>
                <c:pt idx="1565">
                  <c:v>64</c:v>
                </c:pt>
                <c:pt idx="1566">
                  <c:v>58</c:v>
                </c:pt>
                <c:pt idx="1567">
                  <c:v>20</c:v>
                </c:pt>
                <c:pt idx="1568">
                  <c:v>47</c:v>
                </c:pt>
                <c:pt idx="1569">
                  <c:v>54</c:v>
                </c:pt>
                <c:pt idx="1570">
                  <c:v>9</c:v>
                </c:pt>
                <c:pt idx="1571">
                  <c:v>213</c:v>
                </c:pt>
                <c:pt idx="1572">
                  <c:v>57</c:v>
                </c:pt>
                <c:pt idx="1573">
                  <c:v>25</c:v>
                </c:pt>
                <c:pt idx="1574">
                  <c:v>104</c:v>
                </c:pt>
                <c:pt idx="1575">
                  <c:v>34</c:v>
                </c:pt>
                <c:pt idx="1576">
                  <c:v>67</c:v>
                </c:pt>
                <c:pt idx="1577">
                  <c:v>241</c:v>
                </c:pt>
                <c:pt idx="1578">
                  <c:v>123</c:v>
                </c:pt>
                <c:pt idx="1579">
                  <c:v>302</c:v>
                </c:pt>
                <c:pt idx="1580">
                  <c:v>89</c:v>
                </c:pt>
                <c:pt idx="1581">
                  <c:v>41</c:v>
                </c:pt>
                <c:pt idx="1582">
                  <c:v>69</c:v>
                </c:pt>
                <c:pt idx="1583">
                  <c:v>52</c:v>
                </c:pt>
                <c:pt idx="1584">
                  <c:v>57</c:v>
                </c:pt>
                <c:pt idx="1585">
                  <c:v>74</c:v>
                </c:pt>
                <c:pt idx="1586">
                  <c:v>63</c:v>
                </c:pt>
                <c:pt idx="1587">
                  <c:v>72</c:v>
                </c:pt>
                <c:pt idx="1588">
                  <c:v>71</c:v>
                </c:pt>
                <c:pt idx="1589">
                  <c:v>21</c:v>
                </c:pt>
                <c:pt idx="1590">
                  <c:v>930</c:v>
                </c:pt>
                <c:pt idx="1591">
                  <c:v>55</c:v>
                </c:pt>
                <c:pt idx="1592">
                  <c:v>61</c:v>
                </c:pt>
                <c:pt idx="1593">
                  <c:v>82</c:v>
                </c:pt>
                <c:pt idx="1594">
                  <c:v>71</c:v>
                </c:pt>
                <c:pt idx="1595">
                  <c:v>117</c:v>
                </c:pt>
                <c:pt idx="1596">
                  <c:v>29</c:v>
                </c:pt>
                <c:pt idx="1597">
                  <c:v>74</c:v>
                </c:pt>
                <c:pt idx="1598">
                  <c:v>23</c:v>
                </c:pt>
                <c:pt idx="1599">
                  <c:v>60</c:v>
                </c:pt>
                <c:pt idx="1600">
                  <c:v>55</c:v>
                </c:pt>
                <c:pt idx="1601">
                  <c:v>51</c:v>
                </c:pt>
                <c:pt idx="1602">
                  <c:v>78</c:v>
                </c:pt>
                <c:pt idx="1603">
                  <c:v>62</c:v>
                </c:pt>
                <c:pt idx="1604">
                  <c:v>45</c:v>
                </c:pt>
                <c:pt idx="1605">
                  <c:v>15</c:v>
                </c:pt>
                <c:pt idx="1606">
                  <c:v>151</c:v>
                </c:pt>
                <c:pt idx="1607">
                  <c:v>68</c:v>
                </c:pt>
                <c:pt idx="1608">
                  <c:v>46</c:v>
                </c:pt>
                <c:pt idx="1609">
                  <c:v>24</c:v>
                </c:pt>
                <c:pt idx="1610">
                  <c:v>70</c:v>
                </c:pt>
                <c:pt idx="1611">
                  <c:v>244</c:v>
                </c:pt>
                <c:pt idx="1612">
                  <c:v>82</c:v>
                </c:pt>
                <c:pt idx="1613">
                  <c:v>226</c:v>
                </c:pt>
                <c:pt idx="1614">
                  <c:v>60</c:v>
                </c:pt>
                <c:pt idx="1615">
                  <c:v>322</c:v>
                </c:pt>
                <c:pt idx="1616">
                  <c:v>94</c:v>
                </c:pt>
                <c:pt idx="1617">
                  <c:v>47</c:v>
                </c:pt>
                <c:pt idx="1618">
                  <c:v>115</c:v>
                </c:pt>
                <c:pt idx="1619">
                  <c:v>134</c:v>
                </c:pt>
                <c:pt idx="1620">
                  <c:v>35</c:v>
                </c:pt>
                <c:pt idx="1621">
                  <c:v>104</c:v>
                </c:pt>
                <c:pt idx="1622">
                  <c:v>184</c:v>
                </c:pt>
                <c:pt idx="1623">
                  <c:v>119</c:v>
                </c:pt>
                <c:pt idx="1624">
                  <c:v>59</c:v>
                </c:pt>
                <c:pt idx="1625">
                  <c:v>113</c:v>
                </c:pt>
                <c:pt idx="1626">
                  <c:v>84</c:v>
                </c:pt>
                <c:pt idx="1627">
                  <c:v>74</c:v>
                </c:pt>
                <c:pt idx="1628">
                  <c:v>216</c:v>
                </c:pt>
                <c:pt idx="1629">
                  <c:v>39</c:v>
                </c:pt>
                <c:pt idx="1630">
                  <c:v>21</c:v>
                </c:pt>
                <c:pt idx="1631">
                  <c:v>30</c:v>
                </c:pt>
                <c:pt idx="1632">
                  <c:v>37</c:v>
                </c:pt>
                <c:pt idx="1633">
                  <c:v>202</c:v>
                </c:pt>
                <c:pt idx="1634">
                  <c:v>37</c:v>
                </c:pt>
                <c:pt idx="1635">
                  <c:v>28</c:v>
                </c:pt>
                <c:pt idx="1636">
                  <c:v>26</c:v>
                </c:pt>
                <c:pt idx="1637">
                  <c:v>61</c:v>
                </c:pt>
                <c:pt idx="1638">
                  <c:v>115</c:v>
                </c:pt>
                <c:pt idx="1639">
                  <c:v>181</c:v>
                </c:pt>
                <c:pt idx="1640">
                  <c:v>110</c:v>
                </c:pt>
                <c:pt idx="1641">
                  <c:v>269</c:v>
                </c:pt>
                <c:pt idx="1642">
                  <c:v>79</c:v>
                </c:pt>
                <c:pt idx="1643">
                  <c:v>104</c:v>
                </c:pt>
                <c:pt idx="1644">
                  <c:v>34</c:v>
                </c:pt>
                <c:pt idx="1645">
                  <c:v>167</c:v>
                </c:pt>
                <c:pt idx="1646">
                  <c:v>183</c:v>
                </c:pt>
                <c:pt idx="1647">
                  <c:v>71</c:v>
                </c:pt>
                <c:pt idx="1648">
                  <c:v>69</c:v>
                </c:pt>
                <c:pt idx="1649">
                  <c:v>270</c:v>
                </c:pt>
                <c:pt idx="1650">
                  <c:v>193</c:v>
                </c:pt>
                <c:pt idx="1651">
                  <c:v>57</c:v>
                </c:pt>
                <c:pt idx="1652">
                  <c:v>200</c:v>
                </c:pt>
                <c:pt idx="1653">
                  <c:v>88</c:v>
                </c:pt>
                <c:pt idx="1654">
                  <c:v>213</c:v>
                </c:pt>
                <c:pt idx="1655">
                  <c:v>20</c:v>
                </c:pt>
                <c:pt idx="1656">
                  <c:v>50</c:v>
                </c:pt>
                <c:pt idx="1657">
                  <c:v>115</c:v>
                </c:pt>
                <c:pt idx="1658">
                  <c:v>186</c:v>
                </c:pt>
                <c:pt idx="1659">
                  <c:v>18</c:v>
                </c:pt>
                <c:pt idx="1660">
                  <c:v>176</c:v>
                </c:pt>
                <c:pt idx="1661">
                  <c:v>41</c:v>
                </c:pt>
                <c:pt idx="1662">
                  <c:v>75</c:v>
                </c:pt>
                <c:pt idx="1663">
                  <c:v>97</c:v>
                </c:pt>
                <c:pt idx="1664">
                  <c:v>73</c:v>
                </c:pt>
                <c:pt idx="1665">
                  <c:v>49</c:v>
                </c:pt>
                <c:pt idx="1666">
                  <c:v>134</c:v>
                </c:pt>
                <c:pt idx="1667">
                  <c:v>68</c:v>
                </c:pt>
                <c:pt idx="1668">
                  <c:v>49</c:v>
                </c:pt>
                <c:pt idx="1669">
                  <c:v>63</c:v>
                </c:pt>
                <c:pt idx="1670">
                  <c:v>163</c:v>
                </c:pt>
                <c:pt idx="1671">
                  <c:v>288</c:v>
                </c:pt>
                <c:pt idx="1672">
                  <c:v>42</c:v>
                </c:pt>
                <c:pt idx="1673">
                  <c:v>70</c:v>
                </c:pt>
                <c:pt idx="1674">
                  <c:v>30</c:v>
                </c:pt>
                <c:pt idx="1675">
                  <c:v>51</c:v>
                </c:pt>
                <c:pt idx="1676">
                  <c:v>145</c:v>
                </c:pt>
                <c:pt idx="1677">
                  <c:v>21</c:v>
                </c:pt>
                <c:pt idx="1678">
                  <c:v>286</c:v>
                </c:pt>
                <c:pt idx="1679">
                  <c:v>12</c:v>
                </c:pt>
                <c:pt idx="1680">
                  <c:v>100</c:v>
                </c:pt>
                <c:pt idx="1681">
                  <c:v>100</c:v>
                </c:pt>
                <c:pt idx="1682">
                  <c:v>34</c:v>
                </c:pt>
                <c:pt idx="1683">
                  <c:v>63</c:v>
                </c:pt>
                <c:pt idx="1684">
                  <c:v>30</c:v>
                </c:pt>
                <c:pt idx="1685">
                  <c:v>47</c:v>
                </c:pt>
                <c:pt idx="1686">
                  <c:v>237</c:v>
                </c:pt>
                <c:pt idx="1687">
                  <c:v>47</c:v>
                </c:pt>
                <c:pt idx="1688">
                  <c:v>15</c:v>
                </c:pt>
                <c:pt idx="1689">
                  <c:v>81</c:v>
                </c:pt>
                <c:pt idx="1690">
                  <c:v>122</c:v>
                </c:pt>
                <c:pt idx="1691">
                  <c:v>34</c:v>
                </c:pt>
                <c:pt idx="1692">
                  <c:v>207</c:v>
                </c:pt>
                <c:pt idx="1693">
                  <c:v>25</c:v>
                </c:pt>
                <c:pt idx="1694">
                  <c:v>72</c:v>
                </c:pt>
                <c:pt idx="1695">
                  <c:v>14</c:v>
                </c:pt>
                <c:pt idx="1696">
                  <c:v>15</c:v>
                </c:pt>
                <c:pt idx="1697">
                  <c:v>91</c:v>
                </c:pt>
                <c:pt idx="1698">
                  <c:v>24</c:v>
                </c:pt>
                <c:pt idx="1699">
                  <c:v>27</c:v>
                </c:pt>
                <c:pt idx="1700">
                  <c:v>47</c:v>
                </c:pt>
                <c:pt idx="1701">
                  <c:v>44</c:v>
                </c:pt>
                <c:pt idx="1702">
                  <c:v>72</c:v>
                </c:pt>
                <c:pt idx="1703">
                  <c:v>63</c:v>
                </c:pt>
                <c:pt idx="1704">
                  <c:v>88</c:v>
                </c:pt>
                <c:pt idx="1705">
                  <c:v>70</c:v>
                </c:pt>
                <c:pt idx="1706">
                  <c:v>50</c:v>
                </c:pt>
                <c:pt idx="1707">
                  <c:v>35</c:v>
                </c:pt>
                <c:pt idx="1708">
                  <c:v>175</c:v>
                </c:pt>
                <c:pt idx="1709">
                  <c:v>20</c:v>
                </c:pt>
                <c:pt idx="1710">
                  <c:v>54</c:v>
                </c:pt>
                <c:pt idx="1711">
                  <c:v>20</c:v>
                </c:pt>
                <c:pt idx="1712">
                  <c:v>57</c:v>
                </c:pt>
                <c:pt idx="1713">
                  <c:v>31</c:v>
                </c:pt>
                <c:pt idx="1714">
                  <c:v>31</c:v>
                </c:pt>
                <c:pt idx="1715">
                  <c:v>45</c:v>
                </c:pt>
                <c:pt idx="1716">
                  <c:v>41</c:v>
                </c:pt>
                <c:pt idx="1717">
                  <c:v>29</c:v>
                </c:pt>
                <c:pt idx="1718">
                  <c:v>58</c:v>
                </c:pt>
                <c:pt idx="1719">
                  <c:v>89</c:v>
                </c:pt>
                <c:pt idx="1720">
                  <c:v>125</c:v>
                </c:pt>
                <c:pt idx="1721">
                  <c:v>18</c:v>
                </c:pt>
                <c:pt idx="1722">
                  <c:v>32</c:v>
                </c:pt>
                <c:pt idx="1723">
                  <c:v>16</c:v>
                </c:pt>
                <c:pt idx="1724">
                  <c:v>38</c:v>
                </c:pt>
                <c:pt idx="1725">
                  <c:v>15</c:v>
                </c:pt>
                <c:pt idx="1726">
                  <c:v>23</c:v>
                </c:pt>
                <c:pt idx="1727">
                  <c:v>49</c:v>
                </c:pt>
                <c:pt idx="1728">
                  <c:v>10</c:v>
                </c:pt>
                <c:pt idx="1729">
                  <c:v>15</c:v>
                </c:pt>
                <c:pt idx="1730">
                  <c:v>57</c:v>
                </c:pt>
                <c:pt idx="1731">
                  <c:v>33</c:v>
                </c:pt>
                <c:pt idx="1732">
                  <c:v>9</c:v>
                </c:pt>
                <c:pt idx="1733">
                  <c:v>26</c:v>
                </c:pt>
                <c:pt idx="1734">
                  <c:v>69</c:v>
                </c:pt>
                <c:pt idx="1735">
                  <c:v>65</c:v>
                </c:pt>
                <c:pt idx="1736">
                  <c:v>83</c:v>
                </c:pt>
                <c:pt idx="1737">
                  <c:v>111</c:v>
                </c:pt>
                <c:pt idx="1738">
                  <c:v>46</c:v>
                </c:pt>
                <c:pt idx="1739">
                  <c:v>63</c:v>
                </c:pt>
                <c:pt idx="1740">
                  <c:v>9</c:v>
                </c:pt>
                <c:pt idx="1741">
                  <c:v>34</c:v>
                </c:pt>
                <c:pt idx="1742">
                  <c:v>112</c:v>
                </c:pt>
                <c:pt idx="1743">
                  <c:v>47</c:v>
                </c:pt>
                <c:pt idx="1744">
                  <c:v>38</c:v>
                </c:pt>
                <c:pt idx="1745">
                  <c:v>28</c:v>
                </c:pt>
                <c:pt idx="1746">
                  <c:v>78</c:v>
                </c:pt>
                <c:pt idx="1747">
                  <c:v>23</c:v>
                </c:pt>
                <c:pt idx="1748">
                  <c:v>40</c:v>
                </c:pt>
                <c:pt idx="1749">
                  <c:v>13</c:v>
                </c:pt>
                <c:pt idx="1750">
                  <c:v>18</c:v>
                </c:pt>
                <c:pt idx="1751">
                  <c:v>22</c:v>
                </c:pt>
                <c:pt idx="1752">
                  <c:v>79</c:v>
                </c:pt>
                <c:pt idx="1753">
                  <c:v>14</c:v>
                </c:pt>
                <c:pt idx="1754">
                  <c:v>51</c:v>
                </c:pt>
                <c:pt idx="1755">
                  <c:v>54</c:v>
                </c:pt>
                <c:pt idx="1756">
                  <c:v>70</c:v>
                </c:pt>
                <c:pt idx="1757">
                  <c:v>44</c:v>
                </c:pt>
                <c:pt idx="1758">
                  <c:v>55</c:v>
                </c:pt>
                <c:pt idx="1759">
                  <c:v>15</c:v>
                </c:pt>
                <c:pt idx="1760">
                  <c:v>27</c:v>
                </c:pt>
                <c:pt idx="1761">
                  <c:v>21</c:v>
                </c:pt>
                <c:pt idx="1762">
                  <c:v>162</c:v>
                </c:pt>
                <c:pt idx="1763">
                  <c:v>23</c:v>
                </c:pt>
                <c:pt idx="1764">
                  <c:v>72</c:v>
                </c:pt>
                <c:pt idx="1765">
                  <c:v>68</c:v>
                </c:pt>
                <c:pt idx="1766">
                  <c:v>20</c:v>
                </c:pt>
                <c:pt idx="1767">
                  <c:v>26</c:v>
                </c:pt>
                <c:pt idx="1768">
                  <c:v>72</c:v>
                </c:pt>
                <c:pt idx="1769">
                  <c:v>3</c:v>
                </c:pt>
                <c:pt idx="1770">
                  <c:v>18</c:v>
                </c:pt>
                <c:pt idx="1771">
                  <c:v>30</c:v>
                </c:pt>
                <c:pt idx="1772">
                  <c:v>23</c:v>
                </c:pt>
                <c:pt idx="1773">
                  <c:v>54</c:v>
                </c:pt>
                <c:pt idx="1774">
                  <c:v>26</c:v>
                </c:pt>
                <c:pt idx="1775">
                  <c:v>9</c:v>
                </c:pt>
                <c:pt idx="1776">
                  <c:v>27</c:v>
                </c:pt>
                <c:pt idx="1777">
                  <c:v>30</c:v>
                </c:pt>
                <c:pt idx="1778">
                  <c:v>52</c:v>
                </c:pt>
                <c:pt idx="1779">
                  <c:v>17</c:v>
                </c:pt>
                <c:pt idx="1780">
                  <c:v>19</c:v>
                </c:pt>
                <c:pt idx="1781">
                  <c:v>77</c:v>
                </c:pt>
                <c:pt idx="1782">
                  <c:v>21</c:v>
                </c:pt>
                <c:pt idx="1783">
                  <c:v>38</c:v>
                </c:pt>
                <c:pt idx="1784">
                  <c:v>28</c:v>
                </c:pt>
                <c:pt idx="1785">
                  <c:v>48</c:v>
                </c:pt>
                <c:pt idx="1786">
                  <c:v>46</c:v>
                </c:pt>
                <c:pt idx="1787">
                  <c:v>30</c:v>
                </c:pt>
                <c:pt idx="1788">
                  <c:v>64</c:v>
                </c:pt>
                <c:pt idx="1789">
                  <c:v>15</c:v>
                </c:pt>
                <c:pt idx="1790">
                  <c:v>41</c:v>
                </c:pt>
                <c:pt idx="1791">
                  <c:v>35</c:v>
                </c:pt>
                <c:pt idx="1792">
                  <c:v>45</c:v>
                </c:pt>
                <c:pt idx="1793">
                  <c:v>62</c:v>
                </c:pt>
                <c:pt idx="1794">
                  <c:v>22</c:v>
                </c:pt>
                <c:pt idx="1795">
                  <c:v>18</c:v>
                </c:pt>
                <c:pt idx="1796">
                  <c:v>12</c:v>
                </c:pt>
                <c:pt idx="1797">
                  <c:v>44</c:v>
                </c:pt>
                <c:pt idx="1798">
                  <c:v>27</c:v>
                </c:pt>
                <c:pt idx="1799">
                  <c:v>38</c:v>
                </c:pt>
                <c:pt idx="1800">
                  <c:v>28</c:v>
                </c:pt>
                <c:pt idx="1801">
                  <c:v>24</c:v>
                </c:pt>
                <c:pt idx="1802">
                  <c:v>65</c:v>
                </c:pt>
                <c:pt idx="1803">
                  <c:v>46</c:v>
                </c:pt>
                <c:pt idx="1804">
                  <c:v>85</c:v>
                </c:pt>
                <c:pt idx="1805">
                  <c:v>66</c:v>
                </c:pt>
                <c:pt idx="1806">
                  <c:v>165</c:v>
                </c:pt>
                <c:pt idx="1807">
                  <c:v>17</c:v>
                </c:pt>
                <c:pt idx="1808">
                  <c:v>3</c:v>
                </c:pt>
                <c:pt idx="1809">
                  <c:v>17</c:v>
                </c:pt>
                <c:pt idx="1810">
                  <c:v>91</c:v>
                </c:pt>
                <c:pt idx="1811">
                  <c:v>67</c:v>
                </c:pt>
                <c:pt idx="1812">
                  <c:v>18</c:v>
                </c:pt>
                <c:pt idx="1813">
                  <c:v>21</c:v>
                </c:pt>
                <c:pt idx="1814">
                  <c:v>40</c:v>
                </c:pt>
                <c:pt idx="1815">
                  <c:v>78</c:v>
                </c:pt>
                <c:pt idx="1816">
                  <c:v>26</c:v>
                </c:pt>
                <c:pt idx="1817">
                  <c:v>14</c:v>
                </c:pt>
                <c:pt idx="1818">
                  <c:v>44</c:v>
                </c:pt>
                <c:pt idx="1819">
                  <c:v>9</c:v>
                </c:pt>
                <c:pt idx="1820">
                  <c:v>30</c:v>
                </c:pt>
                <c:pt idx="1821">
                  <c:v>45</c:v>
                </c:pt>
                <c:pt idx="1822">
                  <c:v>56</c:v>
                </c:pt>
                <c:pt idx="1823">
                  <c:v>46</c:v>
                </c:pt>
                <c:pt idx="1824">
                  <c:v>34</c:v>
                </c:pt>
                <c:pt idx="1825">
                  <c:v>98</c:v>
                </c:pt>
                <c:pt idx="1826">
                  <c:v>46</c:v>
                </c:pt>
                <c:pt idx="1827">
                  <c:v>10</c:v>
                </c:pt>
                <c:pt idx="1828">
                  <c:v>76</c:v>
                </c:pt>
                <c:pt idx="1829">
                  <c:v>104</c:v>
                </c:pt>
                <c:pt idx="1830">
                  <c:v>87</c:v>
                </c:pt>
                <c:pt idx="1831">
                  <c:v>29</c:v>
                </c:pt>
                <c:pt idx="1832">
                  <c:v>51</c:v>
                </c:pt>
                <c:pt idx="1833">
                  <c:v>12</c:v>
                </c:pt>
                <c:pt idx="1834">
                  <c:v>72</c:v>
                </c:pt>
                <c:pt idx="1835">
                  <c:v>21</c:v>
                </c:pt>
                <c:pt idx="1836">
                  <c:v>42</c:v>
                </c:pt>
                <c:pt idx="1837">
                  <c:v>71</c:v>
                </c:pt>
                <c:pt idx="1838">
                  <c:v>168</c:v>
                </c:pt>
                <c:pt idx="1839">
                  <c:v>19</c:v>
                </c:pt>
                <c:pt idx="1840">
                  <c:v>37</c:v>
                </c:pt>
                <c:pt idx="1841">
                  <c:v>36</c:v>
                </c:pt>
                <c:pt idx="1842">
                  <c:v>14</c:v>
                </c:pt>
                <c:pt idx="1843">
                  <c:v>18</c:v>
                </c:pt>
                <c:pt idx="1844">
                  <c:v>82</c:v>
                </c:pt>
                <c:pt idx="1845">
                  <c:v>43</c:v>
                </c:pt>
                <c:pt idx="1846">
                  <c:v>8</c:v>
                </c:pt>
                <c:pt idx="1847">
                  <c:v>45</c:v>
                </c:pt>
                <c:pt idx="1848">
                  <c:v>20</c:v>
                </c:pt>
                <c:pt idx="1849">
                  <c:v>31</c:v>
                </c:pt>
                <c:pt idx="1850">
                  <c:v>25</c:v>
                </c:pt>
                <c:pt idx="1851">
                  <c:v>14</c:v>
                </c:pt>
                <c:pt idx="1852">
                  <c:v>45</c:v>
                </c:pt>
                <c:pt idx="1853">
                  <c:v>20</c:v>
                </c:pt>
                <c:pt idx="1854">
                  <c:v>39</c:v>
                </c:pt>
                <c:pt idx="1855">
                  <c:v>16</c:v>
                </c:pt>
                <c:pt idx="1856">
                  <c:v>37</c:v>
                </c:pt>
                <c:pt idx="1857">
                  <c:v>14</c:v>
                </c:pt>
                <c:pt idx="1858">
                  <c:v>21</c:v>
                </c:pt>
                <c:pt idx="1859">
                  <c:v>69</c:v>
                </c:pt>
                <c:pt idx="1860">
                  <c:v>16</c:v>
                </c:pt>
                <c:pt idx="1861">
                  <c:v>55</c:v>
                </c:pt>
                <c:pt idx="1862">
                  <c:v>27</c:v>
                </c:pt>
                <c:pt idx="1863">
                  <c:v>36</c:v>
                </c:pt>
                <c:pt idx="1864">
                  <c:v>19</c:v>
                </c:pt>
                <c:pt idx="1865">
                  <c:v>12</c:v>
                </c:pt>
                <c:pt idx="1866">
                  <c:v>17</c:v>
                </c:pt>
                <c:pt idx="1867">
                  <c:v>114</c:v>
                </c:pt>
                <c:pt idx="1868">
                  <c:v>93</c:v>
                </c:pt>
                <c:pt idx="1869">
                  <c:v>36</c:v>
                </c:pt>
                <c:pt idx="1870">
                  <c:v>61</c:v>
                </c:pt>
                <c:pt idx="1871">
                  <c:v>47</c:v>
                </c:pt>
                <c:pt idx="1872">
                  <c:v>17</c:v>
                </c:pt>
                <c:pt idx="1873">
                  <c:v>63</c:v>
                </c:pt>
                <c:pt idx="1874">
                  <c:v>9</c:v>
                </c:pt>
                <c:pt idx="1875">
                  <c:v>30</c:v>
                </c:pt>
                <c:pt idx="1876">
                  <c:v>23</c:v>
                </c:pt>
                <c:pt idx="1877">
                  <c:v>33</c:v>
                </c:pt>
                <c:pt idx="1878">
                  <c:v>39</c:v>
                </c:pt>
                <c:pt idx="1879">
                  <c:v>17</c:v>
                </c:pt>
                <c:pt idx="1880">
                  <c:v>6</c:v>
                </c:pt>
                <c:pt idx="1881">
                  <c:v>39</c:v>
                </c:pt>
                <c:pt idx="1882">
                  <c:v>57</c:v>
                </c:pt>
                <c:pt idx="1883">
                  <c:v>56</c:v>
                </c:pt>
                <c:pt idx="1884">
                  <c:v>13</c:v>
                </c:pt>
                <c:pt idx="1885">
                  <c:v>95</c:v>
                </c:pt>
                <c:pt idx="1886">
                  <c:v>80</c:v>
                </c:pt>
                <c:pt idx="1887">
                  <c:v>133</c:v>
                </c:pt>
                <c:pt idx="1888">
                  <c:v>44</c:v>
                </c:pt>
                <c:pt idx="1889">
                  <c:v>30</c:v>
                </c:pt>
                <c:pt idx="1890">
                  <c:v>56</c:v>
                </c:pt>
                <c:pt idx="1891">
                  <c:v>66</c:v>
                </c:pt>
                <c:pt idx="1892">
                  <c:v>29</c:v>
                </c:pt>
                <c:pt idx="1893">
                  <c:v>72</c:v>
                </c:pt>
                <c:pt idx="1894">
                  <c:v>27</c:v>
                </c:pt>
                <c:pt idx="1895">
                  <c:v>10</c:v>
                </c:pt>
                <c:pt idx="1896">
                  <c:v>35</c:v>
                </c:pt>
                <c:pt idx="1897">
                  <c:v>29</c:v>
                </c:pt>
                <c:pt idx="1898">
                  <c:v>13</c:v>
                </c:pt>
                <c:pt idx="1899">
                  <c:v>72</c:v>
                </c:pt>
                <c:pt idx="1900">
                  <c:v>78</c:v>
                </c:pt>
                <c:pt idx="1901">
                  <c:v>49</c:v>
                </c:pt>
                <c:pt idx="1902">
                  <c:v>42</c:v>
                </c:pt>
                <c:pt idx="1903">
                  <c:v>35</c:v>
                </c:pt>
                <c:pt idx="1904">
                  <c:v>42</c:v>
                </c:pt>
                <c:pt idx="1905">
                  <c:v>42</c:v>
                </c:pt>
                <c:pt idx="1906">
                  <c:v>31</c:v>
                </c:pt>
                <c:pt idx="1907">
                  <c:v>38</c:v>
                </c:pt>
                <c:pt idx="1908">
                  <c:v>8</c:v>
                </c:pt>
                <c:pt idx="1909">
                  <c:v>39</c:v>
                </c:pt>
                <c:pt idx="1910">
                  <c:v>29</c:v>
                </c:pt>
                <c:pt idx="1911">
                  <c:v>72</c:v>
                </c:pt>
                <c:pt idx="1912">
                  <c:v>15</c:v>
                </c:pt>
                <c:pt idx="1913">
                  <c:v>33</c:v>
                </c:pt>
                <c:pt idx="1914">
                  <c:v>15</c:v>
                </c:pt>
                <c:pt idx="1915">
                  <c:v>19</c:v>
                </c:pt>
                <c:pt idx="1916">
                  <c:v>17</c:v>
                </c:pt>
                <c:pt idx="1917">
                  <c:v>44</c:v>
                </c:pt>
                <c:pt idx="1918">
                  <c:v>10</c:v>
                </c:pt>
                <c:pt idx="1919">
                  <c:v>46</c:v>
                </c:pt>
                <c:pt idx="1920">
                  <c:v>11</c:v>
                </c:pt>
                <c:pt idx="1921">
                  <c:v>13</c:v>
                </c:pt>
                <c:pt idx="1922">
                  <c:v>33</c:v>
                </c:pt>
                <c:pt idx="1923">
                  <c:v>28</c:v>
                </c:pt>
                <c:pt idx="1924">
                  <c:v>21</c:v>
                </c:pt>
                <c:pt idx="1925">
                  <c:v>13</c:v>
                </c:pt>
                <c:pt idx="1926">
                  <c:v>34</c:v>
                </c:pt>
                <c:pt idx="1927">
                  <c:v>80</c:v>
                </c:pt>
                <c:pt idx="1928">
                  <c:v>74</c:v>
                </c:pt>
                <c:pt idx="1929">
                  <c:v>7</c:v>
                </c:pt>
                <c:pt idx="1930">
                  <c:v>34</c:v>
                </c:pt>
                <c:pt idx="1931">
                  <c:v>86</c:v>
                </c:pt>
                <c:pt idx="1932">
                  <c:v>37</c:v>
                </c:pt>
                <c:pt idx="1933">
                  <c:v>18</c:v>
                </c:pt>
                <c:pt idx="1934">
                  <c:v>22</c:v>
                </c:pt>
                <c:pt idx="1935">
                  <c:v>26</c:v>
                </c:pt>
                <c:pt idx="1936">
                  <c:v>27</c:v>
                </c:pt>
                <c:pt idx="1937">
                  <c:v>8</c:v>
                </c:pt>
                <c:pt idx="1938">
                  <c:v>204</c:v>
                </c:pt>
                <c:pt idx="1939">
                  <c:v>46</c:v>
                </c:pt>
                <c:pt idx="1940">
                  <c:v>17</c:v>
                </c:pt>
                <c:pt idx="1941">
                  <c:v>28</c:v>
                </c:pt>
                <c:pt idx="1942">
                  <c:v>83</c:v>
                </c:pt>
                <c:pt idx="1943">
                  <c:v>13</c:v>
                </c:pt>
                <c:pt idx="1944">
                  <c:v>8</c:v>
                </c:pt>
                <c:pt idx="1945">
                  <c:v>32</c:v>
                </c:pt>
                <c:pt idx="1946">
                  <c:v>85</c:v>
                </c:pt>
                <c:pt idx="1947">
                  <c:v>29</c:v>
                </c:pt>
                <c:pt idx="1948">
                  <c:v>24</c:v>
                </c:pt>
                <c:pt idx="1949">
                  <c:v>8</c:v>
                </c:pt>
                <c:pt idx="1950">
                  <c:v>19</c:v>
                </c:pt>
                <c:pt idx="1951">
                  <c:v>336</c:v>
                </c:pt>
                <c:pt idx="1952">
                  <c:v>13</c:v>
                </c:pt>
                <c:pt idx="1953">
                  <c:v>42</c:v>
                </c:pt>
                <c:pt idx="1954">
                  <c:v>64</c:v>
                </c:pt>
                <c:pt idx="1955">
                  <c:v>25</c:v>
                </c:pt>
                <c:pt idx="1956">
                  <c:v>20</c:v>
                </c:pt>
                <c:pt idx="1957">
                  <c:v>104</c:v>
                </c:pt>
                <c:pt idx="1958">
                  <c:v>53</c:v>
                </c:pt>
                <c:pt idx="1959">
                  <c:v>14</c:v>
                </c:pt>
                <c:pt idx="1960">
                  <c:v>20</c:v>
                </c:pt>
                <c:pt idx="1961">
                  <c:v>558</c:v>
                </c:pt>
                <c:pt idx="1962">
                  <c:v>22</c:v>
                </c:pt>
                <c:pt idx="1963">
                  <c:v>24</c:v>
                </c:pt>
                <c:pt idx="1964">
                  <c:v>74</c:v>
                </c:pt>
                <c:pt idx="1965">
                  <c:v>54</c:v>
                </c:pt>
                <c:pt idx="1966">
                  <c:v>31</c:v>
                </c:pt>
                <c:pt idx="1967">
                  <c:v>25</c:v>
                </c:pt>
                <c:pt idx="1968">
                  <c:v>17</c:v>
                </c:pt>
                <c:pt idx="1969">
                  <c:v>12</c:v>
                </c:pt>
                <c:pt idx="1970">
                  <c:v>38</c:v>
                </c:pt>
                <c:pt idx="1971">
                  <c:v>41</c:v>
                </c:pt>
                <c:pt idx="1972">
                  <c:v>19</c:v>
                </c:pt>
                <c:pt idx="1973">
                  <c:v>41</c:v>
                </c:pt>
                <c:pt idx="1974">
                  <c:v>26</c:v>
                </c:pt>
                <c:pt idx="1975">
                  <c:v>25</c:v>
                </c:pt>
                <c:pt idx="1976">
                  <c:v>9</c:v>
                </c:pt>
                <c:pt idx="1977">
                  <c:v>78</c:v>
                </c:pt>
                <c:pt idx="1978">
                  <c:v>45</c:v>
                </c:pt>
                <c:pt idx="1979">
                  <c:v>102</c:v>
                </c:pt>
                <c:pt idx="1980">
                  <c:v>5</c:v>
                </c:pt>
                <c:pt idx="1981">
                  <c:v>27</c:v>
                </c:pt>
                <c:pt idx="1982">
                  <c:v>37</c:v>
                </c:pt>
                <c:pt idx="1983">
                  <c:v>14</c:v>
                </c:pt>
                <c:pt idx="1984">
                  <c:v>27</c:v>
                </c:pt>
                <c:pt idx="1985">
                  <c:v>45</c:v>
                </c:pt>
                <c:pt idx="1986">
                  <c:v>49</c:v>
                </c:pt>
                <c:pt idx="1987">
                  <c:v>24</c:v>
                </c:pt>
                <c:pt idx="1988">
                  <c:v>112</c:v>
                </c:pt>
                <c:pt idx="1989">
                  <c:v>23</c:v>
                </c:pt>
                <c:pt idx="1990">
                  <c:v>54</c:v>
                </c:pt>
                <c:pt idx="1991">
                  <c:v>28</c:v>
                </c:pt>
                <c:pt idx="1992">
                  <c:v>11</c:v>
                </c:pt>
                <c:pt idx="1993">
                  <c:v>62</c:v>
                </c:pt>
                <c:pt idx="1994">
                  <c:v>73</c:v>
                </c:pt>
                <c:pt idx="1995">
                  <c:v>18</c:v>
                </c:pt>
                <c:pt idx="1996">
                  <c:v>35</c:v>
                </c:pt>
                <c:pt idx="1997">
                  <c:v>43</c:v>
                </c:pt>
                <c:pt idx="1998">
                  <c:v>36</c:v>
                </c:pt>
                <c:pt idx="1999">
                  <c:v>62</c:v>
                </c:pt>
                <c:pt idx="2000">
                  <c:v>15</c:v>
                </c:pt>
                <c:pt idx="2001">
                  <c:v>33</c:v>
                </c:pt>
                <c:pt idx="2002">
                  <c:v>27</c:v>
                </c:pt>
                <c:pt idx="2003">
                  <c:v>17</c:v>
                </c:pt>
                <c:pt idx="2004">
                  <c:v>4</c:v>
                </c:pt>
                <c:pt idx="2005">
                  <c:v>53</c:v>
                </c:pt>
                <c:pt idx="2006">
                  <c:v>49</c:v>
                </c:pt>
                <c:pt idx="2007">
                  <c:v>57</c:v>
                </c:pt>
                <c:pt idx="2008">
                  <c:v>69</c:v>
                </c:pt>
                <c:pt idx="2009">
                  <c:v>15</c:v>
                </c:pt>
                <c:pt idx="2010">
                  <c:v>64</c:v>
                </c:pt>
                <c:pt idx="2011">
                  <c:v>20</c:v>
                </c:pt>
                <c:pt idx="2012">
                  <c:v>27</c:v>
                </c:pt>
                <c:pt idx="2013">
                  <c:v>21</c:v>
                </c:pt>
                <c:pt idx="2014">
                  <c:v>31</c:v>
                </c:pt>
                <c:pt idx="2015">
                  <c:v>51</c:v>
                </c:pt>
                <c:pt idx="2016">
                  <c:v>57</c:v>
                </c:pt>
                <c:pt idx="2017">
                  <c:v>20</c:v>
                </c:pt>
                <c:pt idx="2018">
                  <c:v>71</c:v>
                </c:pt>
                <c:pt idx="2019">
                  <c:v>72</c:v>
                </c:pt>
                <c:pt idx="2020">
                  <c:v>45</c:v>
                </c:pt>
                <c:pt idx="2021">
                  <c:v>51</c:v>
                </c:pt>
                <c:pt idx="2022">
                  <c:v>56</c:v>
                </c:pt>
                <c:pt idx="2023">
                  <c:v>17</c:v>
                </c:pt>
                <c:pt idx="2024">
                  <c:v>197</c:v>
                </c:pt>
                <c:pt idx="2025">
                  <c:v>70</c:v>
                </c:pt>
                <c:pt idx="2026">
                  <c:v>21</c:v>
                </c:pt>
                <c:pt idx="2027">
                  <c:v>34</c:v>
                </c:pt>
                <c:pt idx="2028">
                  <c:v>39</c:v>
                </c:pt>
                <c:pt idx="2029">
                  <c:v>78</c:v>
                </c:pt>
                <c:pt idx="2030">
                  <c:v>48</c:v>
                </c:pt>
                <c:pt idx="2031">
                  <c:v>29</c:v>
                </c:pt>
                <c:pt idx="2032">
                  <c:v>73</c:v>
                </c:pt>
                <c:pt idx="2033">
                  <c:v>8</c:v>
                </c:pt>
                <c:pt idx="2034">
                  <c:v>17</c:v>
                </c:pt>
                <c:pt idx="2035">
                  <c:v>9</c:v>
                </c:pt>
                <c:pt idx="2036">
                  <c:v>17</c:v>
                </c:pt>
                <c:pt idx="2037">
                  <c:v>33</c:v>
                </c:pt>
                <c:pt idx="2038">
                  <c:v>38</c:v>
                </c:pt>
                <c:pt idx="2039">
                  <c:v>79</c:v>
                </c:pt>
                <c:pt idx="2040">
                  <c:v>46</c:v>
                </c:pt>
                <c:pt idx="2041">
                  <c:v>20</c:v>
                </c:pt>
                <c:pt idx="2042">
                  <c:v>20</c:v>
                </c:pt>
                <c:pt idx="2043">
                  <c:v>13</c:v>
                </c:pt>
                <c:pt idx="2044">
                  <c:v>22</c:v>
                </c:pt>
                <c:pt idx="2045">
                  <c:v>36</c:v>
                </c:pt>
                <c:pt idx="2046">
                  <c:v>40</c:v>
                </c:pt>
                <c:pt idx="2047">
                  <c:v>9</c:v>
                </c:pt>
                <c:pt idx="2048">
                  <c:v>19</c:v>
                </c:pt>
                <c:pt idx="2049">
                  <c:v>14</c:v>
                </c:pt>
                <c:pt idx="2050">
                  <c:v>38</c:v>
                </c:pt>
                <c:pt idx="2051">
                  <c:v>58</c:v>
                </c:pt>
                <c:pt idx="2052">
                  <c:v>28</c:v>
                </c:pt>
                <c:pt idx="2053">
                  <c:v>17</c:v>
                </c:pt>
                <c:pt idx="2054">
                  <c:v>12</c:v>
                </c:pt>
                <c:pt idx="2055">
                  <c:v>40</c:v>
                </c:pt>
                <c:pt idx="2056">
                  <c:v>57</c:v>
                </c:pt>
                <c:pt idx="2057">
                  <c:v>114</c:v>
                </c:pt>
                <c:pt idx="2058">
                  <c:v>31</c:v>
                </c:pt>
                <c:pt idx="2059">
                  <c:v>3</c:v>
                </c:pt>
                <c:pt idx="2060">
                  <c:v>16</c:v>
                </c:pt>
                <c:pt idx="2061">
                  <c:v>199</c:v>
                </c:pt>
                <c:pt idx="2062">
                  <c:v>31</c:v>
                </c:pt>
                <c:pt idx="2063">
                  <c:v>30</c:v>
                </c:pt>
                <c:pt idx="2064">
                  <c:v>34</c:v>
                </c:pt>
                <c:pt idx="2065">
                  <c:v>18</c:v>
                </c:pt>
                <c:pt idx="2066">
                  <c:v>67</c:v>
                </c:pt>
                <c:pt idx="2067">
                  <c:v>66</c:v>
                </c:pt>
                <c:pt idx="2068">
                  <c:v>23</c:v>
                </c:pt>
                <c:pt idx="2069">
                  <c:v>126</c:v>
                </c:pt>
                <c:pt idx="2070">
                  <c:v>6</c:v>
                </c:pt>
                <c:pt idx="2071">
                  <c:v>25</c:v>
                </c:pt>
                <c:pt idx="2072">
                  <c:v>39</c:v>
                </c:pt>
                <c:pt idx="2073">
                  <c:v>62</c:v>
                </c:pt>
                <c:pt idx="2074">
                  <c:v>31</c:v>
                </c:pt>
                <c:pt idx="2075">
                  <c:v>274</c:v>
                </c:pt>
                <c:pt idx="2076">
                  <c:v>17</c:v>
                </c:pt>
                <c:pt idx="2077">
                  <c:v>14</c:v>
                </c:pt>
                <c:pt idx="2078">
                  <c:v>60</c:v>
                </c:pt>
                <c:pt idx="2079">
                  <c:v>33</c:v>
                </c:pt>
                <c:pt idx="2080">
                  <c:v>78</c:v>
                </c:pt>
                <c:pt idx="2081">
                  <c:v>30</c:v>
                </c:pt>
                <c:pt idx="2082">
                  <c:v>136</c:v>
                </c:pt>
                <c:pt idx="2083">
                  <c:v>40</c:v>
                </c:pt>
                <c:pt idx="2084">
                  <c:v>18</c:v>
                </c:pt>
                <c:pt idx="2085">
                  <c:v>39</c:v>
                </c:pt>
                <c:pt idx="2086">
                  <c:v>21</c:v>
                </c:pt>
                <c:pt idx="2087">
                  <c:v>30</c:v>
                </c:pt>
                <c:pt idx="2088">
                  <c:v>27</c:v>
                </c:pt>
                <c:pt idx="2089">
                  <c:v>35</c:v>
                </c:pt>
                <c:pt idx="2090">
                  <c:v>13</c:v>
                </c:pt>
                <c:pt idx="2091">
                  <c:v>23</c:v>
                </c:pt>
                <c:pt idx="2092">
                  <c:v>39</c:v>
                </c:pt>
                <c:pt idx="2093">
                  <c:v>35</c:v>
                </c:pt>
                <c:pt idx="2094">
                  <c:v>27</c:v>
                </c:pt>
                <c:pt idx="2095">
                  <c:v>21</c:v>
                </c:pt>
                <c:pt idx="2096">
                  <c:v>104</c:v>
                </c:pt>
                <c:pt idx="2097">
                  <c:v>19</c:v>
                </c:pt>
                <c:pt idx="2098">
                  <c:v>97</c:v>
                </c:pt>
                <c:pt idx="2099">
                  <c:v>27</c:v>
                </c:pt>
                <c:pt idx="2100">
                  <c:v>24</c:v>
                </c:pt>
                <c:pt idx="2101">
                  <c:v>13</c:v>
                </c:pt>
                <c:pt idx="2102">
                  <c:v>46</c:v>
                </c:pt>
                <c:pt idx="2103">
                  <c:v>4</c:v>
                </c:pt>
                <c:pt idx="2104">
                  <c:v>40</c:v>
                </c:pt>
                <c:pt idx="2105">
                  <c:v>44</c:v>
                </c:pt>
                <c:pt idx="2106">
                  <c:v>35</c:v>
                </c:pt>
                <c:pt idx="2107">
                  <c:v>63</c:v>
                </c:pt>
                <c:pt idx="2108">
                  <c:v>89</c:v>
                </c:pt>
                <c:pt idx="2109">
                  <c:v>15</c:v>
                </c:pt>
                <c:pt idx="2110">
                  <c:v>46</c:v>
                </c:pt>
                <c:pt idx="2111">
                  <c:v>33</c:v>
                </c:pt>
                <c:pt idx="2112">
                  <c:v>52</c:v>
                </c:pt>
                <c:pt idx="2113">
                  <c:v>7</c:v>
                </c:pt>
                <c:pt idx="2114">
                  <c:v>28</c:v>
                </c:pt>
                <c:pt idx="2115">
                  <c:v>11</c:v>
                </c:pt>
                <c:pt idx="2116">
                  <c:v>15</c:v>
                </c:pt>
                <c:pt idx="2117">
                  <c:v>30</c:v>
                </c:pt>
                <c:pt idx="2118">
                  <c:v>27</c:v>
                </c:pt>
                <c:pt idx="2119">
                  <c:v>28</c:v>
                </c:pt>
                <c:pt idx="2120">
                  <c:v>17</c:v>
                </c:pt>
                <c:pt idx="2121">
                  <c:v>50</c:v>
                </c:pt>
                <c:pt idx="2122">
                  <c:v>26</c:v>
                </c:pt>
                <c:pt idx="2123">
                  <c:v>88</c:v>
                </c:pt>
                <c:pt idx="2124">
                  <c:v>91</c:v>
                </c:pt>
                <c:pt idx="2125">
                  <c:v>3</c:v>
                </c:pt>
                <c:pt idx="2126">
                  <c:v>28</c:v>
                </c:pt>
                <c:pt idx="2127">
                  <c:v>77</c:v>
                </c:pt>
                <c:pt idx="2128">
                  <c:v>27</c:v>
                </c:pt>
                <c:pt idx="2129">
                  <c:v>107</c:v>
                </c:pt>
                <c:pt idx="2130">
                  <c:v>96</c:v>
                </c:pt>
                <c:pt idx="2131">
                  <c:v>56</c:v>
                </c:pt>
                <c:pt idx="2132">
                  <c:v>58</c:v>
                </c:pt>
                <c:pt idx="2133">
                  <c:v>15</c:v>
                </c:pt>
                <c:pt idx="2134">
                  <c:v>20</c:v>
                </c:pt>
                <c:pt idx="2135">
                  <c:v>38</c:v>
                </c:pt>
                <c:pt idx="2136">
                  <c:v>33</c:v>
                </c:pt>
                <c:pt idx="2137">
                  <c:v>57</c:v>
                </c:pt>
                <c:pt idx="2138">
                  <c:v>25</c:v>
                </c:pt>
                <c:pt idx="2139">
                  <c:v>14</c:v>
                </c:pt>
                <c:pt idx="2140">
                  <c:v>94</c:v>
                </c:pt>
                <c:pt idx="2141">
                  <c:v>59</c:v>
                </c:pt>
                <c:pt idx="2142">
                  <c:v>36</c:v>
                </c:pt>
                <c:pt idx="2143">
                  <c:v>115</c:v>
                </c:pt>
                <c:pt idx="2144">
                  <c:v>30</c:v>
                </c:pt>
                <c:pt idx="2145">
                  <c:v>52</c:v>
                </c:pt>
                <c:pt idx="2146">
                  <c:v>27</c:v>
                </c:pt>
                <c:pt idx="2147">
                  <c:v>24</c:v>
                </c:pt>
                <c:pt idx="2148">
                  <c:v>10</c:v>
                </c:pt>
                <c:pt idx="2149">
                  <c:v>30</c:v>
                </c:pt>
                <c:pt idx="2150">
                  <c:v>71</c:v>
                </c:pt>
                <c:pt idx="2151">
                  <c:v>10</c:v>
                </c:pt>
                <c:pt idx="2152">
                  <c:v>24</c:v>
                </c:pt>
                <c:pt idx="2153">
                  <c:v>38</c:v>
                </c:pt>
                <c:pt idx="2154">
                  <c:v>26</c:v>
                </c:pt>
                <c:pt idx="2155">
                  <c:v>19</c:v>
                </c:pt>
                <c:pt idx="2156">
                  <c:v>11</c:v>
                </c:pt>
                <c:pt idx="2157">
                  <c:v>27</c:v>
                </c:pt>
                <c:pt idx="2158">
                  <c:v>34</c:v>
                </c:pt>
                <c:pt idx="2159">
                  <c:v>20</c:v>
                </c:pt>
                <c:pt idx="2160">
                  <c:v>37</c:v>
                </c:pt>
                <c:pt idx="2161">
                  <c:v>20</c:v>
                </c:pt>
                <c:pt idx="2162">
                  <c:v>10</c:v>
                </c:pt>
                <c:pt idx="2163">
                  <c:v>26</c:v>
                </c:pt>
                <c:pt idx="2164">
                  <c:v>20</c:v>
                </c:pt>
                <c:pt idx="2165">
                  <c:v>46</c:v>
                </c:pt>
                <c:pt idx="2166">
                  <c:v>76</c:v>
                </c:pt>
                <c:pt idx="2167">
                  <c:v>41</c:v>
                </c:pt>
                <c:pt idx="2168">
                  <c:v>7</c:v>
                </c:pt>
                <c:pt idx="2169">
                  <c:v>49</c:v>
                </c:pt>
                <c:pt idx="2170">
                  <c:v>26</c:v>
                </c:pt>
                <c:pt idx="2171">
                  <c:v>65</c:v>
                </c:pt>
                <c:pt idx="2172">
                  <c:v>28</c:v>
                </c:pt>
                <c:pt idx="2173">
                  <c:v>8</c:v>
                </c:pt>
                <c:pt idx="2174">
                  <c:v>3</c:v>
                </c:pt>
                <c:pt idx="2175">
                  <c:v>9</c:v>
                </c:pt>
                <c:pt idx="2176">
                  <c:v>9</c:v>
                </c:pt>
                <c:pt idx="2177">
                  <c:v>20</c:v>
                </c:pt>
                <c:pt idx="2178">
                  <c:v>57</c:v>
                </c:pt>
                <c:pt idx="2179">
                  <c:v>8</c:v>
                </c:pt>
                <c:pt idx="2180">
                  <c:v>14</c:v>
                </c:pt>
                <c:pt idx="2181">
                  <c:v>17</c:v>
                </c:pt>
                <c:pt idx="2182">
                  <c:v>100</c:v>
                </c:pt>
                <c:pt idx="2183">
                  <c:v>32</c:v>
                </c:pt>
                <c:pt idx="2184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D8-430F-A032-286835736B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7165488"/>
        <c:axId val="437165816"/>
      </c:lineChart>
      <c:catAx>
        <c:axId val="4371654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165816"/>
        <c:crosses val="autoZero"/>
        <c:auto val="1"/>
        <c:lblAlgn val="ctr"/>
        <c:lblOffset val="100"/>
        <c:noMultiLvlLbl val="0"/>
      </c:catAx>
      <c:valAx>
        <c:axId val="437165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165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Unsuccesful</a:t>
            </a:r>
            <a:r>
              <a:rPr lang="en-US" baseline="0"/>
              <a:t> campaigns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4692038495188105E-2"/>
          <c:y val="8.8379629629629641E-2"/>
          <c:w val="0.87753018372703417"/>
          <c:h val="0.68729986876640425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Sheet7!$J$3:$J$1532</c:f>
              <c:numCache>
                <c:formatCode>General</c:formatCode>
                <c:ptCount val="1530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0</c:v>
                </c:pt>
                <c:pt idx="4">
                  <c:v>7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10</c:v>
                </c:pt>
                <c:pt idx="10">
                  <c:v>10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26</c:v>
                </c:pt>
                <c:pt idx="16">
                  <c:v>0</c:v>
                </c:pt>
                <c:pt idx="17">
                  <c:v>7</c:v>
                </c:pt>
                <c:pt idx="18">
                  <c:v>0</c:v>
                </c:pt>
                <c:pt idx="19">
                  <c:v>2</c:v>
                </c:pt>
                <c:pt idx="20">
                  <c:v>13</c:v>
                </c:pt>
                <c:pt idx="21">
                  <c:v>4</c:v>
                </c:pt>
                <c:pt idx="22">
                  <c:v>0</c:v>
                </c:pt>
                <c:pt idx="23">
                  <c:v>12</c:v>
                </c:pt>
                <c:pt idx="24">
                  <c:v>2</c:v>
                </c:pt>
                <c:pt idx="25">
                  <c:v>10</c:v>
                </c:pt>
                <c:pt idx="26">
                  <c:v>0</c:v>
                </c:pt>
                <c:pt idx="27">
                  <c:v>5</c:v>
                </c:pt>
                <c:pt idx="28">
                  <c:v>0</c:v>
                </c:pt>
                <c:pt idx="29">
                  <c:v>5</c:v>
                </c:pt>
                <c:pt idx="30">
                  <c:v>1</c:v>
                </c:pt>
                <c:pt idx="31">
                  <c:v>3</c:v>
                </c:pt>
                <c:pt idx="32">
                  <c:v>3</c:v>
                </c:pt>
                <c:pt idx="33">
                  <c:v>0</c:v>
                </c:pt>
                <c:pt idx="34">
                  <c:v>3</c:v>
                </c:pt>
                <c:pt idx="35">
                  <c:v>0</c:v>
                </c:pt>
                <c:pt idx="36">
                  <c:v>19</c:v>
                </c:pt>
                <c:pt idx="37">
                  <c:v>8</c:v>
                </c:pt>
                <c:pt idx="38">
                  <c:v>6</c:v>
                </c:pt>
                <c:pt idx="39">
                  <c:v>0</c:v>
                </c:pt>
                <c:pt idx="40">
                  <c:v>18</c:v>
                </c:pt>
                <c:pt idx="41">
                  <c:v>7</c:v>
                </c:pt>
                <c:pt idx="42">
                  <c:v>0</c:v>
                </c:pt>
                <c:pt idx="43">
                  <c:v>8</c:v>
                </c:pt>
                <c:pt idx="44">
                  <c:v>1293</c:v>
                </c:pt>
                <c:pt idx="45">
                  <c:v>17</c:v>
                </c:pt>
                <c:pt idx="46">
                  <c:v>0</c:v>
                </c:pt>
                <c:pt idx="47">
                  <c:v>13</c:v>
                </c:pt>
                <c:pt idx="48">
                  <c:v>0</c:v>
                </c:pt>
                <c:pt idx="49">
                  <c:v>0</c:v>
                </c:pt>
                <c:pt idx="50">
                  <c:v>33</c:v>
                </c:pt>
                <c:pt idx="51">
                  <c:v>12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84</c:v>
                </c:pt>
                <c:pt idx="57">
                  <c:v>38</c:v>
                </c:pt>
                <c:pt idx="58">
                  <c:v>1</c:v>
                </c:pt>
                <c:pt idx="59">
                  <c:v>76</c:v>
                </c:pt>
                <c:pt idx="60">
                  <c:v>3</c:v>
                </c:pt>
                <c:pt idx="61">
                  <c:v>0</c:v>
                </c:pt>
                <c:pt idx="62">
                  <c:v>2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2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2</c:v>
                </c:pt>
                <c:pt idx="71">
                  <c:v>0</c:v>
                </c:pt>
                <c:pt idx="72">
                  <c:v>7</c:v>
                </c:pt>
                <c:pt idx="73">
                  <c:v>0</c:v>
                </c:pt>
                <c:pt idx="74">
                  <c:v>5</c:v>
                </c:pt>
                <c:pt idx="75">
                  <c:v>0</c:v>
                </c:pt>
                <c:pt idx="76">
                  <c:v>0</c:v>
                </c:pt>
                <c:pt idx="77">
                  <c:v>1</c:v>
                </c:pt>
                <c:pt idx="78">
                  <c:v>0</c:v>
                </c:pt>
                <c:pt idx="79">
                  <c:v>5</c:v>
                </c:pt>
                <c:pt idx="80">
                  <c:v>3</c:v>
                </c:pt>
                <c:pt idx="81">
                  <c:v>6</c:v>
                </c:pt>
                <c:pt idx="82">
                  <c:v>12</c:v>
                </c:pt>
                <c:pt idx="83">
                  <c:v>13</c:v>
                </c:pt>
                <c:pt idx="84">
                  <c:v>5</c:v>
                </c:pt>
                <c:pt idx="85">
                  <c:v>2</c:v>
                </c:pt>
                <c:pt idx="86">
                  <c:v>8</c:v>
                </c:pt>
                <c:pt idx="87">
                  <c:v>0</c:v>
                </c:pt>
                <c:pt idx="88">
                  <c:v>13</c:v>
                </c:pt>
                <c:pt idx="89">
                  <c:v>0</c:v>
                </c:pt>
                <c:pt idx="90">
                  <c:v>5</c:v>
                </c:pt>
                <c:pt idx="91">
                  <c:v>8</c:v>
                </c:pt>
                <c:pt idx="92">
                  <c:v>8</c:v>
                </c:pt>
                <c:pt idx="93">
                  <c:v>0</c:v>
                </c:pt>
                <c:pt idx="94">
                  <c:v>2</c:v>
                </c:pt>
                <c:pt idx="95">
                  <c:v>3</c:v>
                </c:pt>
                <c:pt idx="96">
                  <c:v>0</c:v>
                </c:pt>
                <c:pt idx="97">
                  <c:v>0</c:v>
                </c:pt>
                <c:pt idx="98">
                  <c:v>11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17</c:v>
                </c:pt>
                <c:pt idx="103">
                  <c:v>2</c:v>
                </c:pt>
                <c:pt idx="104">
                  <c:v>1</c:v>
                </c:pt>
                <c:pt idx="105">
                  <c:v>2</c:v>
                </c:pt>
                <c:pt idx="106">
                  <c:v>16</c:v>
                </c:pt>
                <c:pt idx="107">
                  <c:v>1</c:v>
                </c:pt>
                <c:pt idx="108">
                  <c:v>4</c:v>
                </c:pt>
                <c:pt idx="109">
                  <c:v>5</c:v>
                </c:pt>
                <c:pt idx="110">
                  <c:v>7</c:v>
                </c:pt>
                <c:pt idx="111">
                  <c:v>0</c:v>
                </c:pt>
                <c:pt idx="112">
                  <c:v>12</c:v>
                </c:pt>
                <c:pt idx="113">
                  <c:v>2</c:v>
                </c:pt>
                <c:pt idx="114">
                  <c:v>5</c:v>
                </c:pt>
                <c:pt idx="115">
                  <c:v>2</c:v>
                </c:pt>
                <c:pt idx="116">
                  <c:v>3</c:v>
                </c:pt>
                <c:pt idx="117">
                  <c:v>0</c:v>
                </c:pt>
                <c:pt idx="118">
                  <c:v>49</c:v>
                </c:pt>
                <c:pt idx="119">
                  <c:v>1</c:v>
                </c:pt>
                <c:pt idx="120">
                  <c:v>2</c:v>
                </c:pt>
                <c:pt idx="121">
                  <c:v>0</c:v>
                </c:pt>
                <c:pt idx="122">
                  <c:v>0</c:v>
                </c:pt>
                <c:pt idx="123">
                  <c:v>11</c:v>
                </c:pt>
                <c:pt idx="124">
                  <c:v>1</c:v>
                </c:pt>
                <c:pt idx="125">
                  <c:v>8</c:v>
                </c:pt>
                <c:pt idx="126">
                  <c:v>5</c:v>
                </c:pt>
                <c:pt idx="127">
                  <c:v>39</c:v>
                </c:pt>
                <c:pt idx="128">
                  <c:v>0</c:v>
                </c:pt>
                <c:pt idx="129">
                  <c:v>0</c:v>
                </c:pt>
                <c:pt idx="130">
                  <c:v>2</c:v>
                </c:pt>
                <c:pt idx="131">
                  <c:v>170</c:v>
                </c:pt>
                <c:pt idx="132">
                  <c:v>5</c:v>
                </c:pt>
                <c:pt idx="133">
                  <c:v>14</c:v>
                </c:pt>
                <c:pt idx="134">
                  <c:v>1</c:v>
                </c:pt>
                <c:pt idx="135">
                  <c:v>0</c:v>
                </c:pt>
                <c:pt idx="136">
                  <c:v>124</c:v>
                </c:pt>
                <c:pt idx="137">
                  <c:v>0</c:v>
                </c:pt>
                <c:pt idx="138">
                  <c:v>0</c:v>
                </c:pt>
                <c:pt idx="139">
                  <c:v>55</c:v>
                </c:pt>
                <c:pt idx="140">
                  <c:v>140</c:v>
                </c:pt>
                <c:pt idx="141">
                  <c:v>21</c:v>
                </c:pt>
                <c:pt idx="142">
                  <c:v>1</c:v>
                </c:pt>
                <c:pt idx="143">
                  <c:v>147</c:v>
                </c:pt>
                <c:pt idx="144">
                  <c:v>11</c:v>
                </c:pt>
                <c:pt idx="145">
                  <c:v>125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3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3</c:v>
                </c:pt>
                <c:pt idx="155">
                  <c:v>0</c:v>
                </c:pt>
                <c:pt idx="156">
                  <c:v>1</c:v>
                </c:pt>
                <c:pt idx="157">
                  <c:v>3</c:v>
                </c:pt>
                <c:pt idx="158">
                  <c:v>22</c:v>
                </c:pt>
                <c:pt idx="159">
                  <c:v>26</c:v>
                </c:pt>
                <c:pt idx="160">
                  <c:v>4</c:v>
                </c:pt>
                <c:pt idx="161">
                  <c:v>0</c:v>
                </c:pt>
                <c:pt idx="162">
                  <c:v>4</c:v>
                </c:pt>
                <c:pt idx="163">
                  <c:v>9</c:v>
                </c:pt>
                <c:pt idx="164">
                  <c:v>5</c:v>
                </c:pt>
                <c:pt idx="165">
                  <c:v>14</c:v>
                </c:pt>
                <c:pt idx="166">
                  <c:v>1</c:v>
                </c:pt>
                <c:pt idx="167">
                  <c:v>10</c:v>
                </c:pt>
                <c:pt idx="168">
                  <c:v>3</c:v>
                </c:pt>
                <c:pt idx="169">
                  <c:v>1</c:v>
                </c:pt>
                <c:pt idx="170">
                  <c:v>0</c:v>
                </c:pt>
                <c:pt idx="171">
                  <c:v>5</c:v>
                </c:pt>
                <c:pt idx="172">
                  <c:v>2</c:v>
                </c:pt>
                <c:pt idx="173">
                  <c:v>68</c:v>
                </c:pt>
                <c:pt idx="174">
                  <c:v>3</c:v>
                </c:pt>
                <c:pt idx="175">
                  <c:v>34</c:v>
                </c:pt>
                <c:pt idx="176">
                  <c:v>0</c:v>
                </c:pt>
                <c:pt idx="177">
                  <c:v>3</c:v>
                </c:pt>
                <c:pt idx="178">
                  <c:v>0</c:v>
                </c:pt>
                <c:pt idx="179">
                  <c:v>70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2</c:v>
                </c:pt>
                <c:pt idx="184">
                  <c:v>2</c:v>
                </c:pt>
                <c:pt idx="185">
                  <c:v>34</c:v>
                </c:pt>
                <c:pt idx="186">
                  <c:v>2</c:v>
                </c:pt>
                <c:pt idx="187">
                  <c:v>0</c:v>
                </c:pt>
                <c:pt idx="188">
                  <c:v>1</c:v>
                </c:pt>
                <c:pt idx="189">
                  <c:v>8</c:v>
                </c:pt>
                <c:pt idx="190">
                  <c:v>4</c:v>
                </c:pt>
                <c:pt idx="191">
                  <c:v>28</c:v>
                </c:pt>
                <c:pt idx="192">
                  <c:v>0</c:v>
                </c:pt>
                <c:pt idx="193">
                  <c:v>6</c:v>
                </c:pt>
                <c:pt idx="194">
                  <c:v>22</c:v>
                </c:pt>
                <c:pt idx="195">
                  <c:v>0</c:v>
                </c:pt>
                <c:pt idx="196">
                  <c:v>1</c:v>
                </c:pt>
                <c:pt idx="197">
                  <c:v>20</c:v>
                </c:pt>
                <c:pt idx="198">
                  <c:v>0</c:v>
                </c:pt>
                <c:pt idx="199">
                  <c:v>1</c:v>
                </c:pt>
                <c:pt idx="200">
                  <c:v>3</c:v>
                </c:pt>
                <c:pt idx="201">
                  <c:v>2</c:v>
                </c:pt>
                <c:pt idx="202">
                  <c:v>0</c:v>
                </c:pt>
                <c:pt idx="203">
                  <c:v>2</c:v>
                </c:pt>
                <c:pt idx="204">
                  <c:v>1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5</c:v>
                </c:pt>
                <c:pt idx="209">
                  <c:v>1</c:v>
                </c:pt>
                <c:pt idx="210">
                  <c:v>1</c:v>
                </c:pt>
                <c:pt idx="211">
                  <c:v>2</c:v>
                </c:pt>
                <c:pt idx="212">
                  <c:v>0</c:v>
                </c:pt>
                <c:pt idx="213">
                  <c:v>9</c:v>
                </c:pt>
                <c:pt idx="214">
                  <c:v>4</c:v>
                </c:pt>
                <c:pt idx="215">
                  <c:v>4</c:v>
                </c:pt>
                <c:pt idx="216">
                  <c:v>1</c:v>
                </c:pt>
                <c:pt idx="217">
                  <c:v>1</c:v>
                </c:pt>
                <c:pt idx="218">
                  <c:v>7</c:v>
                </c:pt>
                <c:pt idx="219">
                  <c:v>5</c:v>
                </c:pt>
                <c:pt idx="220">
                  <c:v>1</c:v>
                </c:pt>
                <c:pt idx="221">
                  <c:v>0</c:v>
                </c:pt>
                <c:pt idx="222">
                  <c:v>0</c:v>
                </c:pt>
                <c:pt idx="223">
                  <c:v>1</c:v>
                </c:pt>
                <c:pt idx="224">
                  <c:v>2</c:v>
                </c:pt>
                <c:pt idx="225">
                  <c:v>0</c:v>
                </c:pt>
                <c:pt idx="226">
                  <c:v>4</c:v>
                </c:pt>
                <c:pt idx="227">
                  <c:v>7</c:v>
                </c:pt>
                <c:pt idx="228">
                  <c:v>2</c:v>
                </c:pt>
                <c:pt idx="229">
                  <c:v>1</c:v>
                </c:pt>
                <c:pt idx="230">
                  <c:v>9</c:v>
                </c:pt>
                <c:pt idx="231">
                  <c:v>2</c:v>
                </c:pt>
                <c:pt idx="232">
                  <c:v>1</c:v>
                </c:pt>
                <c:pt idx="233">
                  <c:v>7</c:v>
                </c:pt>
                <c:pt idx="234">
                  <c:v>2</c:v>
                </c:pt>
                <c:pt idx="235">
                  <c:v>8</c:v>
                </c:pt>
                <c:pt idx="236">
                  <c:v>2</c:v>
                </c:pt>
                <c:pt idx="237">
                  <c:v>2</c:v>
                </c:pt>
                <c:pt idx="238">
                  <c:v>7</c:v>
                </c:pt>
                <c:pt idx="239">
                  <c:v>2</c:v>
                </c:pt>
                <c:pt idx="240">
                  <c:v>18</c:v>
                </c:pt>
                <c:pt idx="241">
                  <c:v>9</c:v>
                </c:pt>
                <c:pt idx="242">
                  <c:v>4</c:v>
                </c:pt>
                <c:pt idx="243">
                  <c:v>7</c:v>
                </c:pt>
                <c:pt idx="244">
                  <c:v>29</c:v>
                </c:pt>
                <c:pt idx="245">
                  <c:v>12</c:v>
                </c:pt>
                <c:pt idx="246">
                  <c:v>4</c:v>
                </c:pt>
                <c:pt idx="247">
                  <c:v>28</c:v>
                </c:pt>
                <c:pt idx="248">
                  <c:v>25</c:v>
                </c:pt>
                <c:pt idx="249">
                  <c:v>28</c:v>
                </c:pt>
                <c:pt idx="250">
                  <c:v>310</c:v>
                </c:pt>
                <c:pt idx="251">
                  <c:v>15</c:v>
                </c:pt>
                <c:pt idx="252">
                  <c:v>215</c:v>
                </c:pt>
                <c:pt idx="253">
                  <c:v>3</c:v>
                </c:pt>
                <c:pt idx="254">
                  <c:v>2</c:v>
                </c:pt>
                <c:pt idx="255">
                  <c:v>26</c:v>
                </c:pt>
                <c:pt idx="256">
                  <c:v>24</c:v>
                </c:pt>
                <c:pt idx="257">
                  <c:v>96</c:v>
                </c:pt>
                <c:pt idx="258">
                  <c:v>17</c:v>
                </c:pt>
                <c:pt idx="259">
                  <c:v>94</c:v>
                </c:pt>
                <c:pt idx="260">
                  <c:v>129</c:v>
                </c:pt>
                <c:pt idx="261">
                  <c:v>1</c:v>
                </c:pt>
                <c:pt idx="262">
                  <c:v>4</c:v>
                </c:pt>
                <c:pt idx="263">
                  <c:v>3</c:v>
                </c:pt>
                <c:pt idx="264">
                  <c:v>135</c:v>
                </c:pt>
                <c:pt idx="265">
                  <c:v>10</c:v>
                </c:pt>
                <c:pt idx="266">
                  <c:v>0</c:v>
                </c:pt>
                <c:pt idx="267">
                  <c:v>6</c:v>
                </c:pt>
                <c:pt idx="268">
                  <c:v>36</c:v>
                </c:pt>
                <c:pt idx="269">
                  <c:v>336</c:v>
                </c:pt>
                <c:pt idx="270">
                  <c:v>34</c:v>
                </c:pt>
                <c:pt idx="271">
                  <c:v>10</c:v>
                </c:pt>
                <c:pt idx="272">
                  <c:v>201</c:v>
                </c:pt>
                <c:pt idx="273">
                  <c:v>296</c:v>
                </c:pt>
                <c:pt idx="274">
                  <c:v>7</c:v>
                </c:pt>
                <c:pt idx="275">
                  <c:v>7</c:v>
                </c:pt>
                <c:pt idx="276">
                  <c:v>1</c:v>
                </c:pt>
                <c:pt idx="277">
                  <c:v>114</c:v>
                </c:pt>
                <c:pt idx="278">
                  <c:v>29</c:v>
                </c:pt>
                <c:pt idx="279">
                  <c:v>890</c:v>
                </c:pt>
                <c:pt idx="280">
                  <c:v>31</c:v>
                </c:pt>
                <c:pt idx="281">
                  <c:v>21</c:v>
                </c:pt>
                <c:pt idx="282">
                  <c:v>37</c:v>
                </c:pt>
                <c:pt idx="283">
                  <c:v>7</c:v>
                </c:pt>
                <c:pt idx="284">
                  <c:v>4</c:v>
                </c:pt>
                <c:pt idx="285">
                  <c:v>5</c:v>
                </c:pt>
                <c:pt idx="286">
                  <c:v>0</c:v>
                </c:pt>
                <c:pt idx="287">
                  <c:v>456</c:v>
                </c:pt>
                <c:pt idx="288">
                  <c:v>369</c:v>
                </c:pt>
                <c:pt idx="289">
                  <c:v>2</c:v>
                </c:pt>
                <c:pt idx="290">
                  <c:v>0</c:v>
                </c:pt>
                <c:pt idx="291">
                  <c:v>338</c:v>
                </c:pt>
                <c:pt idx="292">
                  <c:v>4</c:v>
                </c:pt>
                <c:pt idx="293">
                  <c:v>1</c:v>
                </c:pt>
                <c:pt idx="294">
                  <c:v>28</c:v>
                </c:pt>
                <c:pt idx="295">
                  <c:v>12</c:v>
                </c:pt>
                <c:pt idx="296">
                  <c:v>16</c:v>
                </c:pt>
                <c:pt idx="297">
                  <c:v>4</c:v>
                </c:pt>
                <c:pt idx="298">
                  <c:v>4</c:v>
                </c:pt>
                <c:pt idx="299">
                  <c:v>10</c:v>
                </c:pt>
                <c:pt idx="300">
                  <c:v>0</c:v>
                </c:pt>
                <c:pt idx="301">
                  <c:v>6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44</c:v>
                </c:pt>
                <c:pt idx="306">
                  <c:v>0</c:v>
                </c:pt>
                <c:pt idx="307">
                  <c:v>3</c:v>
                </c:pt>
                <c:pt idx="308">
                  <c:v>0</c:v>
                </c:pt>
                <c:pt idx="309">
                  <c:v>52</c:v>
                </c:pt>
                <c:pt idx="310">
                  <c:v>0</c:v>
                </c:pt>
                <c:pt idx="311">
                  <c:v>1</c:v>
                </c:pt>
                <c:pt idx="312">
                  <c:v>1</c:v>
                </c:pt>
                <c:pt idx="313">
                  <c:v>2</c:v>
                </c:pt>
                <c:pt idx="314">
                  <c:v>9</c:v>
                </c:pt>
                <c:pt idx="315">
                  <c:v>5</c:v>
                </c:pt>
                <c:pt idx="316">
                  <c:v>57</c:v>
                </c:pt>
                <c:pt idx="317">
                  <c:v>3</c:v>
                </c:pt>
                <c:pt idx="318">
                  <c:v>1</c:v>
                </c:pt>
                <c:pt idx="319">
                  <c:v>6</c:v>
                </c:pt>
                <c:pt idx="320">
                  <c:v>48</c:v>
                </c:pt>
                <c:pt idx="321">
                  <c:v>2</c:v>
                </c:pt>
                <c:pt idx="322">
                  <c:v>4</c:v>
                </c:pt>
                <c:pt idx="323">
                  <c:v>5</c:v>
                </c:pt>
                <c:pt idx="324">
                  <c:v>79</c:v>
                </c:pt>
                <c:pt idx="325">
                  <c:v>2</c:v>
                </c:pt>
                <c:pt idx="326">
                  <c:v>11</c:v>
                </c:pt>
                <c:pt idx="327">
                  <c:v>11</c:v>
                </c:pt>
                <c:pt idx="328">
                  <c:v>1</c:v>
                </c:pt>
                <c:pt idx="329">
                  <c:v>3</c:v>
                </c:pt>
                <c:pt idx="330">
                  <c:v>5</c:v>
                </c:pt>
                <c:pt idx="331">
                  <c:v>12</c:v>
                </c:pt>
                <c:pt idx="332">
                  <c:v>2</c:v>
                </c:pt>
                <c:pt idx="333">
                  <c:v>5</c:v>
                </c:pt>
                <c:pt idx="334">
                  <c:v>21</c:v>
                </c:pt>
                <c:pt idx="335">
                  <c:v>0</c:v>
                </c:pt>
                <c:pt idx="336">
                  <c:v>45</c:v>
                </c:pt>
                <c:pt idx="337">
                  <c:v>29</c:v>
                </c:pt>
                <c:pt idx="338">
                  <c:v>2</c:v>
                </c:pt>
                <c:pt idx="339">
                  <c:v>30</c:v>
                </c:pt>
                <c:pt idx="340">
                  <c:v>8</c:v>
                </c:pt>
                <c:pt idx="341">
                  <c:v>1</c:v>
                </c:pt>
                <c:pt idx="342">
                  <c:v>14</c:v>
                </c:pt>
                <c:pt idx="343">
                  <c:v>24</c:v>
                </c:pt>
                <c:pt idx="344">
                  <c:v>2</c:v>
                </c:pt>
                <c:pt idx="345">
                  <c:v>21</c:v>
                </c:pt>
                <c:pt idx="346">
                  <c:v>7</c:v>
                </c:pt>
                <c:pt idx="347">
                  <c:v>0</c:v>
                </c:pt>
                <c:pt idx="348">
                  <c:v>4</c:v>
                </c:pt>
                <c:pt idx="349">
                  <c:v>32</c:v>
                </c:pt>
                <c:pt idx="350">
                  <c:v>4</c:v>
                </c:pt>
                <c:pt idx="351">
                  <c:v>9</c:v>
                </c:pt>
                <c:pt idx="352">
                  <c:v>17</c:v>
                </c:pt>
                <c:pt idx="353">
                  <c:v>5</c:v>
                </c:pt>
                <c:pt idx="354">
                  <c:v>53</c:v>
                </c:pt>
                <c:pt idx="355">
                  <c:v>7</c:v>
                </c:pt>
                <c:pt idx="356">
                  <c:v>72</c:v>
                </c:pt>
                <c:pt idx="357">
                  <c:v>0</c:v>
                </c:pt>
                <c:pt idx="358">
                  <c:v>2</c:v>
                </c:pt>
                <c:pt idx="359">
                  <c:v>8</c:v>
                </c:pt>
                <c:pt idx="360">
                  <c:v>2</c:v>
                </c:pt>
                <c:pt idx="361">
                  <c:v>0</c:v>
                </c:pt>
                <c:pt idx="362">
                  <c:v>3</c:v>
                </c:pt>
                <c:pt idx="363">
                  <c:v>4</c:v>
                </c:pt>
                <c:pt idx="364">
                  <c:v>3</c:v>
                </c:pt>
                <c:pt idx="365">
                  <c:v>6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8</c:v>
                </c:pt>
                <c:pt idx="370">
                  <c:v>5</c:v>
                </c:pt>
                <c:pt idx="371">
                  <c:v>0</c:v>
                </c:pt>
                <c:pt idx="372">
                  <c:v>2</c:v>
                </c:pt>
                <c:pt idx="373">
                  <c:v>24</c:v>
                </c:pt>
                <c:pt idx="374">
                  <c:v>0</c:v>
                </c:pt>
                <c:pt idx="375">
                  <c:v>9</c:v>
                </c:pt>
                <c:pt idx="376">
                  <c:v>0</c:v>
                </c:pt>
                <c:pt idx="377">
                  <c:v>1</c:v>
                </c:pt>
                <c:pt idx="378">
                  <c:v>10</c:v>
                </c:pt>
                <c:pt idx="379">
                  <c:v>1</c:v>
                </c:pt>
                <c:pt idx="380">
                  <c:v>0</c:v>
                </c:pt>
                <c:pt idx="381">
                  <c:v>20</c:v>
                </c:pt>
                <c:pt idx="382">
                  <c:v>30</c:v>
                </c:pt>
                <c:pt idx="383">
                  <c:v>6</c:v>
                </c:pt>
                <c:pt idx="384">
                  <c:v>15</c:v>
                </c:pt>
                <c:pt idx="385">
                  <c:v>5</c:v>
                </c:pt>
                <c:pt idx="386">
                  <c:v>0</c:v>
                </c:pt>
                <c:pt idx="387">
                  <c:v>0</c:v>
                </c:pt>
                <c:pt idx="388">
                  <c:v>28</c:v>
                </c:pt>
                <c:pt idx="389">
                  <c:v>0</c:v>
                </c:pt>
                <c:pt idx="390">
                  <c:v>5</c:v>
                </c:pt>
                <c:pt idx="391">
                  <c:v>7</c:v>
                </c:pt>
                <c:pt idx="392">
                  <c:v>30</c:v>
                </c:pt>
                <c:pt idx="393">
                  <c:v>2</c:v>
                </c:pt>
                <c:pt idx="394">
                  <c:v>30</c:v>
                </c:pt>
                <c:pt idx="395">
                  <c:v>2</c:v>
                </c:pt>
                <c:pt idx="396">
                  <c:v>0</c:v>
                </c:pt>
                <c:pt idx="397">
                  <c:v>2</c:v>
                </c:pt>
                <c:pt idx="398">
                  <c:v>1</c:v>
                </c:pt>
                <c:pt idx="399">
                  <c:v>2</c:v>
                </c:pt>
                <c:pt idx="400">
                  <c:v>14</c:v>
                </c:pt>
                <c:pt idx="401">
                  <c:v>31</c:v>
                </c:pt>
                <c:pt idx="402">
                  <c:v>16</c:v>
                </c:pt>
                <c:pt idx="403">
                  <c:v>12</c:v>
                </c:pt>
                <c:pt idx="404">
                  <c:v>96</c:v>
                </c:pt>
                <c:pt idx="405">
                  <c:v>16</c:v>
                </c:pt>
                <c:pt idx="406">
                  <c:v>5</c:v>
                </c:pt>
                <c:pt idx="407">
                  <c:v>0</c:v>
                </c:pt>
                <c:pt idx="408">
                  <c:v>8</c:v>
                </c:pt>
                <c:pt idx="409">
                  <c:v>7</c:v>
                </c:pt>
                <c:pt idx="410">
                  <c:v>24</c:v>
                </c:pt>
                <c:pt idx="411">
                  <c:v>121</c:v>
                </c:pt>
                <c:pt idx="412">
                  <c:v>196</c:v>
                </c:pt>
                <c:pt idx="413">
                  <c:v>5</c:v>
                </c:pt>
                <c:pt idx="414">
                  <c:v>73</c:v>
                </c:pt>
                <c:pt idx="415">
                  <c:v>93</c:v>
                </c:pt>
                <c:pt idx="416">
                  <c:v>17</c:v>
                </c:pt>
                <c:pt idx="417">
                  <c:v>7</c:v>
                </c:pt>
                <c:pt idx="418">
                  <c:v>17</c:v>
                </c:pt>
                <c:pt idx="419">
                  <c:v>171</c:v>
                </c:pt>
                <c:pt idx="420">
                  <c:v>188</c:v>
                </c:pt>
                <c:pt idx="421">
                  <c:v>110</c:v>
                </c:pt>
                <c:pt idx="422">
                  <c:v>37</c:v>
                </c:pt>
                <c:pt idx="423">
                  <c:v>9</c:v>
                </c:pt>
                <c:pt idx="424">
                  <c:v>29</c:v>
                </c:pt>
                <c:pt idx="425">
                  <c:v>6</c:v>
                </c:pt>
                <c:pt idx="426">
                  <c:v>30</c:v>
                </c:pt>
                <c:pt idx="427">
                  <c:v>81</c:v>
                </c:pt>
                <c:pt idx="428">
                  <c:v>4</c:v>
                </c:pt>
                <c:pt idx="429">
                  <c:v>11</c:v>
                </c:pt>
                <c:pt idx="430">
                  <c:v>14</c:v>
                </c:pt>
                <c:pt idx="431">
                  <c:v>5</c:v>
                </c:pt>
                <c:pt idx="432">
                  <c:v>45</c:v>
                </c:pt>
                <c:pt idx="433">
                  <c:v>8</c:v>
                </c:pt>
                <c:pt idx="434">
                  <c:v>3</c:v>
                </c:pt>
                <c:pt idx="435">
                  <c:v>24</c:v>
                </c:pt>
                <c:pt idx="436">
                  <c:v>18</c:v>
                </c:pt>
                <c:pt idx="437">
                  <c:v>12</c:v>
                </c:pt>
                <c:pt idx="438">
                  <c:v>123</c:v>
                </c:pt>
                <c:pt idx="439">
                  <c:v>96</c:v>
                </c:pt>
                <c:pt idx="440">
                  <c:v>31</c:v>
                </c:pt>
                <c:pt idx="441">
                  <c:v>4</c:v>
                </c:pt>
                <c:pt idx="442">
                  <c:v>3</c:v>
                </c:pt>
                <c:pt idx="443">
                  <c:v>179</c:v>
                </c:pt>
                <c:pt idx="444">
                  <c:v>3</c:v>
                </c:pt>
                <c:pt idx="445">
                  <c:v>23</c:v>
                </c:pt>
                <c:pt idx="446">
                  <c:v>23</c:v>
                </c:pt>
                <c:pt idx="447">
                  <c:v>41</c:v>
                </c:pt>
                <c:pt idx="448">
                  <c:v>0</c:v>
                </c:pt>
                <c:pt idx="449">
                  <c:v>32</c:v>
                </c:pt>
                <c:pt idx="450">
                  <c:v>2</c:v>
                </c:pt>
                <c:pt idx="451">
                  <c:v>7</c:v>
                </c:pt>
                <c:pt idx="452">
                  <c:v>4</c:v>
                </c:pt>
                <c:pt idx="453">
                  <c:v>196</c:v>
                </c:pt>
                <c:pt idx="454">
                  <c:v>11</c:v>
                </c:pt>
                <c:pt idx="455">
                  <c:v>9</c:v>
                </c:pt>
                <c:pt idx="456">
                  <c:v>5</c:v>
                </c:pt>
                <c:pt idx="457">
                  <c:v>8</c:v>
                </c:pt>
                <c:pt idx="458">
                  <c:v>229</c:v>
                </c:pt>
                <c:pt idx="459">
                  <c:v>40</c:v>
                </c:pt>
                <c:pt idx="460">
                  <c:v>123</c:v>
                </c:pt>
                <c:pt idx="461">
                  <c:v>5</c:v>
                </c:pt>
                <c:pt idx="462">
                  <c:v>148</c:v>
                </c:pt>
                <c:pt idx="463">
                  <c:v>10</c:v>
                </c:pt>
                <c:pt idx="464">
                  <c:v>4</c:v>
                </c:pt>
                <c:pt idx="465">
                  <c:v>21</c:v>
                </c:pt>
                <c:pt idx="466">
                  <c:v>2</c:v>
                </c:pt>
                <c:pt idx="467">
                  <c:v>0</c:v>
                </c:pt>
                <c:pt idx="468">
                  <c:v>4</c:v>
                </c:pt>
                <c:pt idx="469">
                  <c:v>1</c:v>
                </c:pt>
                <c:pt idx="470">
                  <c:v>30</c:v>
                </c:pt>
                <c:pt idx="471">
                  <c:v>3</c:v>
                </c:pt>
                <c:pt idx="472">
                  <c:v>975</c:v>
                </c:pt>
                <c:pt idx="473">
                  <c:v>167</c:v>
                </c:pt>
                <c:pt idx="474">
                  <c:v>5</c:v>
                </c:pt>
                <c:pt idx="475">
                  <c:v>18</c:v>
                </c:pt>
                <c:pt idx="476">
                  <c:v>98</c:v>
                </c:pt>
                <c:pt idx="477">
                  <c:v>4</c:v>
                </c:pt>
                <c:pt idx="478">
                  <c:v>3</c:v>
                </c:pt>
                <c:pt idx="479">
                  <c:v>1</c:v>
                </c:pt>
                <c:pt idx="480">
                  <c:v>0</c:v>
                </c:pt>
                <c:pt idx="481">
                  <c:v>9</c:v>
                </c:pt>
                <c:pt idx="482">
                  <c:v>2</c:v>
                </c:pt>
                <c:pt idx="483">
                  <c:v>0</c:v>
                </c:pt>
                <c:pt idx="484">
                  <c:v>147</c:v>
                </c:pt>
                <c:pt idx="485">
                  <c:v>49</c:v>
                </c:pt>
                <c:pt idx="486">
                  <c:v>1</c:v>
                </c:pt>
                <c:pt idx="487">
                  <c:v>2</c:v>
                </c:pt>
                <c:pt idx="488">
                  <c:v>7</c:v>
                </c:pt>
                <c:pt idx="489">
                  <c:v>4</c:v>
                </c:pt>
                <c:pt idx="490">
                  <c:v>27</c:v>
                </c:pt>
                <c:pt idx="491">
                  <c:v>94</c:v>
                </c:pt>
                <c:pt idx="492">
                  <c:v>29</c:v>
                </c:pt>
                <c:pt idx="493">
                  <c:v>7</c:v>
                </c:pt>
                <c:pt idx="494">
                  <c:v>22</c:v>
                </c:pt>
                <c:pt idx="495">
                  <c:v>1</c:v>
                </c:pt>
                <c:pt idx="496">
                  <c:v>10</c:v>
                </c:pt>
                <c:pt idx="497">
                  <c:v>6</c:v>
                </c:pt>
                <c:pt idx="498">
                  <c:v>24</c:v>
                </c:pt>
                <c:pt idx="499">
                  <c:v>15</c:v>
                </c:pt>
                <c:pt idx="500">
                  <c:v>37</c:v>
                </c:pt>
                <c:pt idx="501">
                  <c:v>20</c:v>
                </c:pt>
                <c:pt idx="502">
                  <c:v>7</c:v>
                </c:pt>
                <c:pt idx="503">
                  <c:v>0</c:v>
                </c:pt>
                <c:pt idx="504">
                  <c:v>21</c:v>
                </c:pt>
                <c:pt idx="505">
                  <c:v>3</c:v>
                </c:pt>
                <c:pt idx="506">
                  <c:v>11</c:v>
                </c:pt>
                <c:pt idx="507">
                  <c:v>1</c:v>
                </c:pt>
                <c:pt idx="508">
                  <c:v>312</c:v>
                </c:pt>
                <c:pt idx="509">
                  <c:v>1</c:v>
                </c:pt>
                <c:pt idx="510">
                  <c:v>3</c:v>
                </c:pt>
                <c:pt idx="511">
                  <c:v>4</c:v>
                </c:pt>
                <c:pt idx="512">
                  <c:v>10</c:v>
                </c:pt>
                <c:pt idx="513">
                  <c:v>8</c:v>
                </c:pt>
                <c:pt idx="514">
                  <c:v>3</c:v>
                </c:pt>
                <c:pt idx="515">
                  <c:v>1</c:v>
                </c:pt>
                <c:pt idx="516">
                  <c:v>0</c:v>
                </c:pt>
                <c:pt idx="517">
                  <c:v>5</c:v>
                </c:pt>
                <c:pt idx="518">
                  <c:v>0</c:v>
                </c:pt>
                <c:pt idx="519">
                  <c:v>3</c:v>
                </c:pt>
                <c:pt idx="520">
                  <c:v>7</c:v>
                </c:pt>
                <c:pt idx="521">
                  <c:v>0</c:v>
                </c:pt>
                <c:pt idx="522">
                  <c:v>2</c:v>
                </c:pt>
                <c:pt idx="523">
                  <c:v>23</c:v>
                </c:pt>
                <c:pt idx="524">
                  <c:v>1</c:v>
                </c:pt>
                <c:pt idx="525">
                  <c:v>2</c:v>
                </c:pt>
                <c:pt idx="526">
                  <c:v>3</c:v>
                </c:pt>
                <c:pt idx="527">
                  <c:v>0</c:v>
                </c:pt>
                <c:pt idx="528">
                  <c:v>13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6</c:v>
                </c:pt>
                <c:pt idx="533">
                  <c:v>39</c:v>
                </c:pt>
                <c:pt idx="534">
                  <c:v>4</c:v>
                </c:pt>
                <c:pt idx="535">
                  <c:v>1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8</c:v>
                </c:pt>
                <c:pt idx="540">
                  <c:v>0</c:v>
                </c:pt>
                <c:pt idx="541">
                  <c:v>1</c:v>
                </c:pt>
                <c:pt idx="542">
                  <c:v>12</c:v>
                </c:pt>
                <c:pt idx="543">
                  <c:v>0</c:v>
                </c:pt>
                <c:pt idx="544">
                  <c:v>3</c:v>
                </c:pt>
                <c:pt idx="545">
                  <c:v>2</c:v>
                </c:pt>
                <c:pt idx="546">
                  <c:v>6</c:v>
                </c:pt>
                <c:pt idx="547">
                  <c:v>0</c:v>
                </c:pt>
                <c:pt idx="548">
                  <c:v>15</c:v>
                </c:pt>
                <c:pt idx="549">
                  <c:v>1</c:v>
                </c:pt>
                <c:pt idx="550">
                  <c:v>3</c:v>
                </c:pt>
                <c:pt idx="551">
                  <c:v>8</c:v>
                </c:pt>
                <c:pt idx="552">
                  <c:v>0</c:v>
                </c:pt>
                <c:pt idx="553">
                  <c:v>3</c:v>
                </c:pt>
                <c:pt idx="554">
                  <c:v>3</c:v>
                </c:pt>
                <c:pt idx="555">
                  <c:v>0</c:v>
                </c:pt>
                <c:pt idx="556">
                  <c:v>19</c:v>
                </c:pt>
                <c:pt idx="557">
                  <c:v>0</c:v>
                </c:pt>
                <c:pt idx="558">
                  <c:v>2</c:v>
                </c:pt>
                <c:pt idx="559">
                  <c:v>0</c:v>
                </c:pt>
                <c:pt idx="560">
                  <c:v>0</c:v>
                </c:pt>
                <c:pt idx="561">
                  <c:v>25</c:v>
                </c:pt>
                <c:pt idx="562">
                  <c:v>8</c:v>
                </c:pt>
                <c:pt idx="563">
                  <c:v>16</c:v>
                </c:pt>
                <c:pt idx="564">
                  <c:v>3</c:v>
                </c:pt>
                <c:pt idx="565">
                  <c:v>3</c:v>
                </c:pt>
                <c:pt idx="566">
                  <c:v>2</c:v>
                </c:pt>
                <c:pt idx="567">
                  <c:v>1</c:v>
                </c:pt>
                <c:pt idx="568">
                  <c:v>0</c:v>
                </c:pt>
                <c:pt idx="569">
                  <c:v>1</c:v>
                </c:pt>
                <c:pt idx="570">
                  <c:v>19</c:v>
                </c:pt>
                <c:pt idx="571">
                  <c:v>9</c:v>
                </c:pt>
                <c:pt idx="572">
                  <c:v>1</c:v>
                </c:pt>
                <c:pt idx="573">
                  <c:v>0</c:v>
                </c:pt>
                <c:pt idx="574">
                  <c:v>1</c:v>
                </c:pt>
                <c:pt idx="575">
                  <c:v>5</c:v>
                </c:pt>
                <c:pt idx="576">
                  <c:v>85</c:v>
                </c:pt>
                <c:pt idx="577">
                  <c:v>3</c:v>
                </c:pt>
                <c:pt idx="578">
                  <c:v>4</c:v>
                </c:pt>
                <c:pt idx="579">
                  <c:v>3</c:v>
                </c:pt>
                <c:pt idx="580">
                  <c:v>5</c:v>
                </c:pt>
                <c:pt idx="581">
                  <c:v>17</c:v>
                </c:pt>
                <c:pt idx="582">
                  <c:v>3</c:v>
                </c:pt>
                <c:pt idx="583">
                  <c:v>2</c:v>
                </c:pt>
                <c:pt idx="584">
                  <c:v>6</c:v>
                </c:pt>
                <c:pt idx="585">
                  <c:v>0</c:v>
                </c:pt>
                <c:pt idx="586">
                  <c:v>1</c:v>
                </c:pt>
                <c:pt idx="587">
                  <c:v>3</c:v>
                </c:pt>
                <c:pt idx="588">
                  <c:v>13</c:v>
                </c:pt>
                <c:pt idx="589">
                  <c:v>1</c:v>
                </c:pt>
                <c:pt idx="590">
                  <c:v>1</c:v>
                </c:pt>
                <c:pt idx="591">
                  <c:v>9</c:v>
                </c:pt>
                <c:pt idx="592">
                  <c:v>0</c:v>
                </c:pt>
                <c:pt idx="593">
                  <c:v>2</c:v>
                </c:pt>
                <c:pt idx="594">
                  <c:v>1</c:v>
                </c:pt>
                <c:pt idx="595">
                  <c:v>10</c:v>
                </c:pt>
                <c:pt idx="596">
                  <c:v>3</c:v>
                </c:pt>
                <c:pt idx="597">
                  <c:v>2</c:v>
                </c:pt>
                <c:pt idx="598">
                  <c:v>2</c:v>
                </c:pt>
                <c:pt idx="599">
                  <c:v>1</c:v>
                </c:pt>
                <c:pt idx="600">
                  <c:v>14</c:v>
                </c:pt>
                <c:pt idx="601">
                  <c:v>0</c:v>
                </c:pt>
                <c:pt idx="602">
                  <c:v>0</c:v>
                </c:pt>
                <c:pt idx="603">
                  <c:v>4</c:v>
                </c:pt>
                <c:pt idx="604">
                  <c:v>3</c:v>
                </c:pt>
                <c:pt idx="605">
                  <c:v>0</c:v>
                </c:pt>
                <c:pt idx="606">
                  <c:v>5</c:v>
                </c:pt>
                <c:pt idx="607">
                  <c:v>47</c:v>
                </c:pt>
                <c:pt idx="608">
                  <c:v>0</c:v>
                </c:pt>
                <c:pt idx="609">
                  <c:v>10</c:v>
                </c:pt>
                <c:pt idx="610">
                  <c:v>11</c:v>
                </c:pt>
                <c:pt idx="611">
                  <c:v>2</c:v>
                </c:pt>
                <c:pt idx="612">
                  <c:v>2</c:v>
                </c:pt>
                <c:pt idx="613">
                  <c:v>22</c:v>
                </c:pt>
                <c:pt idx="614">
                  <c:v>8</c:v>
                </c:pt>
                <c:pt idx="615">
                  <c:v>6</c:v>
                </c:pt>
                <c:pt idx="616">
                  <c:v>1</c:v>
                </c:pt>
                <c:pt idx="617">
                  <c:v>3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3</c:v>
                </c:pt>
                <c:pt idx="624">
                  <c:v>0</c:v>
                </c:pt>
                <c:pt idx="625">
                  <c:v>0</c:v>
                </c:pt>
                <c:pt idx="626">
                  <c:v>1</c:v>
                </c:pt>
                <c:pt idx="627">
                  <c:v>6</c:v>
                </c:pt>
                <c:pt idx="628">
                  <c:v>1</c:v>
                </c:pt>
                <c:pt idx="629">
                  <c:v>2</c:v>
                </c:pt>
                <c:pt idx="630">
                  <c:v>0</c:v>
                </c:pt>
                <c:pt idx="631">
                  <c:v>3</c:v>
                </c:pt>
                <c:pt idx="632">
                  <c:v>3</c:v>
                </c:pt>
                <c:pt idx="633">
                  <c:v>0</c:v>
                </c:pt>
                <c:pt idx="634">
                  <c:v>6</c:v>
                </c:pt>
                <c:pt idx="635">
                  <c:v>0</c:v>
                </c:pt>
                <c:pt idx="636">
                  <c:v>19</c:v>
                </c:pt>
                <c:pt idx="637">
                  <c:v>1</c:v>
                </c:pt>
                <c:pt idx="638">
                  <c:v>2</c:v>
                </c:pt>
                <c:pt idx="639">
                  <c:v>0</c:v>
                </c:pt>
                <c:pt idx="640">
                  <c:v>11</c:v>
                </c:pt>
                <c:pt idx="641">
                  <c:v>0</c:v>
                </c:pt>
                <c:pt idx="642">
                  <c:v>0</c:v>
                </c:pt>
                <c:pt idx="643">
                  <c:v>1</c:v>
                </c:pt>
                <c:pt idx="644">
                  <c:v>3</c:v>
                </c:pt>
                <c:pt idx="645">
                  <c:v>1</c:v>
                </c:pt>
                <c:pt idx="646">
                  <c:v>15</c:v>
                </c:pt>
                <c:pt idx="647">
                  <c:v>2</c:v>
                </c:pt>
                <c:pt idx="648">
                  <c:v>1</c:v>
                </c:pt>
                <c:pt idx="649">
                  <c:v>1</c:v>
                </c:pt>
                <c:pt idx="650">
                  <c:v>0</c:v>
                </c:pt>
                <c:pt idx="651">
                  <c:v>1</c:v>
                </c:pt>
                <c:pt idx="652">
                  <c:v>11</c:v>
                </c:pt>
                <c:pt idx="653">
                  <c:v>0</c:v>
                </c:pt>
                <c:pt idx="654">
                  <c:v>1</c:v>
                </c:pt>
                <c:pt idx="655">
                  <c:v>6</c:v>
                </c:pt>
                <c:pt idx="656">
                  <c:v>7</c:v>
                </c:pt>
                <c:pt idx="657">
                  <c:v>0</c:v>
                </c:pt>
                <c:pt idx="658">
                  <c:v>16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12</c:v>
                </c:pt>
                <c:pt idx="663">
                  <c:v>1</c:v>
                </c:pt>
                <c:pt idx="664">
                  <c:v>3</c:v>
                </c:pt>
                <c:pt idx="665">
                  <c:v>1</c:v>
                </c:pt>
                <c:pt idx="666">
                  <c:v>4</c:v>
                </c:pt>
                <c:pt idx="667">
                  <c:v>1</c:v>
                </c:pt>
                <c:pt idx="668">
                  <c:v>3</c:v>
                </c:pt>
                <c:pt idx="669">
                  <c:v>1</c:v>
                </c:pt>
                <c:pt idx="670">
                  <c:v>0</c:v>
                </c:pt>
                <c:pt idx="671">
                  <c:v>12</c:v>
                </c:pt>
                <c:pt idx="672">
                  <c:v>0</c:v>
                </c:pt>
                <c:pt idx="673">
                  <c:v>1</c:v>
                </c:pt>
                <c:pt idx="674">
                  <c:v>0</c:v>
                </c:pt>
                <c:pt idx="675">
                  <c:v>0</c:v>
                </c:pt>
                <c:pt idx="676">
                  <c:v>2</c:v>
                </c:pt>
                <c:pt idx="677">
                  <c:v>92</c:v>
                </c:pt>
                <c:pt idx="678">
                  <c:v>0</c:v>
                </c:pt>
                <c:pt idx="679">
                  <c:v>3</c:v>
                </c:pt>
                <c:pt idx="680">
                  <c:v>10</c:v>
                </c:pt>
                <c:pt idx="681">
                  <c:v>7</c:v>
                </c:pt>
                <c:pt idx="682">
                  <c:v>3</c:v>
                </c:pt>
                <c:pt idx="683">
                  <c:v>0</c:v>
                </c:pt>
                <c:pt idx="684">
                  <c:v>1</c:v>
                </c:pt>
                <c:pt idx="685">
                  <c:v>0</c:v>
                </c:pt>
                <c:pt idx="686">
                  <c:v>9</c:v>
                </c:pt>
                <c:pt idx="687">
                  <c:v>2</c:v>
                </c:pt>
                <c:pt idx="688">
                  <c:v>1</c:v>
                </c:pt>
                <c:pt idx="689">
                  <c:v>2</c:v>
                </c:pt>
                <c:pt idx="690">
                  <c:v>11</c:v>
                </c:pt>
                <c:pt idx="691">
                  <c:v>0</c:v>
                </c:pt>
                <c:pt idx="692">
                  <c:v>0</c:v>
                </c:pt>
                <c:pt idx="693">
                  <c:v>9</c:v>
                </c:pt>
                <c:pt idx="694">
                  <c:v>0</c:v>
                </c:pt>
                <c:pt idx="695">
                  <c:v>4</c:v>
                </c:pt>
                <c:pt idx="696">
                  <c:v>1</c:v>
                </c:pt>
                <c:pt idx="697">
                  <c:v>2</c:v>
                </c:pt>
                <c:pt idx="698">
                  <c:v>0</c:v>
                </c:pt>
                <c:pt idx="699">
                  <c:v>1</c:v>
                </c:pt>
                <c:pt idx="700">
                  <c:v>17</c:v>
                </c:pt>
                <c:pt idx="701">
                  <c:v>2</c:v>
                </c:pt>
                <c:pt idx="702">
                  <c:v>3</c:v>
                </c:pt>
                <c:pt idx="703">
                  <c:v>41</c:v>
                </c:pt>
                <c:pt idx="704">
                  <c:v>2</c:v>
                </c:pt>
                <c:pt idx="705">
                  <c:v>3</c:v>
                </c:pt>
                <c:pt idx="706">
                  <c:v>8</c:v>
                </c:pt>
                <c:pt idx="707">
                  <c:v>0</c:v>
                </c:pt>
                <c:pt idx="708">
                  <c:v>1</c:v>
                </c:pt>
                <c:pt idx="709">
                  <c:v>3</c:v>
                </c:pt>
                <c:pt idx="710">
                  <c:v>4</c:v>
                </c:pt>
                <c:pt idx="711">
                  <c:v>9</c:v>
                </c:pt>
                <c:pt idx="712">
                  <c:v>16</c:v>
                </c:pt>
                <c:pt idx="713">
                  <c:v>1</c:v>
                </c:pt>
                <c:pt idx="714">
                  <c:v>7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1</c:v>
                </c:pt>
                <c:pt idx="721">
                  <c:v>2</c:v>
                </c:pt>
                <c:pt idx="722">
                  <c:v>1</c:v>
                </c:pt>
                <c:pt idx="723">
                  <c:v>15</c:v>
                </c:pt>
                <c:pt idx="724">
                  <c:v>1</c:v>
                </c:pt>
                <c:pt idx="725">
                  <c:v>1</c:v>
                </c:pt>
                <c:pt idx="726">
                  <c:v>0</c:v>
                </c:pt>
                <c:pt idx="727">
                  <c:v>39</c:v>
                </c:pt>
                <c:pt idx="728">
                  <c:v>103</c:v>
                </c:pt>
                <c:pt idx="729">
                  <c:v>0</c:v>
                </c:pt>
                <c:pt idx="730">
                  <c:v>39</c:v>
                </c:pt>
                <c:pt idx="731">
                  <c:v>15</c:v>
                </c:pt>
                <c:pt idx="732">
                  <c:v>22</c:v>
                </c:pt>
                <c:pt idx="733">
                  <c:v>92</c:v>
                </c:pt>
                <c:pt idx="734">
                  <c:v>25</c:v>
                </c:pt>
                <c:pt idx="735">
                  <c:v>19</c:v>
                </c:pt>
                <c:pt idx="736">
                  <c:v>19</c:v>
                </c:pt>
                <c:pt idx="737">
                  <c:v>13</c:v>
                </c:pt>
                <c:pt idx="738">
                  <c:v>124</c:v>
                </c:pt>
                <c:pt idx="739">
                  <c:v>4</c:v>
                </c:pt>
                <c:pt idx="740">
                  <c:v>10</c:v>
                </c:pt>
                <c:pt idx="741">
                  <c:v>15</c:v>
                </c:pt>
                <c:pt idx="742">
                  <c:v>38</c:v>
                </c:pt>
                <c:pt idx="743">
                  <c:v>152</c:v>
                </c:pt>
                <c:pt idx="744">
                  <c:v>24</c:v>
                </c:pt>
                <c:pt idx="745">
                  <c:v>76</c:v>
                </c:pt>
                <c:pt idx="746">
                  <c:v>185</c:v>
                </c:pt>
                <c:pt idx="747">
                  <c:v>33</c:v>
                </c:pt>
                <c:pt idx="748">
                  <c:v>108</c:v>
                </c:pt>
                <c:pt idx="749">
                  <c:v>29</c:v>
                </c:pt>
                <c:pt idx="750">
                  <c:v>24</c:v>
                </c:pt>
                <c:pt idx="751">
                  <c:v>4</c:v>
                </c:pt>
                <c:pt idx="752">
                  <c:v>4</c:v>
                </c:pt>
                <c:pt idx="753">
                  <c:v>15</c:v>
                </c:pt>
                <c:pt idx="754">
                  <c:v>4</c:v>
                </c:pt>
                <c:pt idx="755">
                  <c:v>139</c:v>
                </c:pt>
                <c:pt idx="756">
                  <c:v>2</c:v>
                </c:pt>
                <c:pt idx="757">
                  <c:v>18</c:v>
                </c:pt>
                <c:pt idx="758">
                  <c:v>81</c:v>
                </c:pt>
                <c:pt idx="759">
                  <c:v>86</c:v>
                </c:pt>
                <c:pt idx="760">
                  <c:v>140</c:v>
                </c:pt>
                <c:pt idx="761">
                  <c:v>37</c:v>
                </c:pt>
                <c:pt idx="762">
                  <c:v>6</c:v>
                </c:pt>
                <c:pt idx="763">
                  <c:v>113</c:v>
                </c:pt>
                <c:pt idx="764">
                  <c:v>37</c:v>
                </c:pt>
                <c:pt idx="765">
                  <c:v>18</c:v>
                </c:pt>
                <c:pt idx="766">
                  <c:v>75</c:v>
                </c:pt>
                <c:pt idx="767">
                  <c:v>52</c:v>
                </c:pt>
                <c:pt idx="768">
                  <c:v>122</c:v>
                </c:pt>
                <c:pt idx="769">
                  <c:v>8</c:v>
                </c:pt>
                <c:pt idx="770">
                  <c:v>8</c:v>
                </c:pt>
                <c:pt idx="771">
                  <c:v>96</c:v>
                </c:pt>
                <c:pt idx="772">
                  <c:v>9</c:v>
                </c:pt>
                <c:pt idx="773">
                  <c:v>2</c:v>
                </c:pt>
                <c:pt idx="774">
                  <c:v>26</c:v>
                </c:pt>
                <c:pt idx="775">
                  <c:v>23</c:v>
                </c:pt>
                <c:pt idx="776">
                  <c:v>0</c:v>
                </c:pt>
                <c:pt idx="777">
                  <c:v>140</c:v>
                </c:pt>
                <c:pt idx="778">
                  <c:v>0</c:v>
                </c:pt>
                <c:pt idx="779">
                  <c:v>6</c:v>
                </c:pt>
                <c:pt idx="780">
                  <c:v>100</c:v>
                </c:pt>
                <c:pt idx="781">
                  <c:v>0</c:v>
                </c:pt>
                <c:pt idx="782">
                  <c:v>4</c:v>
                </c:pt>
                <c:pt idx="783">
                  <c:v>8</c:v>
                </c:pt>
                <c:pt idx="784">
                  <c:v>0</c:v>
                </c:pt>
                <c:pt idx="785">
                  <c:v>16</c:v>
                </c:pt>
                <c:pt idx="786">
                  <c:v>2</c:v>
                </c:pt>
                <c:pt idx="787">
                  <c:v>48</c:v>
                </c:pt>
                <c:pt idx="788">
                  <c:v>2</c:v>
                </c:pt>
                <c:pt idx="789">
                  <c:v>2</c:v>
                </c:pt>
                <c:pt idx="790">
                  <c:v>1</c:v>
                </c:pt>
                <c:pt idx="791">
                  <c:v>17</c:v>
                </c:pt>
                <c:pt idx="792">
                  <c:v>0</c:v>
                </c:pt>
                <c:pt idx="793">
                  <c:v>11</c:v>
                </c:pt>
                <c:pt idx="794">
                  <c:v>95</c:v>
                </c:pt>
                <c:pt idx="795">
                  <c:v>13</c:v>
                </c:pt>
                <c:pt idx="796">
                  <c:v>2</c:v>
                </c:pt>
                <c:pt idx="797">
                  <c:v>2</c:v>
                </c:pt>
                <c:pt idx="798">
                  <c:v>3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2</c:v>
                </c:pt>
                <c:pt idx="803">
                  <c:v>24</c:v>
                </c:pt>
                <c:pt idx="804">
                  <c:v>25</c:v>
                </c:pt>
                <c:pt idx="805">
                  <c:v>3</c:v>
                </c:pt>
                <c:pt idx="806">
                  <c:v>41</c:v>
                </c:pt>
                <c:pt idx="807">
                  <c:v>2</c:v>
                </c:pt>
                <c:pt idx="808">
                  <c:v>4</c:v>
                </c:pt>
                <c:pt idx="809">
                  <c:v>99</c:v>
                </c:pt>
                <c:pt idx="810">
                  <c:v>4</c:v>
                </c:pt>
                <c:pt idx="811">
                  <c:v>4</c:v>
                </c:pt>
                <c:pt idx="812">
                  <c:v>38</c:v>
                </c:pt>
                <c:pt idx="813">
                  <c:v>285</c:v>
                </c:pt>
                <c:pt idx="814">
                  <c:v>1</c:v>
                </c:pt>
                <c:pt idx="815">
                  <c:v>42</c:v>
                </c:pt>
                <c:pt idx="816">
                  <c:v>26</c:v>
                </c:pt>
                <c:pt idx="817">
                  <c:v>2</c:v>
                </c:pt>
                <c:pt idx="818">
                  <c:v>4</c:v>
                </c:pt>
                <c:pt idx="819">
                  <c:v>6</c:v>
                </c:pt>
                <c:pt idx="820">
                  <c:v>70</c:v>
                </c:pt>
                <c:pt idx="821">
                  <c:v>9</c:v>
                </c:pt>
                <c:pt idx="822">
                  <c:v>8</c:v>
                </c:pt>
                <c:pt idx="823">
                  <c:v>105</c:v>
                </c:pt>
                <c:pt idx="824">
                  <c:v>12</c:v>
                </c:pt>
                <c:pt idx="825">
                  <c:v>0</c:v>
                </c:pt>
                <c:pt idx="826">
                  <c:v>16</c:v>
                </c:pt>
                <c:pt idx="827">
                  <c:v>7</c:v>
                </c:pt>
                <c:pt idx="828">
                  <c:v>4</c:v>
                </c:pt>
                <c:pt idx="829">
                  <c:v>1</c:v>
                </c:pt>
                <c:pt idx="830">
                  <c:v>28</c:v>
                </c:pt>
                <c:pt idx="831">
                  <c:v>1</c:v>
                </c:pt>
                <c:pt idx="832">
                  <c:v>1</c:v>
                </c:pt>
                <c:pt idx="833">
                  <c:v>5</c:v>
                </c:pt>
                <c:pt idx="834">
                  <c:v>3</c:v>
                </c:pt>
                <c:pt idx="835">
                  <c:v>2</c:v>
                </c:pt>
                <c:pt idx="836">
                  <c:v>0</c:v>
                </c:pt>
                <c:pt idx="837">
                  <c:v>0</c:v>
                </c:pt>
                <c:pt idx="838">
                  <c:v>3</c:v>
                </c:pt>
                <c:pt idx="839">
                  <c:v>0</c:v>
                </c:pt>
                <c:pt idx="840">
                  <c:v>0</c:v>
                </c:pt>
                <c:pt idx="841">
                  <c:v>3</c:v>
                </c:pt>
                <c:pt idx="842">
                  <c:v>7</c:v>
                </c:pt>
                <c:pt idx="843">
                  <c:v>25</c:v>
                </c:pt>
                <c:pt idx="844">
                  <c:v>10</c:v>
                </c:pt>
                <c:pt idx="845">
                  <c:v>3</c:v>
                </c:pt>
                <c:pt idx="846">
                  <c:v>5</c:v>
                </c:pt>
                <c:pt idx="847">
                  <c:v>5</c:v>
                </c:pt>
                <c:pt idx="848">
                  <c:v>27</c:v>
                </c:pt>
                <c:pt idx="849">
                  <c:v>2</c:v>
                </c:pt>
                <c:pt idx="850">
                  <c:v>236</c:v>
                </c:pt>
                <c:pt idx="851">
                  <c:v>1</c:v>
                </c:pt>
                <c:pt idx="852">
                  <c:v>12</c:v>
                </c:pt>
                <c:pt idx="853">
                  <c:v>4</c:v>
                </c:pt>
                <c:pt idx="854">
                  <c:v>3</c:v>
                </c:pt>
                <c:pt idx="855">
                  <c:v>99</c:v>
                </c:pt>
                <c:pt idx="856">
                  <c:v>3</c:v>
                </c:pt>
                <c:pt idx="857">
                  <c:v>3</c:v>
                </c:pt>
                <c:pt idx="858">
                  <c:v>22</c:v>
                </c:pt>
                <c:pt idx="859">
                  <c:v>4</c:v>
                </c:pt>
                <c:pt idx="860">
                  <c:v>534</c:v>
                </c:pt>
                <c:pt idx="861">
                  <c:v>12</c:v>
                </c:pt>
                <c:pt idx="862">
                  <c:v>56</c:v>
                </c:pt>
                <c:pt idx="863">
                  <c:v>11</c:v>
                </c:pt>
                <c:pt idx="864">
                  <c:v>0</c:v>
                </c:pt>
                <c:pt idx="865">
                  <c:v>12</c:v>
                </c:pt>
                <c:pt idx="866">
                  <c:v>5</c:v>
                </c:pt>
                <c:pt idx="867">
                  <c:v>24</c:v>
                </c:pt>
                <c:pt idx="868">
                  <c:v>89</c:v>
                </c:pt>
                <c:pt idx="869">
                  <c:v>1</c:v>
                </c:pt>
                <c:pt idx="870">
                  <c:v>55</c:v>
                </c:pt>
                <c:pt idx="871">
                  <c:v>2</c:v>
                </c:pt>
                <c:pt idx="872">
                  <c:v>0</c:v>
                </c:pt>
                <c:pt idx="873">
                  <c:v>4</c:v>
                </c:pt>
                <c:pt idx="874">
                  <c:v>6</c:v>
                </c:pt>
                <c:pt idx="875">
                  <c:v>4</c:v>
                </c:pt>
                <c:pt idx="876">
                  <c:v>4</c:v>
                </c:pt>
                <c:pt idx="877">
                  <c:v>2</c:v>
                </c:pt>
                <c:pt idx="878">
                  <c:v>5</c:v>
                </c:pt>
                <c:pt idx="879">
                  <c:v>83</c:v>
                </c:pt>
                <c:pt idx="880">
                  <c:v>57</c:v>
                </c:pt>
                <c:pt idx="881">
                  <c:v>311</c:v>
                </c:pt>
                <c:pt idx="882">
                  <c:v>2</c:v>
                </c:pt>
                <c:pt idx="883">
                  <c:v>16</c:v>
                </c:pt>
                <c:pt idx="884">
                  <c:v>9</c:v>
                </c:pt>
                <c:pt idx="885">
                  <c:v>1</c:v>
                </c:pt>
                <c:pt idx="886">
                  <c:v>12</c:v>
                </c:pt>
                <c:pt idx="887">
                  <c:v>0</c:v>
                </c:pt>
                <c:pt idx="888">
                  <c:v>20</c:v>
                </c:pt>
                <c:pt idx="889">
                  <c:v>16</c:v>
                </c:pt>
                <c:pt idx="890">
                  <c:v>33</c:v>
                </c:pt>
                <c:pt idx="891">
                  <c:v>2</c:v>
                </c:pt>
                <c:pt idx="892">
                  <c:v>6</c:v>
                </c:pt>
                <c:pt idx="893">
                  <c:v>0</c:v>
                </c:pt>
                <c:pt idx="894">
                  <c:v>3</c:v>
                </c:pt>
                <c:pt idx="895">
                  <c:v>0</c:v>
                </c:pt>
                <c:pt idx="896">
                  <c:v>3</c:v>
                </c:pt>
                <c:pt idx="897">
                  <c:v>13</c:v>
                </c:pt>
                <c:pt idx="898">
                  <c:v>6</c:v>
                </c:pt>
                <c:pt idx="899">
                  <c:v>1</c:v>
                </c:pt>
                <c:pt idx="900">
                  <c:v>0</c:v>
                </c:pt>
                <c:pt idx="901">
                  <c:v>5</c:v>
                </c:pt>
                <c:pt idx="902">
                  <c:v>0</c:v>
                </c:pt>
                <c:pt idx="903">
                  <c:v>36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9</c:v>
                </c:pt>
                <c:pt idx="908">
                  <c:v>1</c:v>
                </c:pt>
                <c:pt idx="909">
                  <c:v>0</c:v>
                </c:pt>
                <c:pt idx="910">
                  <c:v>1</c:v>
                </c:pt>
                <c:pt idx="911">
                  <c:v>1</c:v>
                </c:pt>
                <c:pt idx="912">
                  <c:v>4</c:v>
                </c:pt>
                <c:pt idx="913">
                  <c:v>2</c:v>
                </c:pt>
                <c:pt idx="914">
                  <c:v>2</c:v>
                </c:pt>
                <c:pt idx="915">
                  <c:v>2</c:v>
                </c:pt>
                <c:pt idx="916">
                  <c:v>0</c:v>
                </c:pt>
                <c:pt idx="917">
                  <c:v>2</c:v>
                </c:pt>
                <c:pt idx="918">
                  <c:v>4</c:v>
                </c:pt>
                <c:pt idx="919">
                  <c:v>2</c:v>
                </c:pt>
                <c:pt idx="920">
                  <c:v>0</c:v>
                </c:pt>
                <c:pt idx="921">
                  <c:v>1</c:v>
                </c:pt>
                <c:pt idx="922">
                  <c:v>0</c:v>
                </c:pt>
                <c:pt idx="923">
                  <c:v>2</c:v>
                </c:pt>
                <c:pt idx="924">
                  <c:v>7</c:v>
                </c:pt>
                <c:pt idx="925">
                  <c:v>5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2</c:v>
                </c:pt>
                <c:pt idx="930">
                  <c:v>0</c:v>
                </c:pt>
                <c:pt idx="931">
                  <c:v>0</c:v>
                </c:pt>
                <c:pt idx="932">
                  <c:v>28</c:v>
                </c:pt>
                <c:pt idx="933">
                  <c:v>2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4</c:v>
                </c:pt>
                <c:pt idx="938">
                  <c:v>12</c:v>
                </c:pt>
                <c:pt idx="939">
                  <c:v>0</c:v>
                </c:pt>
                <c:pt idx="940">
                  <c:v>33</c:v>
                </c:pt>
                <c:pt idx="941">
                  <c:v>0</c:v>
                </c:pt>
                <c:pt idx="942">
                  <c:v>4</c:v>
                </c:pt>
                <c:pt idx="943">
                  <c:v>0</c:v>
                </c:pt>
                <c:pt idx="944">
                  <c:v>11</c:v>
                </c:pt>
                <c:pt idx="945">
                  <c:v>1</c:v>
                </c:pt>
                <c:pt idx="946">
                  <c:v>5</c:v>
                </c:pt>
                <c:pt idx="947">
                  <c:v>0</c:v>
                </c:pt>
                <c:pt idx="948">
                  <c:v>1</c:v>
                </c:pt>
                <c:pt idx="949">
                  <c:v>1</c:v>
                </c:pt>
                <c:pt idx="950">
                  <c:v>6</c:v>
                </c:pt>
                <c:pt idx="951">
                  <c:v>8</c:v>
                </c:pt>
                <c:pt idx="952">
                  <c:v>1</c:v>
                </c:pt>
                <c:pt idx="953">
                  <c:v>0</c:v>
                </c:pt>
                <c:pt idx="954">
                  <c:v>2</c:v>
                </c:pt>
                <c:pt idx="955">
                  <c:v>1</c:v>
                </c:pt>
                <c:pt idx="956">
                  <c:v>0</c:v>
                </c:pt>
                <c:pt idx="957">
                  <c:v>1</c:v>
                </c:pt>
                <c:pt idx="958">
                  <c:v>19</c:v>
                </c:pt>
                <c:pt idx="959">
                  <c:v>27</c:v>
                </c:pt>
                <c:pt idx="960">
                  <c:v>7</c:v>
                </c:pt>
                <c:pt idx="961">
                  <c:v>14</c:v>
                </c:pt>
                <c:pt idx="962">
                  <c:v>5</c:v>
                </c:pt>
                <c:pt idx="963">
                  <c:v>30</c:v>
                </c:pt>
                <c:pt idx="964">
                  <c:v>1</c:v>
                </c:pt>
                <c:pt idx="965">
                  <c:v>0</c:v>
                </c:pt>
                <c:pt idx="966">
                  <c:v>60</c:v>
                </c:pt>
                <c:pt idx="967">
                  <c:v>84</c:v>
                </c:pt>
                <c:pt idx="968">
                  <c:v>47</c:v>
                </c:pt>
                <c:pt idx="969">
                  <c:v>66</c:v>
                </c:pt>
                <c:pt idx="970">
                  <c:v>171</c:v>
                </c:pt>
                <c:pt idx="971">
                  <c:v>29</c:v>
                </c:pt>
                <c:pt idx="972">
                  <c:v>9</c:v>
                </c:pt>
                <c:pt idx="973">
                  <c:v>27</c:v>
                </c:pt>
                <c:pt idx="974">
                  <c:v>2</c:v>
                </c:pt>
                <c:pt idx="975">
                  <c:v>3</c:v>
                </c:pt>
                <c:pt idx="976">
                  <c:v>4</c:v>
                </c:pt>
                <c:pt idx="977">
                  <c:v>2</c:v>
                </c:pt>
                <c:pt idx="978">
                  <c:v>20</c:v>
                </c:pt>
                <c:pt idx="979">
                  <c:v>3</c:v>
                </c:pt>
                <c:pt idx="980">
                  <c:v>4</c:v>
                </c:pt>
                <c:pt idx="981">
                  <c:v>1</c:v>
                </c:pt>
                <c:pt idx="982">
                  <c:v>0</c:v>
                </c:pt>
                <c:pt idx="983">
                  <c:v>0</c:v>
                </c:pt>
                <c:pt idx="984">
                  <c:v>14</c:v>
                </c:pt>
                <c:pt idx="985">
                  <c:v>1</c:v>
                </c:pt>
                <c:pt idx="986">
                  <c:v>118</c:v>
                </c:pt>
                <c:pt idx="987">
                  <c:v>2</c:v>
                </c:pt>
                <c:pt idx="988">
                  <c:v>1</c:v>
                </c:pt>
                <c:pt idx="989">
                  <c:v>3</c:v>
                </c:pt>
                <c:pt idx="990">
                  <c:v>1</c:v>
                </c:pt>
                <c:pt idx="991">
                  <c:v>3</c:v>
                </c:pt>
                <c:pt idx="992">
                  <c:v>38</c:v>
                </c:pt>
                <c:pt idx="993">
                  <c:v>52</c:v>
                </c:pt>
                <c:pt idx="994">
                  <c:v>2</c:v>
                </c:pt>
                <c:pt idx="995">
                  <c:v>0</c:v>
                </c:pt>
                <c:pt idx="996">
                  <c:v>4</c:v>
                </c:pt>
                <c:pt idx="997">
                  <c:v>4</c:v>
                </c:pt>
                <c:pt idx="998">
                  <c:v>18</c:v>
                </c:pt>
                <c:pt idx="999">
                  <c:v>0</c:v>
                </c:pt>
                <c:pt idx="1000">
                  <c:v>22</c:v>
                </c:pt>
                <c:pt idx="1001">
                  <c:v>49</c:v>
                </c:pt>
                <c:pt idx="1002">
                  <c:v>19</c:v>
                </c:pt>
                <c:pt idx="1003">
                  <c:v>4</c:v>
                </c:pt>
                <c:pt idx="1004">
                  <c:v>4</c:v>
                </c:pt>
                <c:pt idx="1005">
                  <c:v>2</c:v>
                </c:pt>
                <c:pt idx="1006">
                  <c:v>0</c:v>
                </c:pt>
                <c:pt idx="1007">
                  <c:v>0</c:v>
                </c:pt>
                <c:pt idx="1008">
                  <c:v>14</c:v>
                </c:pt>
                <c:pt idx="1009">
                  <c:v>8</c:v>
                </c:pt>
                <c:pt idx="1010">
                  <c:v>0</c:v>
                </c:pt>
                <c:pt idx="1011">
                  <c:v>15</c:v>
                </c:pt>
                <c:pt idx="1012">
                  <c:v>33</c:v>
                </c:pt>
                <c:pt idx="1013">
                  <c:v>2</c:v>
                </c:pt>
                <c:pt idx="1014">
                  <c:v>6</c:v>
                </c:pt>
                <c:pt idx="1015">
                  <c:v>2</c:v>
                </c:pt>
                <c:pt idx="1016">
                  <c:v>0</c:v>
                </c:pt>
                <c:pt idx="1017">
                  <c:v>4</c:v>
                </c:pt>
                <c:pt idx="1018">
                  <c:v>1</c:v>
                </c:pt>
                <c:pt idx="1019">
                  <c:v>3</c:v>
                </c:pt>
                <c:pt idx="1020">
                  <c:v>4</c:v>
                </c:pt>
                <c:pt idx="1021">
                  <c:v>0</c:v>
                </c:pt>
                <c:pt idx="1022">
                  <c:v>4</c:v>
                </c:pt>
                <c:pt idx="1023">
                  <c:v>3</c:v>
                </c:pt>
                <c:pt idx="1024">
                  <c:v>34</c:v>
                </c:pt>
                <c:pt idx="1025">
                  <c:v>2</c:v>
                </c:pt>
                <c:pt idx="1026">
                  <c:v>33</c:v>
                </c:pt>
                <c:pt idx="1027">
                  <c:v>0</c:v>
                </c:pt>
                <c:pt idx="1028">
                  <c:v>0</c:v>
                </c:pt>
                <c:pt idx="1029">
                  <c:v>1</c:v>
                </c:pt>
                <c:pt idx="1030">
                  <c:v>13</c:v>
                </c:pt>
                <c:pt idx="1031">
                  <c:v>2</c:v>
                </c:pt>
                <c:pt idx="1032">
                  <c:v>36</c:v>
                </c:pt>
                <c:pt idx="1033">
                  <c:v>1</c:v>
                </c:pt>
                <c:pt idx="1034">
                  <c:v>15</c:v>
                </c:pt>
                <c:pt idx="1035">
                  <c:v>1</c:v>
                </c:pt>
                <c:pt idx="1036">
                  <c:v>0</c:v>
                </c:pt>
                <c:pt idx="1037">
                  <c:v>1</c:v>
                </c:pt>
                <c:pt idx="1038">
                  <c:v>0</c:v>
                </c:pt>
                <c:pt idx="1039">
                  <c:v>0</c:v>
                </c:pt>
                <c:pt idx="1040">
                  <c:v>1</c:v>
                </c:pt>
                <c:pt idx="1041">
                  <c:v>39</c:v>
                </c:pt>
                <c:pt idx="1042">
                  <c:v>0</c:v>
                </c:pt>
                <c:pt idx="1043">
                  <c:v>0</c:v>
                </c:pt>
                <c:pt idx="1044">
                  <c:v>3</c:v>
                </c:pt>
                <c:pt idx="1045">
                  <c:v>1</c:v>
                </c:pt>
                <c:pt idx="1046">
                  <c:v>13</c:v>
                </c:pt>
                <c:pt idx="1047">
                  <c:v>0</c:v>
                </c:pt>
                <c:pt idx="1048">
                  <c:v>6</c:v>
                </c:pt>
                <c:pt idx="1049">
                  <c:v>0</c:v>
                </c:pt>
                <c:pt idx="1050">
                  <c:v>14</c:v>
                </c:pt>
                <c:pt idx="1051">
                  <c:v>5</c:v>
                </c:pt>
                <c:pt idx="1052">
                  <c:v>6</c:v>
                </c:pt>
                <c:pt idx="1053">
                  <c:v>15</c:v>
                </c:pt>
                <c:pt idx="1054">
                  <c:v>0</c:v>
                </c:pt>
                <c:pt idx="1055">
                  <c:v>1</c:v>
                </c:pt>
                <c:pt idx="1056">
                  <c:v>9</c:v>
                </c:pt>
                <c:pt idx="1057">
                  <c:v>3</c:v>
                </c:pt>
                <c:pt idx="1058">
                  <c:v>3</c:v>
                </c:pt>
                <c:pt idx="1059">
                  <c:v>1</c:v>
                </c:pt>
                <c:pt idx="1060">
                  <c:v>3</c:v>
                </c:pt>
                <c:pt idx="1061">
                  <c:v>0</c:v>
                </c:pt>
                <c:pt idx="1062">
                  <c:v>2</c:v>
                </c:pt>
                <c:pt idx="1063">
                  <c:v>10</c:v>
                </c:pt>
                <c:pt idx="1064">
                  <c:v>60</c:v>
                </c:pt>
                <c:pt idx="1065">
                  <c:v>5</c:v>
                </c:pt>
                <c:pt idx="1066">
                  <c:v>9</c:v>
                </c:pt>
                <c:pt idx="1067">
                  <c:v>13</c:v>
                </c:pt>
                <c:pt idx="1068">
                  <c:v>0</c:v>
                </c:pt>
                <c:pt idx="1069">
                  <c:v>8</c:v>
                </c:pt>
                <c:pt idx="1070">
                  <c:v>3</c:v>
                </c:pt>
                <c:pt idx="1071">
                  <c:v>3</c:v>
                </c:pt>
                <c:pt idx="1072">
                  <c:v>0</c:v>
                </c:pt>
                <c:pt idx="1073">
                  <c:v>6</c:v>
                </c:pt>
                <c:pt idx="1074">
                  <c:v>4</c:v>
                </c:pt>
                <c:pt idx="1075">
                  <c:v>1</c:v>
                </c:pt>
                <c:pt idx="1076">
                  <c:v>29</c:v>
                </c:pt>
                <c:pt idx="1077">
                  <c:v>0</c:v>
                </c:pt>
                <c:pt idx="1078">
                  <c:v>4</c:v>
                </c:pt>
                <c:pt idx="1079">
                  <c:v>5</c:v>
                </c:pt>
                <c:pt idx="1080">
                  <c:v>4</c:v>
                </c:pt>
                <c:pt idx="1081">
                  <c:v>5</c:v>
                </c:pt>
                <c:pt idx="1082">
                  <c:v>1</c:v>
                </c:pt>
                <c:pt idx="1083">
                  <c:v>1</c:v>
                </c:pt>
                <c:pt idx="1084">
                  <c:v>0</c:v>
                </c:pt>
                <c:pt idx="1085">
                  <c:v>14</c:v>
                </c:pt>
                <c:pt idx="1086">
                  <c:v>3</c:v>
                </c:pt>
                <c:pt idx="1087">
                  <c:v>10</c:v>
                </c:pt>
                <c:pt idx="1088">
                  <c:v>17</c:v>
                </c:pt>
                <c:pt idx="1089">
                  <c:v>2</c:v>
                </c:pt>
                <c:pt idx="1090">
                  <c:v>0</c:v>
                </c:pt>
                <c:pt idx="1091">
                  <c:v>4</c:v>
                </c:pt>
                <c:pt idx="1092">
                  <c:v>12</c:v>
                </c:pt>
                <c:pt idx="1093">
                  <c:v>3</c:v>
                </c:pt>
                <c:pt idx="1094">
                  <c:v>12</c:v>
                </c:pt>
                <c:pt idx="1095">
                  <c:v>0</c:v>
                </c:pt>
                <c:pt idx="1096">
                  <c:v>7</c:v>
                </c:pt>
                <c:pt idx="1097">
                  <c:v>2</c:v>
                </c:pt>
                <c:pt idx="1098">
                  <c:v>1</c:v>
                </c:pt>
                <c:pt idx="1099">
                  <c:v>4</c:v>
                </c:pt>
                <c:pt idx="1100">
                  <c:v>4</c:v>
                </c:pt>
                <c:pt idx="1101">
                  <c:v>17</c:v>
                </c:pt>
                <c:pt idx="1102">
                  <c:v>7</c:v>
                </c:pt>
                <c:pt idx="1103">
                  <c:v>2</c:v>
                </c:pt>
                <c:pt idx="1104">
                  <c:v>5</c:v>
                </c:pt>
                <c:pt idx="1105">
                  <c:v>1</c:v>
                </c:pt>
                <c:pt idx="1106">
                  <c:v>1</c:v>
                </c:pt>
                <c:pt idx="1107">
                  <c:v>14</c:v>
                </c:pt>
                <c:pt idx="1108">
                  <c:v>26</c:v>
                </c:pt>
                <c:pt idx="1109">
                  <c:v>2</c:v>
                </c:pt>
                <c:pt idx="1110">
                  <c:v>1</c:v>
                </c:pt>
                <c:pt idx="1111">
                  <c:v>3</c:v>
                </c:pt>
                <c:pt idx="1112">
                  <c:v>7</c:v>
                </c:pt>
                <c:pt idx="1113">
                  <c:v>9</c:v>
                </c:pt>
                <c:pt idx="1114">
                  <c:v>20</c:v>
                </c:pt>
                <c:pt idx="1115">
                  <c:v>6</c:v>
                </c:pt>
                <c:pt idx="1116">
                  <c:v>13</c:v>
                </c:pt>
                <c:pt idx="1117">
                  <c:v>1</c:v>
                </c:pt>
                <c:pt idx="1118">
                  <c:v>202</c:v>
                </c:pt>
                <c:pt idx="1119">
                  <c:v>0</c:v>
                </c:pt>
                <c:pt idx="1120">
                  <c:v>1</c:v>
                </c:pt>
                <c:pt idx="1121">
                  <c:v>0</c:v>
                </c:pt>
                <c:pt idx="1122">
                  <c:v>2</c:v>
                </c:pt>
                <c:pt idx="1123">
                  <c:v>13</c:v>
                </c:pt>
                <c:pt idx="1124">
                  <c:v>9</c:v>
                </c:pt>
                <c:pt idx="1125">
                  <c:v>2</c:v>
                </c:pt>
                <c:pt idx="1126">
                  <c:v>0</c:v>
                </c:pt>
                <c:pt idx="1127">
                  <c:v>35</c:v>
                </c:pt>
                <c:pt idx="1128">
                  <c:v>2</c:v>
                </c:pt>
                <c:pt idx="1129">
                  <c:v>3</c:v>
                </c:pt>
                <c:pt idx="1130">
                  <c:v>0</c:v>
                </c:pt>
                <c:pt idx="1131">
                  <c:v>1</c:v>
                </c:pt>
                <c:pt idx="1132">
                  <c:v>0</c:v>
                </c:pt>
                <c:pt idx="1133">
                  <c:v>0</c:v>
                </c:pt>
                <c:pt idx="1134">
                  <c:v>3</c:v>
                </c:pt>
                <c:pt idx="1135">
                  <c:v>11</c:v>
                </c:pt>
                <c:pt idx="1136">
                  <c:v>6</c:v>
                </c:pt>
                <c:pt idx="1137">
                  <c:v>0</c:v>
                </c:pt>
                <c:pt idx="1138">
                  <c:v>67</c:v>
                </c:pt>
                <c:pt idx="1139">
                  <c:v>23</c:v>
                </c:pt>
                <c:pt idx="1140">
                  <c:v>72</c:v>
                </c:pt>
                <c:pt idx="1141">
                  <c:v>2</c:v>
                </c:pt>
                <c:pt idx="1142">
                  <c:v>15</c:v>
                </c:pt>
                <c:pt idx="1143">
                  <c:v>1</c:v>
                </c:pt>
                <c:pt idx="1144">
                  <c:v>2</c:v>
                </c:pt>
                <c:pt idx="1145">
                  <c:v>7</c:v>
                </c:pt>
                <c:pt idx="1146">
                  <c:v>16</c:v>
                </c:pt>
                <c:pt idx="1147">
                  <c:v>117</c:v>
                </c:pt>
                <c:pt idx="1148">
                  <c:v>2</c:v>
                </c:pt>
                <c:pt idx="1149">
                  <c:v>7</c:v>
                </c:pt>
                <c:pt idx="1150">
                  <c:v>3</c:v>
                </c:pt>
                <c:pt idx="1151">
                  <c:v>20</c:v>
                </c:pt>
                <c:pt idx="1152">
                  <c:v>50</c:v>
                </c:pt>
                <c:pt idx="1153">
                  <c:v>2</c:v>
                </c:pt>
                <c:pt idx="1154">
                  <c:v>3</c:v>
                </c:pt>
                <c:pt idx="1155">
                  <c:v>27</c:v>
                </c:pt>
                <c:pt idx="1156">
                  <c:v>7</c:v>
                </c:pt>
                <c:pt idx="1157">
                  <c:v>5</c:v>
                </c:pt>
                <c:pt idx="1158">
                  <c:v>0</c:v>
                </c:pt>
                <c:pt idx="1159">
                  <c:v>3</c:v>
                </c:pt>
                <c:pt idx="1160">
                  <c:v>6</c:v>
                </c:pt>
                <c:pt idx="1161">
                  <c:v>9</c:v>
                </c:pt>
                <c:pt idx="1162">
                  <c:v>3</c:v>
                </c:pt>
                <c:pt idx="1163">
                  <c:v>2</c:v>
                </c:pt>
                <c:pt idx="1164">
                  <c:v>3</c:v>
                </c:pt>
                <c:pt idx="1165">
                  <c:v>45</c:v>
                </c:pt>
                <c:pt idx="1166">
                  <c:v>9</c:v>
                </c:pt>
                <c:pt idx="1167">
                  <c:v>9</c:v>
                </c:pt>
                <c:pt idx="1168">
                  <c:v>21</c:v>
                </c:pt>
                <c:pt idx="1169">
                  <c:v>17</c:v>
                </c:pt>
                <c:pt idx="1170">
                  <c:v>1</c:v>
                </c:pt>
                <c:pt idx="1171">
                  <c:v>1</c:v>
                </c:pt>
                <c:pt idx="1172">
                  <c:v>14</c:v>
                </c:pt>
                <c:pt idx="1173">
                  <c:v>42</c:v>
                </c:pt>
                <c:pt idx="1174">
                  <c:v>27</c:v>
                </c:pt>
                <c:pt idx="1175">
                  <c:v>5</c:v>
                </c:pt>
                <c:pt idx="1176">
                  <c:v>13</c:v>
                </c:pt>
                <c:pt idx="1177">
                  <c:v>12</c:v>
                </c:pt>
                <c:pt idx="1178">
                  <c:v>90</c:v>
                </c:pt>
                <c:pt idx="1179">
                  <c:v>2</c:v>
                </c:pt>
                <c:pt idx="1180">
                  <c:v>5</c:v>
                </c:pt>
                <c:pt idx="1181">
                  <c:v>31</c:v>
                </c:pt>
                <c:pt idx="1182">
                  <c:v>4</c:v>
                </c:pt>
                <c:pt idx="1183">
                  <c:v>29</c:v>
                </c:pt>
                <c:pt idx="1184">
                  <c:v>2</c:v>
                </c:pt>
                <c:pt idx="1185">
                  <c:v>114</c:v>
                </c:pt>
                <c:pt idx="1186">
                  <c:v>1</c:v>
                </c:pt>
                <c:pt idx="1187">
                  <c:v>76</c:v>
                </c:pt>
                <c:pt idx="1188">
                  <c:v>9</c:v>
                </c:pt>
                <c:pt idx="1189">
                  <c:v>37</c:v>
                </c:pt>
                <c:pt idx="1190">
                  <c:v>0</c:v>
                </c:pt>
                <c:pt idx="1191">
                  <c:v>1</c:v>
                </c:pt>
                <c:pt idx="1192">
                  <c:v>10</c:v>
                </c:pt>
                <c:pt idx="1193">
                  <c:v>1</c:v>
                </c:pt>
                <c:pt idx="1194">
                  <c:v>2</c:v>
                </c:pt>
                <c:pt idx="1195">
                  <c:v>1</c:v>
                </c:pt>
                <c:pt idx="1196">
                  <c:v>10</c:v>
                </c:pt>
                <c:pt idx="1197">
                  <c:v>9</c:v>
                </c:pt>
                <c:pt idx="1198">
                  <c:v>19</c:v>
                </c:pt>
                <c:pt idx="1199">
                  <c:v>0</c:v>
                </c:pt>
                <c:pt idx="1200">
                  <c:v>4</c:v>
                </c:pt>
                <c:pt idx="1201">
                  <c:v>8</c:v>
                </c:pt>
                <c:pt idx="1202">
                  <c:v>24</c:v>
                </c:pt>
                <c:pt idx="1203">
                  <c:v>0</c:v>
                </c:pt>
                <c:pt idx="1204">
                  <c:v>39</c:v>
                </c:pt>
                <c:pt idx="1205">
                  <c:v>6</c:v>
                </c:pt>
                <c:pt idx="1206">
                  <c:v>4</c:v>
                </c:pt>
                <c:pt idx="1207">
                  <c:v>3</c:v>
                </c:pt>
                <c:pt idx="1208">
                  <c:v>53</c:v>
                </c:pt>
                <c:pt idx="1209">
                  <c:v>1</c:v>
                </c:pt>
                <c:pt idx="1210">
                  <c:v>2</c:v>
                </c:pt>
                <c:pt idx="1211">
                  <c:v>25</c:v>
                </c:pt>
                <c:pt idx="1212">
                  <c:v>6</c:v>
                </c:pt>
                <c:pt idx="1213">
                  <c:v>0</c:v>
                </c:pt>
                <c:pt idx="1214">
                  <c:v>12</c:v>
                </c:pt>
                <c:pt idx="1215">
                  <c:v>0</c:v>
                </c:pt>
                <c:pt idx="1216">
                  <c:v>36</c:v>
                </c:pt>
                <c:pt idx="1217">
                  <c:v>0</c:v>
                </c:pt>
                <c:pt idx="1218">
                  <c:v>2</c:v>
                </c:pt>
                <c:pt idx="1219">
                  <c:v>1</c:v>
                </c:pt>
                <c:pt idx="1220">
                  <c:v>59</c:v>
                </c:pt>
                <c:pt idx="1221">
                  <c:v>1</c:v>
                </c:pt>
                <c:pt idx="1222">
                  <c:v>31</c:v>
                </c:pt>
                <c:pt idx="1223">
                  <c:v>18</c:v>
                </c:pt>
                <c:pt idx="1224">
                  <c:v>10</c:v>
                </c:pt>
                <c:pt idx="1225">
                  <c:v>0</c:v>
                </c:pt>
                <c:pt idx="1226">
                  <c:v>14</c:v>
                </c:pt>
                <c:pt idx="1227">
                  <c:v>2</c:v>
                </c:pt>
                <c:pt idx="1228">
                  <c:v>1</c:v>
                </c:pt>
                <c:pt idx="1229">
                  <c:v>3</c:v>
                </c:pt>
                <c:pt idx="1230">
                  <c:v>0</c:v>
                </c:pt>
                <c:pt idx="1231">
                  <c:v>2</c:v>
                </c:pt>
                <c:pt idx="1232">
                  <c:v>0</c:v>
                </c:pt>
                <c:pt idx="1233">
                  <c:v>12</c:v>
                </c:pt>
                <c:pt idx="1234">
                  <c:v>1</c:v>
                </c:pt>
                <c:pt idx="1235">
                  <c:v>8</c:v>
                </c:pt>
                <c:pt idx="1236">
                  <c:v>2</c:v>
                </c:pt>
                <c:pt idx="1237">
                  <c:v>31</c:v>
                </c:pt>
                <c:pt idx="1238">
                  <c:v>5</c:v>
                </c:pt>
                <c:pt idx="1239">
                  <c:v>1</c:v>
                </c:pt>
                <c:pt idx="1240">
                  <c:v>12</c:v>
                </c:pt>
                <c:pt idx="1241">
                  <c:v>4</c:v>
                </c:pt>
                <c:pt idx="1242">
                  <c:v>0</c:v>
                </c:pt>
                <c:pt idx="1243">
                  <c:v>7</c:v>
                </c:pt>
                <c:pt idx="1244">
                  <c:v>2</c:v>
                </c:pt>
                <c:pt idx="1245">
                  <c:v>1</c:v>
                </c:pt>
                <c:pt idx="1246">
                  <c:v>4</c:v>
                </c:pt>
                <c:pt idx="1247">
                  <c:v>6</c:v>
                </c:pt>
                <c:pt idx="1248">
                  <c:v>8</c:v>
                </c:pt>
                <c:pt idx="1249">
                  <c:v>14</c:v>
                </c:pt>
                <c:pt idx="1250">
                  <c:v>0</c:v>
                </c:pt>
                <c:pt idx="1251">
                  <c:v>4</c:v>
                </c:pt>
                <c:pt idx="1252">
                  <c:v>0</c:v>
                </c:pt>
                <c:pt idx="1253">
                  <c:v>0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4</c:v>
                </c:pt>
                <c:pt idx="1259">
                  <c:v>0</c:v>
                </c:pt>
                <c:pt idx="1260">
                  <c:v>0</c:v>
                </c:pt>
                <c:pt idx="1261">
                  <c:v>2</c:v>
                </c:pt>
                <c:pt idx="1262">
                  <c:v>24</c:v>
                </c:pt>
                <c:pt idx="1263">
                  <c:v>1</c:v>
                </c:pt>
                <c:pt idx="1264">
                  <c:v>2</c:v>
                </c:pt>
                <c:pt idx="1265">
                  <c:v>1</c:v>
                </c:pt>
                <c:pt idx="1266">
                  <c:v>37</c:v>
                </c:pt>
                <c:pt idx="1267">
                  <c:v>5</c:v>
                </c:pt>
                <c:pt idx="1268">
                  <c:v>4</c:v>
                </c:pt>
                <c:pt idx="1269">
                  <c:v>16</c:v>
                </c:pt>
                <c:pt idx="1270">
                  <c:v>9</c:v>
                </c:pt>
                <c:pt idx="1271">
                  <c:v>0</c:v>
                </c:pt>
                <c:pt idx="1272">
                  <c:v>40</c:v>
                </c:pt>
                <c:pt idx="1273">
                  <c:v>0</c:v>
                </c:pt>
                <c:pt idx="1274">
                  <c:v>2</c:v>
                </c:pt>
                <c:pt idx="1275">
                  <c:v>1</c:v>
                </c:pt>
                <c:pt idx="1276">
                  <c:v>9</c:v>
                </c:pt>
                <c:pt idx="1277">
                  <c:v>34</c:v>
                </c:pt>
                <c:pt idx="1278">
                  <c:v>23</c:v>
                </c:pt>
                <c:pt idx="1279">
                  <c:v>19</c:v>
                </c:pt>
                <c:pt idx="1280">
                  <c:v>50</c:v>
                </c:pt>
                <c:pt idx="1281">
                  <c:v>12</c:v>
                </c:pt>
                <c:pt idx="1282">
                  <c:v>8</c:v>
                </c:pt>
                <c:pt idx="1283">
                  <c:v>9</c:v>
                </c:pt>
                <c:pt idx="1284">
                  <c:v>43</c:v>
                </c:pt>
                <c:pt idx="1285">
                  <c:v>28</c:v>
                </c:pt>
                <c:pt idx="1286">
                  <c:v>4</c:v>
                </c:pt>
                <c:pt idx="1287">
                  <c:v>24</c:v>
                </c:pt>
                <c:pt idx="1288">
                  <c:v>2</c:v>
                </c:pt>
                <c:pt idx="1289">
                  <c:v>2</c:v>
                </c:pt>
                <c:pt idx="1290">
                  <c:v>20</c:v>
                </c:pt>
                <c:pt idx="1291">
                  <c:v>1</c:v>
                </c:pt>
                <c:pt idx="1292">
                  <c:v>1</c:v>
                </c:pt>
                <c:pt idx="1293">
                  <c:v>4</c:v>
                </c:pt>
                <c:pt idx="1294">
                  <c:v>1</c:v>
                </c:pt>
                <c:pt idx="1295">
                  <c:v>1</c:v>
                </c:pt>
                <c:pt idx="1296">
                  <c:v>13</c:v>
                </c:pt>
                <c:pt idx="1297">
                  <c:v>1</c:v>
                </c:pt>
                <c:pt idx="1298">
                  <c:v>1</c:v>
                </c:pt>
                <c:pt idx="1299">
                  <c:v>0</c:v>
                </c:pt>
                <c:pt idx="1300">
                  <c:v>3</c:v>
                </c:pt>
                <c:pt idx="1301">
                  <c:v>14</c:v>
                </c:pt>
                <c:pt idx="1302">
                  <c:v>2</c:v>
                </c:pt>
                <c:pt idx="1303">
                  <c:v>5</c:v>
                </c:pt>
                <c:pt idx="1304">
                  <c:v>14</c:v>
                </c:pt>
                <c:pt idx="1305">
                  <c:v>9</c:v>
                </c:pt>
                <c:pt idx="1306">
                  <c:v>8</c:v>
                </c:pt>
                <c:pt idx="1307">
                  <c:v>7</c:v>
                </c:pt>
                <c:pt idx="1308">
                  <c:v>0</c:v>
                </c:pt>
                <c:pt idx="1309">
                  <c:v>84</c:v>
                </c:pt>
                <c:pt idx="1310">
                  <c:v>11</c:v>
                </c:pt>
                <c:pt idx="1311">
                  <c:v>1</c:v>
                </c:pt>
                <c:pt idx="1312">
                  <c:v>4</c:v>
                </c:pt>
                <c:pt idx="1313">
                  <c:v>10</c:v>
                </c:pt>
                <c:pt idx="1314">
                  <c:v>16</c:v>
                </c:pt>
                <c:pt idx="1315">
                  <c:v>2</c:v>
                </c:pt>
                <c:pt idx="1316">
                  <c:v>5</c:v>
                </c:pt>
                <c:pt idx="1317">
                  <c:v>1</c:v>
                </c:pt>
                <c:pt idx="1318">
                  <c:v>31</c:v>
                </c:pt>
                <c:pt idx="1319">
                  <c:v>0</c:v>
                </c:pt>
                <c:pt idx="1320">
                  <c:v>2</c:v>
                </c:pt>
                <c:pt idx="1321">
                  <c:v>7</c:v>
                </c:pt>
                <c:pt idx="1322">
                  <c:v>16</c:v>
                </c:pt>
                <c:pt idx="1323">
                  <c:v>4</c:v>
                </c:pt>
                <c:pt idx="1324">
                  <c:v>4</c:v>
                </c:pt>
                <c:pt idx="1325">
                  <c:v>4</c:v>
                </c:pt>
                <c:pt idx="1326">
                  <c:v>3</c:v>
                </c:pt>
                <c:pt idx="1327">
                  <c:v>36</c:v>
                </c:pt>
                <c:pt idx="1328">
                  <c:v>1</c:v>
                </c:pt>
                <c:pt idx="1329">
                  <c:v>7</c:v>
                </c:pt>
                <c:pt idx="1330">
                  <c:v>27</c:v>
                </c:pt>
                <c:pt idx="1331">
                  <c:v>1</c:v>
                </c:pt>
                <c:pt idx="1332">
                  <c:v>0</c:v>
                </c:pt>
                <c:pt idx="1333">
                  <c:v>1</c:v>
                </c:pt>
                <c:pt idx="1334">
                  <c:v>3</c:v>
                </c:pt>
                <c:pt idx="1335">
                  <c:v>3</c:v>
                </c:pt>
                <c:pt idx="1336">
                  <c:v>3</c:v>
                </c:pt>
                <c:pt idx="1337">
                  <c:v>0</c:v>
                </c:pt>
                <c:pt idx="1338">
                  <c:v>6</c:v>
                </c:pt>
                <c:pt idx="1339">
                  <c:v>17</c:v>
                </c:pt>
                <c:pt idx="1340">
                  <c:v>40</c:v>
                </c:pt>
                <c:pt idx="1341">
                  <c:v>3</c:v>
                </c:pt>
                <c:pt idx="1342">
                  <c:v>1</c:v>
                </c:pt>
                <c:pt idx="1343">
                  <c:v>2</c:v>
                </c:pt>
                <c:pt idx="1344">
                  <c:v>7</c:v>
                </c:pt>
                <c:pt idx="1345">
                  <c:v>14</c:v>
                </c:pt>
                <c:pt idx="1346">
                  <c:v>0</c:v>
                </c:pt>
                <c:pt idx="1347">
                  <c:v>0</c:v>
                </c:pt>
                <c:pt idx="1348">
                  <c:v>1</c:v>
                </c:pt>
                <c:pt idx="1349">
                  <c:v>12</c:v>
                </c:pt>
                <c:pt idx="1350">
                  <c:v>12</c:v>
                </c:pt>
                <c:pt idx="1351">
                  <c:v>23</c:v>
                </c:pt>
                <c:pt idx="1352">
                  <c:v>0</c:v>
                </c:pt>
                <c:pt idx="1353">
                  <c:v>10</c:v>
                </c:pt>
                <c:pt idx="1354">
                  <c:v>5</c:v>
                </c:pt>
                <c:pt idx="1355">
                  <c:v>1</c:v>
                </c:pt>
                <c:pt idx="1356">
                  <c:v>2</c:v>
                </c:pt>
                <c:pt idx="1357">
                  <c:v>2</c:v>
                </c:pt>
                <c:pt idx="1358">
                  <c:v>0</c:v>
                </c:pt>
                <c:pt idx="1359">
                  <c:v>13</c:v>
                </c:pt>
                <c:pt idx="1360">
                  <c:v>0</c:v>
                </c:pt>
                <c:pt idx="1361">
                  <c:v>1</c:v>
                </c:pt>
                <c:pt idx="1362">
                  <c:v>5</c:v>
                </c:pt>
                <c:pt idx="1363">
                  <c:v>2</c:v>
                </c:pt>
                <c:pt idx="1364">
                  <c:v>0</c:v>
                </c:pt>
                <c:pt idx="1365">
                  <c:v>32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0</c:v>
                </c:pt>
                <c:pt idx="1370">
                  <c:v>0</c:v>
                </c:pt>
                <c:pt idx="1371">
                  <c:v>8</c:v>
                </c:pt>
                <c:pt idx="1372">
                  <c:v>0</c:v>
                </c:pt>
                <c:pt idx="1373">
                  <c:v>1</c:v>
                </c:pt>
                <c:pt idx="1374">
                  <c:v>16</c:v>
                </c:pt>
                <c:pt idx="1375">
                  <c:v>12</c:v>
                </c:pt>
                <c:pt idx="1376">
                  <c:v>4</c:v>
                </c:pt>
                <c:pt idx="1377">
                  <c:v>2</c:v>
                </c:pt>
                <c:pt idx="1378">
                  <c:v>3</c:v>
                </c:pt>
                <c:pt idx="1379">
                  <c:v>0</c:v>
                </c:pt>
                <c:pt idx="1380">
                  <c:v>3</c:v>
                </c:pt>
                <c:pt idx="1381">
                  <c:v>4</c:v>
                </c:pt>
                <c:pt idx="1382">
                  <c:v>2</c:v>
                </c:pt>
                <c:pt idx="1383">
                  <c:v>10</c:v>
                </c:pt>
                <c:pt idx="1384">
                  <c:v>11</c:v>
                </c:pt>
                <c:pt idx="1385">
                  <c:v>6</c:v>
                </c:pt>
                <c:pt idx="1386">
                  <c:v>2</c:v>
                </c:pt>
                <c:pt idx="1387">
                  <c:v>6</c:v>
                </c:pt>
                <c:pt idx="1388">
                  <c:v>8</c:v>
                </c:pt>
                <c:pt idx="1389">
                  <c:v>37</c:v>
                </c:pt>
                <c:pt idx="1390">
                  <c:v>11</c:v>
                </c:pt>
                <c:pt idx="1391">
                  <c:v>0</c:v>
                </c:pt>
                <c:pt idx="1392">
                  <c:v>10</c:v>
                </c:pt>
                <c:pt idx="1393">
                  <c:v>6</c:v>
                </c:pt>
                <c:pt idx="1394">
                  <c:v>8</c:v>
                </c:pt>
                <c:pt idx="1395">
                  <c:v>6</c:v>
                </c:pt>
                <c:pt idx="1396">
                  <c:v>7</c:v>
                </c:pt>
                <c:pt idx="1397">
                  <c:v>7</c:v>
                </c:pt>
                <c:pt idx="1398">
                  <c:v>5</c:v>
                </c:pt>
                <c:pt idx="1399">
                  <c:v>46</c:v>
                </c:pt>
                <c:pt idx="1400">
                  <c:v>10</c:v>
                </c:pt>
                <c:pt idx="1401">
                  <c:v>19</c:v>
                </c:pt>
                <c:pt idx="1402">
                  <c:v>13</c:v>
                </c:pt>
                <c:pt idx="1403">
                  <c:v>13</c:v>
                </c:pt>
                <c:pt idx="1404">
                  <c:v>4</c:v>
                </c:pt>
                <c:pt idx="1405">
                  <c:v>0</c:v>
                </c:pt>
                <c:pt idx="1406">
                  <c:v>3</c:v>
                </c:pt>
                <c:pt idx="1407">
                  <c:v>1</c:v>
                </c:pt>
                <c:pt idx="1408">
                  <c:v>9</c:v>
                </c:pt>
                <c:pt idx="1409">
                  <c:v>1</c:v>
                </c:pt>
                <c:pt idx="1410">
                  <c:v>1</c:v>
                </c:pt>
                <c:pt idx="1411">
                  <c:v>4</c:v>
                </c:pt>
                <c:pt idx="1412">
                  <c:v>17</c:v>
                </c:pt>
                <c:pt idx="1413">
                  <c:v>0</c:v>
                </c:pt>
                <c:pt idx="1414">
                  <c:v>12</c:v>
                </c:pt>
                <c:pt idx="1415">
                  <c:v>14</c:v>
                </c:pt>
                <c:pt idx="1416">
                  <c:v>1</c:v>
                </c:pt>
                <c:pt idx="1417">
                  <c:v>14</c:v>
                </c:pt>
                <c:pt idx="1418">
                  <c:v>4</c:v>
                </c:pt>
                <c:pt idx="1419">
                  <c:v>2</c:v>
                </c:pt>
                <c:pt idx="1420">
                  <c:v>1</c:v>
                </c:pt>
                <c:pt idx="1421">
                  <c:v>2</c:v>
                </c:pt>
                <c:pt idx="1422">
                  <c:v>1</c:v>
                </c:pt>
                <c:pt idx="1423">
                  <c:v>1</c:v>
                </c:pt>
                <c:pt idx="1424">
                  <c:v>4</c:v>
                </c:pt>
                <c:pt idx="1425">
                  <c:v>3</c:v>
                </c:pt>
                <c:pt idx="1426">
                  <c:v>38</c:v>
                </c:pt>
                <c:pt idx="1427">
                  <c:v>4</c:v>
                </c:pt>
                <c:pt idx="1428">
                  <c:v>0</c:v>
                </c:pt>
                <c:pt idx="1429">
                  <c:v>2</c:v>
                </c:pt>
                <c:pt idx="1430">
                  <c:v>0</c:v>
                </c:pt>
                <c:pt idx="1431">
                  <c:v>1</c:v>
                </c:pt>
                <c:pt idx="1432">
                  <c:v>7</c:v>
                </c:pt>
                <c:pt idx="1433">
                  <c:v>2</c:v>
                </c:pt>
                <c:pt idx="1434">
                  <c:v>4</c:v>
                </c:pt>
                <c:pt idx="1435">
                  <c:v>4</c:v>
                </c:pt>
                <c:pt idx="1436">
                  <c:v>3</c:v>
                </c:pt>
                <c:pt idx="1437">
                  <c:v>2</c:v>
                </c:pt>
                <c:pt idx="1438">
                  <c:v>197</c:v>
                </c:pt>
                <c:pt idx="1439">
                  <c:v>0</c:v>
                </c:pt>
                <c:pt idx="1440">
                  <c:v>1</c:v>
                </c:pt>
                <c:pt idx="1441">
                  <c:v>4</c:v>
                </c:pt>
                <c:pt idx="1442">
                  <c:v>0</c:v>
                </c:pt>
                <c:pt idx="1443">
                  <c:v>7</c:v>
                </c:pt>
                <c:pt idx="1444">
                  <c:v>11</c:v>
                </c:pt>
                <c:pt idx="1445">
                  <c:v>0</c:v>
                </c:pt>
                <c:pt idx="1446">
                  <c:v>6</c:v>
                </c:pt>
                <c:pt idx="1447">
                  <c:v>0</c:v>
                </c:pt>
                <c:pt idx="1448">
                  <c:v>7</c:v>
                </c:pt>
                <c:pt idx="1449">
                  <c:v>94</c:v>
                </c:pt>
                <c:pt idx="1450">
                  <c:v>2</c:v>
                </c:pt>
                <c:pt idx="1451">
                  <c:v>25</c:v>
                </c:pt>
                <c:pt idx="1452">
                  <c:v>17</c:v>
                </c:pt>
                <c:pt idx="1453">
                  <c:v>2</c:v>
                </c:pt>
                <c:pt idx="1454">
                  <c:v>4</c:v>
                </c:pt>
                <c:pt idx="1455">
                  <c:v>5</c:v>
                </c:pt>
                <c:pt idx="1456">
                  <c:v>2</c:v>
                </c:pt>
                <c:pt idx="1457">
                  <c:v>2</c:v>
                </c:pt>
                <c:pt idx="1458">
                  <c:v>3</c:v>
                </c:pt>
                <c:pt idx="1459">
                  <c:v>0</c:v>
                </c:pt>
                <c:pt idx="1460">
                  <c:v>4</c:v>
                </c:pt>
                <c:pt idx="1461">
                  <c:v>1</c:v>
                </c:pt>
                <c:pt idx="1462">
                  <c:v>12</c:v>
                </c:pt>
                <c:pt idx="1463">
                  <c:v>4</c:v>
                </c:pt>
                <c:pt idx="1464">
                  <c:v>91</c:v>
                </c:pt>
                <c:pt idx="1465">
                  <c:v>1</c:v>
                </c:pt>
                <c:pt idx="1466">
                  <c:v>1</c:v>
                </c:pt>
                <c:pt idx="1467">
                  <c:v>0</c:v>
                </c:pt>
                <c:pt idx="1468">
                  <c:v>13</c:v>
                </c:pt>
                <c:pt idx="1469">
                  <c:v>2</c:v>
                </c:pt>
                <c:pt idx="1470">
                  <c:v>0</c:v>
                </c:pt>
                <c:pt idx="1471">
                  <c:v>21</c:v>
                </c:pt>
                <c:pt idx="1472">
                  <c:v>9</c:v>
                </c:pt>
                <c:pt idx="1473">
                  <c:v>6</c:v>
                </c:pt>
                <c:pt idx="1474">
                  <c:v>4</c:v>
                </c:pt>
                <c:pt idx="1475">
                  <c:v>7</c:v>
                </c:pt>
                <c:pt idx="1476">
                  <c:v>5</c:v>
                </c:pt>
                <c:pt idx="1477">
                  <c:v>0</c:v>
                </c:pt>
                <c:pt idx="1478">
                  <c:v>3</c:v>
                </c:pt>
                <c:pt idx="1479">
                  <c:v>9</c:v>
                </c:pt>
                <c:pt idx="1480">
                  <c:v>6</c:v>
                </c:pt>
                <c:pt idx="1481">
                  <c:v>4</c:v>
                </c:pt>
                <c:pt idx="1482">
                  <c:v>1</c:v>
                </c:pt>
                <c:pt idx="1483">
                  <c:v>17</c:v>
                </c:pt>
                <c:pt idx="1484">
                  <c:v>1</c:v>
                </c:pt>
                <c:pt idx="1485">
                  <c:v>13</c:v>
                </c:pt>
                <c:pt idx="1486">
                  <c:v>6</c:v>
                </c:pt>
                <c:pt idx="1487">
                  <c:v>0</c:v>
                </c:pt>
                <c:pt idx="1488">
                  <c:v>2</c:v>
                </c:pt>
                <c:pt idx="1489">
                  <c:v>2</c:v>
                </c:pt>
                <c:pt idx="1490">
                  <c:v>21</c:v>
                </c:pt>
                <c:pt idx="1491">
                  <c:v>13</c:v>
                </c:pt>
                <c:pt idx="1492">
                  <c:v>0</c:v>
                </c:pt>
                <c:pt idx="1493">
                  <c:v>6</c:v>
                </c:pt>
                <c:pt idx="1494">
                  <c:v>0</c:v>
                </c:pt>
                <c:pt idx="1495">
                  <c:v>1</c:v>
                </c:pt>
                <c:pt idx="1496">
                  <c:v>0</c:v>
                </c:pt>
                <c:pt idx="1497">
                  <c:v>12</c:v>
                </c:pt>
                <c:pt idx="1498">
                  <c:v>2</c:v>
                </c:pt>
                <c:pt idx="1499">
                  <c:v>6</c:v>
                </c:pt>
                <c:pt idx="1500">
                  <c:v>1</c:v>
                </c:pt>
                <c:pt idx="1501">
                  <c:v>1</c:v>
                </c:pt>
                <c:pt idx="1502">
                  <c:v>5</c:v>
                </c:pt>
                <c:pt idx="1503">
                  <c:v>0</c:v>
                </c:pt>
                <c:pt idx="1504">
                  <c:v>3</c:v>
                </c:pt>
                <c:pt idx="1505">
                  <c:v>8</c:v>
                </c:pt>
                <c:pt idx="1506">
                  <c:v>3</c:v>
                </c:pt>
                <c:pt idx="1507">
                  <c:v>8</c:v>
                </c:pt>
                <c:pt idx="1508">
                  <c:v>1</c:v>
                </c:pt>
                <c:pt idx="1509">
                  <c:v>4</c:v>
                </c:pt>
                <c:pt idx="1510">
                  <c:v>8</c:v>
                </c:pt>
                <c:pt idx="1511">
                  <c:v>1</c:v>
                </c:pt>
                <c:pt idx="1512">
                  <c:v>5</c:v>
                </c:pt>
                <c:pt idx="1513">
                  <c:v>0</c:v>
                </c:pt>
                <c:pt idx="1514">
                  <c:v>0</c:v>
                </c:pt>
                <c:pt idx="1515">
                  <c:v>1</c:v>
                </c:pt>
                <c:pt idx="1516">
                  <c:v>0</c:v>
                </c:pt>
                <c:pt idx="1517">
                  <c:v>0</c:v>
                </c:pt>
                <c:pt idx="1518">
                  <c:v>6</c:v>
                </c:pt>
                <c:pt idx="1519">
                  <c:v>6</c:v>
                </c:pt>
                <c:pt idx="1520">
                  <c:v>14</c:v>
                </c:pt>
                <c:pt idx="1521">
                  <c:v>6</c:v>
                </c:pt>
                <c:pt idx="1522">
                  <c:v>33</c:v>
                </c:pt>
                <c:pt idx="1523">
                  <c:v>4</c:v>
                </c:pt>
                <c:pt idx="1524">
                  <c:v>1</c:v>
                </c:pt>
                <c:pt idx="1525">
                  <c:v>0</c:v>
                </c:pt>
                <c:pt idx="1526">
                  <c:v>6</c:v>
                </c:pt>
                <c:pt idx="1527">
                  <c:v>6</c:v>
                </c:pt>
                <c:pt idx="1528">
                  <c:v>1</c:v>
                </c:pt>
                <c:pt idx="1529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62-42F8-A170-E849576E3A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9853024"/>
        <c:axId val="699850072"/>
      </c:lineChart>
      <c:catAx>
        <c:axId val="6998530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850072"/>
        <c:crosses val="autoZero"/>
        <c:auto val="1"/>
        <c:lblAlgn val="ctr"/>
        <c:lblOffset val="100"/>
        <c:noMultiLvlLbl val="0"/>
      </c:catAx>
      <c:valAx>
        <c:axId val="699850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98530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606851</xdr:colOff>
      <xdr:row>0</xdr:row>
      <xdr:rowOff>183173</xdr:rowOff>
    </xdr:from>
    <xdr:to>
      <xdr:col>14</xdr:col>
      <xdr:colOff>302052</xdr:colOff>
      <xdr:row>15</xdr:row>
      <xdr:rowOff>67041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21B7DE-042E-47E0-A952-638C80B2FC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528204</xdr:colOff>
      <xdr:row>2</xdr:row>
      <xdr:rowOff>66735</xdr:rowOff>
    </xdr:from>
    <xdr:to>
      <xdr:col>27</xdr:col>
      <xdr:colOff>103909</xdr:colOff>
      <xdr:row>19</xdr:row>
      <xdr:rowOff>86591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A8AF48-B4E0-4D3B-8CE5-12CCAF5DC0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3</xdr:row>
      <xdr:rowOff>52387</xdr:rowOff>
    </xdr:from>
    <xdr:to>
      <xdr:col>12</xdr:col>
      <xdr:colOff>352425</xdr:colOff>
      <xdr:row>17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4C96E2-F20C-4CE6-B9BD-B4941B74F2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552685</xdr:colOff>
      <xdr:row>14</xdr:row>
      <xdr:rowOff>157161</xdr:rowOff>
    </xdr:from>
    <xdr:to>
      <xdr:col>7</xdr:col>
      <xdr:colOff>1411110</xdr:colOff>
      <xdr:row>34</xdr:row>
      <xdr:rowOff>35277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8BC7B3F-D45D-4EE9-862C-4B4CA77F94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11</xdr:row>
      <xdr:rowOff>0</xdr:rowOff>
    </xdr:from>
    <xdr:to>
      <xdr:col>13</xdr:col>
      <xdr:colOff>19050</xdr:colOff>
      <xdr:row>25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8F4D2F-2F38-4A80-B401-225480C1AC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209550</xdr:colOff>
      <xdr:row>27</xdr:row>
      <xdr:rowOff>100012</xdr:rowOff>
    </xdr:from>
    <xdr:to>
      <xdr:col>13</xdr:col>
      <xdr:colOff>228600</xdr:colOff>
      <xdr:row>41</xdr:row>
      <xdr:rowOff>176212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360EA94-EE68-4B44-AB0D-C678B79FEB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nju" refreshedDate="44189.066847337963" createdVersion="6" refreshedVersion="6" minRefreshableVersion="3" recordCount="4114" xr:uid="{76FC40DB-3883-4B12-BC7E-56A49610E05A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1">
      <sharedItems containsSemiMixedTypes="0" containsString="0" containsNumber="1" minValue="0" maxValue="2260300"/>
    </cacheField>
    <cacheField name="Avg_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_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nju" refreshedDate="44189.562120486109" createdVersion="6" refreshedVersion="6" minRefreshableVersion="3" recordCount="4114" xr:uid="{1A0C4D1E-43F2-499A-B5B2-DDBF2E7F9F51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_funded" numFmtId="1">
      <sharedItems containsSemiMixedTypes="0" containsString="0" containsNumber="1" minValue="0" maxValue="2260300"/>
    </cacheField>
    <cacheField name="Avg_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_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x v="0"/>
    <b v="1"/>
    <s v="film &amp; video/television"/>
    <n v="136.85882352941178"/>
    <n v="63.917582417582416"/>
    <x v="0"/>
    <s v="television"/>
    <x v="0"/>
    <d v="2015-07-23T03:00:00"/>
  </r>
  <r>
    <x v="1"/>
    <s v="FannibalFest Fan Convention"/>
    <s v="A Hannibal TV Show Fan Convention and Art Collective"/>
    <n v="10275"/>
    <n v="14653"/>
    <x v="0"/>
    <s v="US"/>
    <s v="USD"/>
    <n v="1488464683"/>
    <n v="1485872683"/>
    <b v="0"/>
    <x v="1"/>
    <b v="1"/>
    <s v="film &amp; video/television"/>
    <n v="142.60827250608273"/>
    <n v="185.48101265822785"/>
    <x v="0"/>
    <s v="television"/>
    <x v="1"/>
    <d v="2017-03-02T14:24:43"/>
  </r>
  <r>
    <x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x v="2"/>
    <b v="1"/>
    <s v="film &amp; video/television"/>
    <n v="105"/>
    <n v="15"/>
    <x v="0"/>
    <s v="television"/>
    <x v="2"/>
    <d v="2016-02-15T16:51:23"/>
  </r>
  <r>
    <x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x v="3"/>
    <b v="1"/>
    <s v="film &amp; video/television"/>
    <n v="103.89999999999999"/>
    <n v="69.266666666666666"/>
    <x v="0"/>
    <s v="television"/>
    <x v="3"/>
    <d v="2014-08-07T12:21:47"/>
  </r>
  <r>
    <x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x v="4"/>
    <b v="1"/>
    <s v="film &amp; video/television"/>
    <n v="122.99154545454545"/>
    <n v="190.55028169014085"/>
    <x v="0"/>
    <s v="television"/>
    <x v="4"/>
    <d v="2015-12-19T20:01:19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x v="5"/>
    <b v="1"/>
    <s v="film &amp; video/television"/>
    <n v="109.77744436109028"/>
    <n v="93.40425531914893"/>
    <x v="0"/>
    <s v="television"/>
    <x v="5"/>
    <d v="2016-07-29T05:35:00"/>
  </r>
  <r>
    <x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x v="6"/>
    <b v="1"/>
    <s v="film &amp; video/television"/>
    <n v="106.4875"/>
    <n v="146.87931034482759"/>
    <x v="0"/>
    <s v="television"/>
    <x v="6"/>
    <d v="2014-06-14T01:44:1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x v="7"/>
    <b v="1"/>
    <s v="film &amp; video/television"/>
    <n v="101.22222222222221"/>
    <n v="159.82456140350877"/>
    <x v="0"/>
    <s v="television"/>
    <x v="7"/>
    <d v="2016-07-05T01:07:47"/>
  </r>
  <r>
    <x v="8"/>
    <s v="Sizzling in the Kitchen Flynn Style"/>
    <s v="Help us raise the funds to film our pilot episode!"/>
    <n v="3500"/>
    <n v="3501.52"/>
    <x v="0"/>
    <s v="US"/>
    <s v="USD"/>
    <n v="1460754000"/>
    <n v="1460155212"/>
    <b v="0"/>
    <x v="8"/>
    <b v="1"/>
    <s v="film &amp; video/television"/>
    <n v="100.04342857142856"/>
    <n v="291.79333333333335"/>
    <x v="0"/>
    <s v="television"/>
    <x v="8"/>
    <d v="2016-04-15T21:00:0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x v="9"/>
    <b v="1"/>
    <s v="film &amp; video/television"/>
    <n v="125.998"/>
    <n v="31.499500000000001"/>
    <x v="0"/>
    <s v="television"/>
    <x v="9"/>
    <d v="2016-04-17T02:29:04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x v="10"/>
    <b v="1"/>
    <s v="film &amp; video/television"/>
    <n v="100.49999999999999"/>
    <n v="158.68421052631578"/>
    <x v="0"/>
    <s v="television"/>
    <x v="10"/>
    <d v="2014-06-25T01:37:59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x v="11"/>
    <b v="1"/>
    <s v="film &amp; video/television"/>
    <n v="120.5"/>
    <n v="80.333333333333329"/>
    <x v="0"/>
    <s v="television"/>
    <x v="11"/>
    <d v="2016-08-22T03:00:0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x v="12"/>
    <b v="1"/>
    <s v="film &amp; video/television"/>
    <n v="165.29333333333335"/>
    <n v="59.961305925030231"/>
    <x v="0"/>
    <s v="television"/>
    <x v="12"/>
    <d v="2014-07-16T03:00:00"/>
  </r>
  <r>
    <x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x v="13"/>
    <b v="1"/>
    <s v="film &amp; video/television"/>
    <n v="159.97142857142856"/>
    <n v="109.78431372549019"/>
    <x v="0"/>
    <s v="television"/>
    <x v="13"/>
    <d v="2016-06-23T20:27:00"/>
  </r>
  <r>
    <x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x v="14"/>
    <b v="1"/>
    <s v="film &amp; video/television"/>
    <n v="100.93333333333334"/>
    <n v="147.70731707317074"/>
    <x v="0"/>
    <s v="television"/>
    <x v="14"/>
    <d v="2014-07-13T13:59:00"/>
  </r>
  <r>
    <x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x v="15"/>
    <b v="1"/>
    <s v="film &amp; video/television"/>
    <n v="106.60000000000001"/>
    <n v="21.755102040816325"/>
    <x v="0"/>
    <s v="television"/>
    <x v="15"/>
    <d v="2015-09-27T20:14:00"/>
  </r>
  <r>
    <x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x v="16"/>
    <b v="1"/>
    <s v="film &amp; video/television"/>
    <n v="100.24166666666667"/>
    <n v="171.84285714285716"/>
    <x v="0"/>
    <s v="television"/>
    <x v="16"/>
    <d v="2014-06-16T05:30:00"/>
  </r>
  <r>
    <x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x v="17"/>
    <b v="1"/>
    <s v="film &amp; video/television"/>
    <n v="100.66666666666666"/>
    <n v="41.944444444444443"/>
    <x v="0"/>
    <s v="television"/>
    <x v="17"/>
    <d v="2014-11-04T18:33:42"/>
  </r>
  <r>
    <x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x v="18"/>
    <b v="1"/>
    <s v="film &amp; video/television"/>
    <n v="106.32110000000002"/>
    <n v="93.264122807017543"/>
    <x v="0"/>
    <s v="television"/>
    <x v="18"/>
    <d v="2014-09-17T13:00:56"/>
  </r>
  <r>
    <x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x v="19"/>
    <b v="1"/>
    <s v="film &amp; video/television"/>
    <n v="145.29411764705881"/>
    <n v="56.136363636363633"/>
    <x v="0"/>
    <s v="television"/>
    <x v="19"/>
    <d v="2015-07-20T19:35:34"/>
  </r>
  <r>
    <x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x v="20"/>
    <b v="1"/>
    <s v="film &amp; video/television"/>
    <n v="100.2"/>
    <n v="80.16"/>
    <x v="0"/>
    <s v="television"/>
    <x v="20"/>
    <d v="2015-09-13T18:11:52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x v="21"/>
    <b v="1"/>
    <s v="film &amp; video/television"/>
    <n v="109.13513513513513"/>
    <n v="199.9009900990099"/>
    <x v="0"/>
    <s v="television"/>
    <x v="21"/>
    <d v="2014-09-26T15:03:09"/>
  </r>
  <r>
    <x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x v="22"/>
    <b v="1"/>
    <s v="film &amp; video/television"/>
    <n v="117.14285714285715"/>
    <n v="51.25"/>
    <x v="0"/>
    <s v="television"/>
    <x v="22"/>
    <d v="2015-01-01T07:59:0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x v="23"/>
    <b v="1"/>
    <s v="film &amp; video/television"/>
    <n v="118.5"/>
    <n v="103.04347826086956"/>
    <x v="0"/>
    <s v="television"/>
    <x v="23"/>
    <d v="2015-04-30T15:20:00"/>
  </r>
  <r>
    <x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x v="24"/>
    <b v="1"/>
    <s v="film &amp; video/television"/>
    <n v="108.80768571428572"/>
    <n v="66.346149825783982"/>
    <x v="0"/>
    <s v="television"/>
    <x v="24"/>
    <d v="2015-09-15T19:39:0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x v="25"/>
    <b v="1"/>
    <s v="film &amp; video/television"/>
    <n v="133.33333333333331"/>
    <n v="57.142857142857146"/>
    <x v="0"/>
    <s v="television"/>
    <x v="25"/>
    <d v="2016-01-09T00:36:01"/>
  </r>
  <r>
    <x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x v="10"/>
    <b v="1"/>
    <s v="film &amp; video/television"/>
    <n v="155.20000000000002"/>
    <n v="102.10526315789474"/>
    <x v="0"/>
    <s v="television"/>
    <x v="26"/>
    <d v="2014-08-17T12:22:24"/>
  </r>
  <r>
    <x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x v="3"/>
    <b v="1"/>
    <s v="film &amp; video/television"/>
    <n v="111.72500000000001"/>
    <n v="148.96666666666667"/>
    <x v="0"/>
    <s v="television"/>
    <x v="27"/>
    <d v="2014-11-16T04:57:13"/>
  </r>
  <r>
    <x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x v="26"/>
    <b v="1"/>
    <s v="film &amp; video/television"/>
    <n v="100.35000000000001"/>
    <n v="169.6056338028169"/>
    <x v="0"/>
    <s v="television"/>
    <x v="28"/>
    <d v="2015-12-16T23:08:04"/>
  </r>
  <r>
    <x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x v="27"/>
    <b v="1"/>
    <s v="film &amp; video/television"/>
    <n v="123.33333333333334"/>
    <n v="31.623931623931625"/>
    <x v="0"/>
    <s v="television"/>
    <x v="29"/>
    <d v="2014-07-22T16:09:28"/>
  </r>
  <r>
    <x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x v="28"/>
    <b v="1"/>
    <s v="film &amp; video/television"/>
    <n v="101.29975"/>
    <n v="76.45264150943396"/>
    <x v="0"/>
    <s v="television"/>
    <x v="30"/>
    <d v="2014-08-21T07:01:55"/>
  </r>
  <r>
    <x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x v="29"/>
    <b v="1"/>
    <s v="film &amp; video/television"/>
    <n v="100"/>
    <n v="13"/>
    <x v="0"/>
    <s v="television"/>
    <x v="31"/>
    <d v="2016-01-25T19:00:34"/>
  </r>
  <r>
    <x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x v="30"/>
    <b v="1"/>
    <s v="film &amp; video/television"/>
    <n v="100.24604569420035"/>
    <n v="320.44943820224717"/>
    <x v="0"/>
    <s v="television"/>
    <x v="32"/>
    <d v="2016-05-13T03:59:00"/>
  </r>
  <r>
    <x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x v="31"/>
    <b v="1"/>
    <s v="film &amp; video/television"/>
    <n v="102.0952380952381"/>
    <n v="83.75"/>
    <x v="0"/>
    <s v="television"/>
    <x v="33"/>
    <d v="2015-11-08T16:51:41"/>
  </r>
  <r>
    <x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x v="32"/>
    <b v="1"/>
    <s v="film &amp; video/television"/>
    <n v="130.46153846153845"/>
    <n v="49.882352941176471"/>
    <x v="0"/>
    <s v="television"/>
    <x v="34"/>
    <d v="2014-08-05T07:43:21"/>
  </r>
  <r>
    <x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x v="33"/>
    <b v="1"/>
    <s v="film &amp; video/television"/>
    <n v="166.5"/>
    <n v="59.464285714285715"/>
    <x v="0"/>
    <s v="television"/>
    <x v="35"/>
    <d v="2015-04-28T00:00:00"/>
  </r>
  <r>
    <x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x v="34"/>
    <b v="1"/>
    <s v="film &amp; video/television"/>
    <n v="142.15"/>
    <n v="193.84090909090909"/>
    <x v="0"/>
    <s v="television"/>
    <x v="36"/>
    <d v="2015-04-04T06:22:05"/>
  </r>
  <r>
    <x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x v="35"/>
    <b v="1"/>
    <s v="film &amp; video/television"/>
    <n v="183.44090909090909"/>
    <n v="159.51383399209487"/>
    <x v="0"/>
    <s v="television"/>
    <x v="37"/>
    <d v="2015-02-27T16:37:59"/>
  </r>
  <r>
    <x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x v="36"/>
    <b v="1"/>
    <s v="film &amp; video/television"/>
    <n v="110.04"/>
    <n v="41.68181818181818"/>
    <x v="0"/>
    <s v="television"/>
    <x v="38"/>
    <d v="2013-05-11T01:22:24"/>
  </r>
  <r>
    <x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x v="37"/>
    <b v="1"/>
    <s v="film &amp; video/television"/>
    <n v="130.98000000000002"/>
    <n v="150.89861751152074"/>
    <x v="0"/>
    <s v="television"/>
    <x v="39"/>
    <d v="2014-05-25T22:59:00"/>
  </r>
  <r>
    <x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x v="38"/>
    <b v="1"/>
    <s v="film &amp; video/television"/>
    <n v="101.35000000000001"/>
    <n v="126.6875"/>
    <x v="0"/>
    <s v="television"/>
    <x v="40"/>
    <d v="2014-06-19T04:00:0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x v="10"/>
    <b v="1"/>
    <s v="film &amp; video/television"/>
    <n v="100"/>
    <n v="105.26315789473684"/>
    <x v="0"/>
    <s v="television"/>
    <x v="41"/>
    <d v="2014-10-05T13:39:14"/>
  </r>
  <r>
    <x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x v="39"/>
    <b v="1"/>
    <s v="film &amp; video/television"/>
    <n v="141.85714285714286"/>
    <n v="117.51479289940828"/>
    <x v="0"/>
    <s v="television"/>
    <x v="42"/>
    <d v="2014-12-28T15:20:26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x v="40"/>
    <b v="1"/>
    <s v="film &amp; video/television"/>
    <n v="308.65999999999997"/>
    <n v="117.36121673003802"/>
    <x v="0"/>
    <s v="television"/>
    <x v="43"/>
    <d v="2014-07-13T00:00:00"/>
  </r>
  <r>
    <x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x v="41"/>
    <b v="1"/>
    <s v="film &amp; video/television"/>
    <n v="100"/>
    <n v="133.33333333333334"/>
    <x v="0"/>
    <s v="television"/>
    <x v="44"/>
    <d v="2014-10-07T02:22:17"/>
  </r>
  <r>
    <x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x v="42"/>
    <b v="1"/>
    <s v="film &amp; video/television"/>
    <n v="120"/>
    <n v="98.360655737704917"/>
    <x v="0"/>
    <s v="television"/>
    <x v="45"/>
    <d v="2016-04-27T14:58:27"/>
  </r>
  <r>
    <x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x v="43"/>
    <b v="1"/>
    <s v="film &amp; video/television"/>
    <n v="104.16666666666667"/>
    <n v="194.44444444444446"/>
    <x v="0"/>
    <s v="television"/>
    <x v="46"/>
    <d v="2015-12-15T23:09:34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x v="16"/>
    <b v="1"/>
    <s v="film &amp; video/television"/>
    <n v="107.61100000000002"/>
    <n v="76.865000000000009"/>
    <x v="0"/>
    <s v="television"/>
    <x v="47"/>
    <d v="2014-12-19T20:40:07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x v="44"/>
    <b v="1"/>
    <s v="film &amp; video/television"/>
    <n v="107.94999999999999"/>
    <n v="56.815789473684212"/>
    <x v="0"/>
    <s v="television"/>
    <x v="48"/>
    <d v="2015-03-01T12:00:00"/>
  </r>
  <r>
    <x v="49"/>
    <s v="Driving Jersey - Season Five"/>
    <s v="Driving Jersey is real people telling real stories."/>
    <n v="12000"/>
    <n v="12000"/>
    <x v="0"/>
    <s v="US"/>
    <s v="USD"/>
    <n v="1445660045"/>
    <n v="1443068045"/>
    <b v="0"/>
    <x v="45"/>
    <b v="1"/>
    <s v="film &amp; video/television"/>
    <n v="100"/>
    <n v="137.93103448275863"/>
    <x v="0"/>
    <s v="television"/>
    <x v="49"/>
    <d v="2015-10-24T04:14:05"/>
  </r>
  <r>
    <x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x v="19"/>
    <b v="1"/>
    <s v="film &amp; video/television"/>
    <n v="100"/>
    <n v="27.272727272727273"/>
    <x v="0"/>
    <s v="television"/>
    <x v="50"/>
    <d v="2015-01-30T17:00:00"/>
  </r>
  <r>
    <x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x v="46"/>
    <b v="1"/>
    <s v="film &amp; video/television"/>
    <n v="128.0181818181818"/>
    <n v="118.33613445378151"/>
    <x v="0"/>
    <s v="television"/>
    <x v="51"/>
    <d v="2015-08-10T22:17:17"/>
  </r>
  <r>
    <x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x v="47"/>
    <b v="1"/>
    <s v="film &amp; video/television"/>
    <n v="116.21"/>
    <n v="223.48076923076923"/>
    <x v="0"/>
    <s v="television"/>
    <x v="52"/>
    <d v="2014-07-17T16:50:46"/>
  </r>
  <r>
    <x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x v="27"/>
    <b v="1"/>
    <s v="film &amp; video/television"/>
    <n v="109.63333333333334"/>
    <n v="28.111111111111111"/>
    <x v="0"/>
    <s v="television"/>
    <x v="53"/>
    <d v="2014-04-04T22:00:0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x v="47"/>
    <b v="1"/>
    <s v="film &amp; video/television"/>
    <n v="101"/>
    <n v="194.23076923076923"/>
    <x v="0"/>
    <s v="television"/>
    <x v="54"/>
    <d v="2015-12-25T17:07:01"/>
  </r>
  <r>
    <x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x v="48"/>
    <b v="1"/>
    <s v="film &amp; video/television"/>
    <n v="128.95348837209301"/>
    <n v="128.95348837209303"/>
    <x v="0"/>
    <s v="television"/>
    <x v="55"/>
    <d v="2016-05-27T23:15:16"/>
  </r>
  <r>
    <x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x v="49"/>
    <b v="1"/>
    <s v="film &amp; video/television"/>
    <n v="107.26249999999999"/>
    <n v="49.316091954022987"/>
    <x v="0"/>
    <s v="television"/>
    <x v="56"/>
    <d v="2015-06-08T16:00:0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x v="50"/>
    <b v="1"/>
    <s v="film &amp; video/television"/>
    <n v="101.89999999999999"/>
    <n v="221.52173913043478"/>
    <x v="0"/>
    <s v="television"/>
    <x v="57"/>
    <d v="2015-04-25T19:59:22"/>
  </r>
  <r>
    <x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x v="11"/>
    <b v="1"/>
    <s v="film &amp; video/television"/>
    <n v="102.91"/>
    <n v="137.21333333333334"/>
    <x v="0"/>
    <s v="television"/>
    <x v="58"/>
    <d v="2014-11-19T18:52:52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x v="51"/>
    <b v="1"/>
    <s v="film &amp; video/television"/>
    <n v="100.12570000000001"/>
    <n v="606.82242424242418"/>
    <x v="0"/>
    <s v="television"/>
    <x v="59"/>
    <d v="2015-09-14T21:00:00"/>
  </r>
  <r>
    <x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x v="52"/>
    <b v="1"/>
    <s v="film &amp; video/shorts"/>
    <n v="103.29622222222221"/>
    <n v="43.040092592592593"/>
    <x v="0"/>
    <s v="shorts"/>
    <x v="60"/>
    <d v="2014-03-23T00:00:00"/>
  </r>
  <r>
    <x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x v="23"/>
    <b v="1"/>
    <s v="film &amp; video/shorts"/>
    <n v="148.30000000000001"/>
    <n v="322.39130434782606"/>
    <x v="0"/>
    <s v="shorts"/>
    <x v="61"/>
    <d v="2013-06-06T19:32:37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x v="53"/>
    <b v="1"/>
    <s v="film &amp; video/shorts"/>
    <n v="154.73333333333332"/>
    <n v="96.708333333333329"/>
    <x v="0"/>
    <s v="shorts"/>
    <x v="62"/>
    <d v="2013-03-03T19:11:18"/>
  </r>
  <r>
    <x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x v="31"/>
    <b v="1"/>
    <s v="film &amp; video/shorts"/>
    <n v="113.51849999999999"/>
    <n v="35.474531249999998"/>
    <x v="0"/>
    <s v="shorts"/>
    <x v="63"/>
    <d v="2013-12-28T04:59:00"/>
  </r>
  <r>
    <x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x v="54"/>
    <b v="1"/>
    <s v="film &amp; video/shorts"/>
    <n v="173.33333333333334"/>
    <n v="86.666666666666671"/>
    <x v="0"/>
    <s v="shorts"/>
    <x v="64"/>
    <d v="2013-07-08T00:26:21"/>
  </r>
  <r>
    <x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x v="7"/>
    <b v="1"/>
    <s v="film &amp; video/shorts"/>
    <n v="107.52857142857141"/>
    <n v="132.05263157894737"/>
    <x v="0"/>
    <s v="shorts"/>
    <x v="65"/>
    <d v="2014-08-11T05:59:00"/>
  </r>
  <r>
    <x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x v="55"/>
    <b v="1"/>
    <s v="film &amp; video/shorts"/>
    <n v="118.6"/>
    <n v="91.230769230769226"/>
    <x v="0"/>
    <s v="shorts"/>
    <x v="66"/>
    <d v="2016-07-18T20:23:40"/>
  </r>
  <r>
    <x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x v="9"/>
    <b v="1"/>
    <s v="film &amp; video/shorts"/>
    <n v="116.25000000000001"/>
    <n v="116.25"/>
    <x v="0"/>
    <s v="shorts"/>
    <x v="67"/>
    <d v="2012-07-15T14:00:04"/>
  </r>
  <r>
    <x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x v="17"/>
    <b v="1"/>
    <s v="film &amp; video/shorts"/>
    <n v="127.16666666666667"/>
    <n v="21.194444444444443"/>
    <x v="0"/>
    <s v="shorts"/>
    <x v="68"/>
    <d v="2014-02-23T13:39:5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x v="56"/>
    <b v="1"/>
    <s v="film &amp; video/shorts"/>
    <n v="110.9423"/>
    <n v="62.327134831460668"/>
    <x v="0"/>
    <s v="shorts"/>
    <x v="69"/>
    <d v="2011-10-02T06:59:00"/>
  </r>
  <r>
    <x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x v="57"/>
    <b v="1"/>
    <s v="film &amp; video/shorts"/>
    <n v="127.2"/>
    <n v="37.411764705882355"/>
    <x v="0"/>
    <s v="shorts"/>
    <x v="70"/>
    <d v="2011-09-04T21:30:45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x v="58"/>
    <b v="1"/>
    <s v="film &amp; video/shorts"/>
    <n v="123.94444444444443"/>
    <n v="69.71875"/>
    <x v="0"/>
    <s v="shorts"/>
    <x v="71"/>
    <d v="2012-05-28T06:30:57"/>
  </r>
  <r>
    <x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x v="14"/>
    <b v="1"/>
    <s v="film &amp; video/shorts"/>
    <n v="108.40909090909091"/>
    <n v="58.170731707317074"/>
    <x v="0"/>
    <s v="shorts"/>
    <x v="72"/>
    <d v="2012-11-15T00:00:00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x v="59"/>
    <b v="1"/>
    <s v="film &amp; video/shorts"/>
    <n v="100"/>
    <n v="50"/>
    <x v="0"/>
    <s v="shorts"/>
    <x v="73"/>
    <d v="2011-05-03T03:59:00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x v="60"/>
    <b v="1"/>
    <s v="film &amp; video/shorts"/>
    <n v="112.93199999999999"/>
    <n v="19.471034482758618"/>
    <x v="0"/>
    <s v="shorts"/>
    <x v="74"/>
    <d v="2016-01-21T11:41:35"/>
  </r>
  <r>
    <x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x v="5"/>
    <b v="1"/>
    <s v="film &amp; video/shorts"/>
    <n v="115.42857142857143"/>
    <n v="85.957446808510639"/>
    <x v="0"/>
    <s v="shorts"/>
    <x v="75"/>
    <d v="2013-04-23T05:01:12"/>
  </r>
  <r>
    <x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x v="41"/>
    <b v="1"/>
    <s v="film &amp; video/shorts"/>
    <n v="153.33333333333334"/>
    <n v="30.666666666666668"/>
    <x v="0"/>
    <s v="shorts"/>
    <x v="76"/>
    <d v="2011-12-27T17:35:58"/>
  </r>
  <r>
    <x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x v="55"/>
    <b v="1"/>
    <s v="film &amp; video/shorts"/>
    <n v="392.5"/>
    <n v="60.384615384615387"/>
    <x v="0"/>
    <s v="shorts"/>
    <x v="77"/>
    <d v="2012-05-21T02:59:00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x v="2"/>
    <b v="1"/>
    <s v="film &amp; video/shorts"/>
    <n v="2702"/>
    <n v="38.6"/>
    <x v="0"/>
    <s v="shorts"/>
    <x v="78"/>
    <d v="2016-09-01T17:32:01"/>
  </r>
  <r>
    <x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x v="14"/>
    <b v="1"/>
    <s v="film &amp; video/shorts"/>
    <n v="127"/>
    <n v="40.268292682926827"/>
    <x v="0"/>
    <s v="shorts"/>
    <x v="79"/>
    <d v="2014-04-25T18:38:13"/>
  </r>
  <r>
    <x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x v="5"/>
    <b v="1"/>
    <s v="film &amp; video/shorts"/>
    <n v="107.25"/>
    <n v="273.82978723404256"/>
    <x v="0"/>
    <s v="shorts"/>
    <x v="80"/>
    <d v="2013-12-10T02:00:56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x v="33"/>
    <b v="1"/>
    <s v="film &amp; video/shorts"/>
    <n v="198"/>
    <n v="53.035714285714285"/>
    <x v="0"/>
    <s v="shorts"/>
    <x v="81"/>
    <d v="2012-07-14T03:02:00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x v="61"/>
    <b v="1"/>
    <s v="film &amp; video/shorts"/>
    <n v="100.01249999999999"/>
    <n v="40.005000000000003"/>
    <x v="0"/>
    <s v="shorts"/>
    <x v="82"/>
    <d v="2011-10-09T19:41:01"/>
  </r>
  <r>
    <x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x v="62"/>
    <b v="1"/>
    <s v="film &amp; video/shorts"/>
    <n v="102.49999999999999"/>
    <n v="15.76923076923077"/>
    <x v="0"/>
    <s v="shorts"/>
    <x v="83"/>
    <d v="2015-02-22T11:30:00"/>
  </r>
  <r>
    <x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x v="63"/>
    <b v="1"/>
    <s v="film &amp; video/shorts"/>
    <n v="100"/>
    <n v="71.428571428571431"/>
    <x v="0"/>
    <s v="shorts"/>
    <x v="84"/>
    <d v="2011-05-15T18:11:26"/>
  </r>
  <r>
    <x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x v="64"/>
    <b v="1"/>
    <s v="film &amp; video/shorts"/>
    <n v="125.49999999999999"/>
    <n v="71.714285714285708"/>
    <x v="0"/>
    <s v="shorts"/>
    <x v="85"/>
    <d v="2011-09-23T03:00:37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x v="57"/>
    <b v="1"/>
    <s v="film &amp; video/shorts"/>
    <n v="106.46666666666667"/>
    <n v="375.76470588235293"/>
    <x v="0"/>
    <s v="shorts"/>
    <x v="86"/>
    <d v="2015-12-27T14:20:45"/>
  </r>
  <r>
    <x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x v="20"/>
    <b v="1"/>
    <s v="film &amp; video/shorts"/>
    <n v="104.60000000000001"/>
    <n v="104.6"/>
    <x v="0"/>
    <s v="shorts"/>
    <x v="87"/>
    <d v="2010-06-03T01:41:00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x v="65"/>
    <b v="1"/>
    <s v="film &amp; video/shorts"/>
    <n v="102.85714285714285"/>
    <n v="60"/>
    <x v="0"/>
    <s v="shorts"/>
    <x v="88"/>
    <d v="2014-06-22T15:48:51"/>
  </r>
  <r>
    <x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x v="66"/>
    <b v="1"/>
    <s v="film &amp; video/shorts"/>
    <n v="115.06666666666668"/>
    <n v="123.28571428571429"/>
    <x v="0"/>
    <s v="shorts"/>
    <x v="89"/>
    <d v="2013-06-02T18:03:12"/>
  </r>
  <r>
    <x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x v="38"/>
    <b v="1"/>
    <s v="film &amp; video/shorts"/>
    <n v="100.4"/>
    <n v="31.375"/>
    <x v="0"/>
    <s v="shorts"/>
    <x v="90"/>
    <d v="2011-07-12T07:08:19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x v="67"/>
    <b v="1"/>
    <s v="film &amp; video/shorts"/>
    <n v="120"/>
    <n v="78.260869565217391"/>
    <x v="0"/>
    <s v="shorts"/>
    <x v="91"/>
    <d v="2011-05-17T09:39:24"/>
  </r>
  <r>
    <x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x v="68"/>
    <b v="1"/>
    <s v="film &amp; video/shorts"/>
    <n v="105.2"/>
    <n v="122.32558139534883"/>
    <x v="0"/>
    <s v="shorts"/>
    <x v="92"/>
    <d v="2017-02-01T08:00:00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x v="41"/>
    <b v="1"/>
    <s v="film &amp; video/shorts"/>
    <n v="110.60000000000001"/>
    <n v="73.733333333333334"/>
    <x v="0"/>
    <s v="shorts"/>
    <x v="93"/>
    <d v="2012-07-03T21:00:00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x v="8"/>
    <b v="1"/>
    <s v="film &amp; video/shorts"/>
    <n v="104"/>
    <n v="21.666666666666668"/>
    <x v="0"/>
    <s v="shorts"/>
    <x v="94"/>
    <d v="2014-04-07T17:13:42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x v="64"/>
    <b v="1"/>
    <s v="film &amp; video/shorts"/>
    <n v="131.42857142857142"/>
    <n v="21.904761904761905"/>
    <x v="0"/>
    <s v="shorts"/>
    <x v="95"/>
    <d v="2012-02-26T00:07:21"/>
  </r>
  <r>
    <x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x v="69"/>
    <b v="1"/>
    <s v="film &amp; video/shorts"/>
    <n v="114.66666666666667"/>
    <n v="50.588235294117645"/>
    <x v="0"/>
    <s v="shorts"/>
    <x v="96"/>
    <d v="2010-08-01T03:00:00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x v="22"/>
    <b v="1"/>
    <s v="film &amp; video/shorts"/>
    <n v="106.25"/>
    <n v="53.125"/>
    <x v="0"/>
    <s v="shorts"/>
    <x v="97"/>
    <d v="2011-07-12T03:14:42"/>
  </r>
  <r>
    <x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x v="65"/>
    <b v="1"/>
    <s v="film &amp; video/shorts"/>
    <n v="106.25"/>
    <n v="56.666666666666664"/>
    <x v="0"/>
    <s v="shorts"/>
    <x v="98"/>
    <d v="2012-12-07T23:30:00"/>
  </r>
  <r>
    <x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x v="70"/>
    <b v="1"/>
    <s v="film &amp; video/shorts"/>
    <n v="106.01933333333334"/>
    <n v="40.776666666666664"/>
    <x v="0"/>
    <s v="shorts"/>
    <x v="99"/>
    <d v="2014-01-22T21:39:59"/>
  </r>
  <r>
    <x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x v="55"/>
    <b v="1"/>
    <s v="film &amp; video/shorts"/>
    <n v="100"/>
    <n v="192.30769230769232"/>
    <x v="0"/>
    <s v="shorts"/>
    <x v="100"/>
    <d v="2012-11-04T19:04:46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x v="2"/>
    <b v="1"/>
    <s v="film &amp; video/shorts"/>
    <n v="100"/>
    <n v="100"/>
    <x v="0"/>
    <s v="shorts"/>
    <x v="101"/>
    <d v="2013-01-24T18:38:30"/>
  </r>
  <r>
    <x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x v="71"/>
    <b v="1"/>
    <s v="film &amp; video/shorts"/>
    <n v="127.75000000000001"/>
    <n v="117.92307692307692"/>
    <x v="0"/>
    <s v="shorts"/>
    <x v="102"/>
    <d v="2010-12-23T03:08:53"/>
  </r>
  <r>
    <x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x v="72"/>
    <b v="1"/>
    <s v="film &amp; video/shorts"/>
    <n v="105.15384615384616"/>
    <n v="27.897959183673468"/>
    <x v="0"/>
    <s v="shorts"/>
    <x v="103"/>
    <d v="2014-03-07T19:20:30"/>
  </r>
  <r>
    <x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x v="73"/>
    <b v="1"/>
    <s v="film &amp; video/shorts"/>
    <n v="120"/>
    <n v="60"/>
    <x v="0"/>
    <s v="shorts"/>
    <x v="104"/>
    <d v="2011-04-03T01:00:00"/>
  </r>
  <r>
    <x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x v="65"/>
    <b v="1"/>
    <s v="film &amp; video/shorts"/>
    <n v="107.40909090909089"/>
    <n v="39.383333333333333"/>
    <x v="0"/>
    <s v="shorts"/>
    <x v="105"/>
    <d v="2016-05-14T00:00:00"/>
  </r>
  <r>
    <x v="106"/>
    <s v="LOST WEEKEND"/>
    <s v="A Boy. A Girl. A Car. A Serial Killer."/>
    <n v="5000"/>
    <n v="5025"/>
    <x v="0"/>
    <s v="US"/>
    <s v="USD"/>
    <n v="1333391901"/>
    <n v="1332182301"/>
    <b v="0"/>
    <x v="74"/>
    <b v="1"/>
    <s v="film &amp; video/shorts"/>
    <n v="100.49999999999999"/>
    <n v="186.11111111111111"/>
    <x v="0"/>
    <s v="shorts"/>
    <x v="106"/>
    <d v="2012-04-02T18:38:2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x v="50"/>
    <b v="1"/>
    <s v="film &amp; video/shorts"/>
    <n v="102.46666666666667"/>
    <n v="111.37681159420291"/>
    <x v="0"/>
    <s v="shorts"/>
    <x v="107"/>
    <d v="2011-04-24T23:34:47"/>
  </r>
  <r>
    <x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x v="5"/>
    <b v="1"/>
    <s v="film &amp; video/shorts"/>
    <n v="246.66666666666669"/>
    <n v="78.723404255319153"/>
    <x v="0"/>
    <s v="shorts"/>
    <x v="108"/>
    <d v="2013-05-31T14:42:50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x v="5"/>
    <b v="1"/>
    <s v="film &amp; video/shorts"/>
    <n v="219.49999999999997"/>
    <n v="46.702127659574465"/>
    <x v="0"/>
    <s v="shorts"/>
    <x v="109"/>
    <d v="2011-02-26T00:37:10"/>
  </r>
  <r>
    <x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x v="55"/>
    <b v="1"/>
    <s v="film &amp; video/shorts"/>
    <n v="130.76923076923077"/>
    <n v="65.384615384615387"/>
    <x v="0"/>
    <s v="shorts"/>
    <x v="110"/>
    <d v="2013-11-14T05:59:00"/>
  </r>
  <r>
    <x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x v="28"/>
    <b v="1"/>
    <s v="film &amp; video/shorts"/>
    <n v="154.57142857142858"/>
    <n v="102.0754716981132"/>
    <x v="0"/>
    <s v="shorts"/>
    <x v="111"/>
    <d v="2015-05-31T07:59:47"/>
  </r>
  <r>
    <x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x v="75"/>
    <b v="1"/>
    <s v="film &amp; video/shorts"/>
    <n v="104"/>
    <n v="64.197530864197532"/>
    <x v="0"/>
    <s v="shorts"/>
    <x v="112"/>
    <d v="2014-04-13T02:00:00"/>
  </r>
  <r>
    <x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x v="76"/>
    <b v="1"/>
    <s v="film &amp; video/shorts"/>
    <n v="141"/>
    <n v="90.384615384615387"/>
    <x v="0"/>
    <s v="shorts"/>
    <x v="113"/>
    <d v="2011-08-06T15:00:00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x v="2"/>
    <b v="1"/>
    <s v="film &amp; video/shorts"/>
    <n v="103.33333333333334"/>
    <n v="88.571428571428569"/>
    <x v="0"/>
    <s v="shorts"/>
    <x v="114"/>
    <d v="2012-01-13T06:34:48"/>
  </r>
  <r>
    <x v="115"/>
    <s v="The World's Greatest Lover"/>
    <s v="Never judge a book (or a lover) by their cover."/>
    <n v="450"/>
    <n v="632"/>
    <x v="0"/>
    <s v="US"/>
    <s v="USD"/>
    <n v="1328377444"/>
    <n v="1326217444"/>
    <b v="0"/>
    <x v="19"/>
    <b v="1"/>
    <s v="film &amp; video/shorts"/>
    <n v="140.44444444444443"/>
    <n v="28.727272727272727"/>
    <x v="0"/>
    <s v="shorts"/>
    <x v="115"/>
    <d v="2012-02-04T17:44:04"/>
  </r>
  <r>
    <x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x v="7"/>
    <b v="1"/>
    <s v="film &amp; video/shorts"/>
    <n v="113.65714285714286"/>
    <n v="69.78947368421052"/>
    <x v="0"/>
    <s v="shorts"/>
    <x v="116"/>
    <d v="2011-04-08T10:55:55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x v="74"/>
    <b v="1"/>
    <s v="film &amp; video/shorts"/>
    <n v="100.49377777777779"/>
    <n v="167.48962962962963"/>
    <x v="0"/>
    <s v="shorts"/>
    <x v="117"/>
    <d v="2010-06-09T19:00:00"/>
  </r>
  <r>
    <x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x v="70"/>
    <b v="1"/>
    <s v="film &amp; video/shorts"/>
    <n v="113.03159999999998"/>
    <n v="144.91230769230768"/>
    <x v="0"/>
    <s v="shorts"/>
    <x v="118"/>
    <d v="2011-07-29T01:17:16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x v="77"/>
    <b v="1"/>
    <s v="film &amp; video/shorts"/>
    <n v="104.55692307692308"/>
    <n v="91.840540540540545"/>
    <x v="0"/>
    <s v="shorts"/>
    <x v="119"/>
    <d v="2011-08-13T23:00:00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x v="29"/>
    <b v="0"/>
    <s v="film &amp; video/science fiction"/>
    <n v="1.4285714285714287E-2"/>
    <n v="10"/>
    <x v="0"/>
    <s v="science fiction"/>
    <x v="120"/>
    <d v="2016-10-03T01:11:47"/>
  </r>
  <r>
    <x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x v="29"/>
    <b v="0"/>
    <s v="film &amp; video/science fiction"/>
    <n v="3.3333333333333333E-2"/>
    <n v="1"/>
    <x v="0"/>
    <s v="science fiction"/>
    <x v="121"/>
    <d v="2015-04-18T10:16:00"/>
  </r>
  <r>
    <x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x v="78"/>
    <b v="0"/>
    <s v="film &amp; video/science fiction"/>
    <n v="0"/>
    <e v="#DIV/0!"/>
    <x v="0"/>
    <s v="science fiction"/>
    <x v="122"/>
    <d v="2016-10-10T10:21:47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x v="79"/>
    <b v="0"/>
    <s v="film &amp; video/science fiction"/>
    <n v="0.27454545454545454"/>
    <n v="25.166666666666668"/>
    <x v="0"/>
    <s v="science fiction"/>
    <x v="123"/>
    <d v="2014-10-28T22:00:00"/>
  </r>
  <r>
    <x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x v="78"/>
    <b v="0"/>
    <s v="film &amp; video/science fiction"/>
    <n v="0"/>
    <e v="#DIV/0!"/>
    <x v="0"/>
    <s v="science fiction"/>
    <x v="124"/>
    <d v="2015-05-15T22:17:2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x v="79"/>
    <b v="0"/>
    <s v="film &amp; video/science fiction"/>
    <n v="14.000000000000002"/>
    <n v="11.666666666666666"/>
    <x v="0"/>
    <s v="science fiction"/>
    <x v="125"/>
    <d v="2017-02-03T23:51:20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x v="62"/>
    <b v="0"/>
    <s v="film &amp; video/science fiction"/>
    <n v="5.548"/>
    <n v="106.69230769230769"/>
    <x v="0"/>
    <s v="science fiction"/>
    <x v="126"/>
    <d v="2015-06-11T02:00:00"/>
  </r>
  <r>
    <x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x v="80"/>
    <b v="0"/>
    <s v="film &amp; video/science fiction"/>
    <n v="2.375"/>
    <n v="47.5"/>
    <x v="0"/>
    <s v="science fiction"/>
    <x v="127"/>
    <d v="2015-04-03T13:59:01"/>
  </r>
  <r>
    <x v="128"/>
    <s v="Ralphi3 (Canceled)"/>
    <s v="A Science Fiction film filled with entertainment and Excitement"/>
    <n v="100000"/>
    <n v="1867"/>
    <x v="1"/>
    <s v="US"/>
    <s v="USD"/>
    <n v="1476941293"/>
    <n v="1473917293"/>
    <b v="0"/>
    <x v="79"/>
    <b v="0"/>
    <s v="film &amp; video/science fiction"/>
    <n v="1.867"/>
    <n v="311.16666666666669"/>
    <x v="0"/>
    <s v="science fiction"/>
    <x v="128"/>
    <d v="2016-10-20T05:28:13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x v="78"/>
    <b v="0"/>
    <s v="film &amp; video/science fiction"/>
    <n v="0"/>
    <e v="#DIV/0!"/>
    <x v="0"/>
    <s v="science fiction"/>
    <x v="129"/>
    <d v="2014-10-30T22:29:43"/>
  </r>
  <r>
    <x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x v="78"/>
    <b v="0"/>
    <s v="film &amp; video/science fiction"/>
    <n v="0"/>
    <e v="#DIV/0!"/>
    <x v="0"/>
    <s v="science fiction"/>
    <x v="130"/>
    <d v="2014-06-16T20:16:00"/>
  </r>
  <r>
    <x v="131"/>
    <s v="I (Canceled)"/>
    <s v="I"/>
    <n v="1200"/>
    <n v="0"/>
    <x v="1"/>
    <s v="US"/>
    <s v="USD"/>
    <n v="1467763200"/>
    <n v="1466453161"/>
    <b v="0"/>
    <x v="78"/>
    <b v="0"/>
    <s v="film &amp; video/science fiction"/>
    <n v="0"/>
    <e v="#DIV/0!"/>
    <x v="0"/>
    <s v="science fiction"/>
    <x v="131"/>
    <d v="2016-07-06T00:00:00"/>
  </r>
  <r>
    <x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x v="75"/>
    <b v="0"/>
    <s v="film &amp; video/science fiction"/>
    <n v="9.5687499999999996"/>
    <n v="94.506172839506178"/>
    <x v="0"/>
    <s v="science fiction"/>
    <x v="132"/>
    <d v="2014-11-07T20:30:07"/>
  </r>
  <r>
    <x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x v="78"/>
    <b v="0"/>
    <s v="film &amp; video/science fiction"/>
    <n v="0"/>
    <e v="#DIV/0!"/>
    <x v="0"/>
    <s v="science fiction"/>
    <x v="133"/>
    <d v="2016-05-31T17:31:00"/>
  </r>
  <r>
    <x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x v="78"/>
    <b v="0"/>
    <s v="film &amp; video/science fiction"/>
    <n v="0"/>
    <e v="#DIV/0!"/>
    <x v="0"/>
    <s v="science fiction"/>
    <x v="134"/>
    <d v="2015-09-04T17:00:00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x v="81"/>
    <b v="0"/>
    <s v="film &amp; video/science fiction"/>
    <n v="13.433333333333334"/>
    <n v="80.599999999999994"/>
    <x v="0"/>
    <s v="science fiction"/>
    <x v="135"/>
    <d v="2014-07-01T19:00:00"/>
  </r>
  <r>
    <x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x v="78"/>
    <b v="0"/>
    <s v="film &amp; video/science fiction"/>
    <n v="0"/>
    <e v="#DIV/0!"/>
    <x v="0"/>
    <s v="science fiction"/>
    <x v="136"/>
    <d v="2015-05-16T10:16:00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x v="78"/>
    <b v="0"/>
    <s v="film &amp; video/science fiction"/>
    <n v="0"/>
    <e v="#DIV/0!"/>
    <x v="0"/>
    <s v="science fiction"/>
    <x v="137"/>
    <d v="2015-10-12T13:46:33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x v="6"/>
    <b v="0"/>
    <s v="film &amp; video/science fiction"/>
    <n v="3.1413333333333333"/>
    <n v="81.241379310344826"/>
    <x v="0"/>
    <s v="science fiction"/>
    <x v="138"/>
    <d v="2015-08-01T04:59:00"/>
  </r>
  <r>
    <x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x v="29"/>
    <b v="0"/>
    <s v="film &amp; video/science fiction"/>
    <n v="100"/>
    <n v="500"/>
    <x v="0"/>
    <s v="science fiction"/>
    <x v="139"/>
    <d v="2015-07-12T22:06:12"/>
  </r>
  <r>
    <x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x v="78"/>
    <b v="0"/>
    <s v="film &amp; video/science fiction"/>
    <n v="0"/>
    <e v="#DIV/0!"/>
    <x v="0"/>
    <s v="science fiction"/>
    <x v="140"/>
    <d v="2015-03-20T03:45:3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x v="33"/>
    <b v="0"/>
    <s v="film &amp; video/science fiction"/>
    <n v="10.775"/>
    <n v="46.178571428571431"/>
    <x v="0"/>
    <s v="science fiction"/>
    <x v="141"/>
    <d v="2015-05-31T03:40:23"/>
  </r>
  <r>
    <x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x v="29"/>
    <b v="0"/>
    <s v="film &amp; video/science fiction"/>
    <n v="0.33333333333333337"/>
    <n v="10"/>
    <x v="0"/>
    <s v="science fiction"/>
    <x v="142"/>
    <d v="2014-11-16T22:26:18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x v="78"/>
    <b v="0"/>
    <s v="film &amp; video/science fiction"/>
    <n v="0"/>
    <e v="#DIV/0!"/>
    <x v="0"/>
    <s v="science fiction"/>
    <x v="143"/>
    <d v="2016-09-03T05:55:00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x v="77"/>
    <b v="0"/>
    <s v="film &amp; video/science fiction"/>
    <n v="27.6"/>
    <n v="55.945945945945944"/>
    <x v="0"/>
    <s v="science fiction"/>
    <x v="144"/>
    <d v="2015-04-13T17:17:52"/>
  </r>
  <r>
    <x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x v="82"/>
    <b v="0"/>
    <s v="film &amp; video/science fiction"/>
    <n v="7.5111111111111111"/>
    <n v="37.555555555555557"/>
    <x v="0"/>
    <s v="science fiction"/>
    <x v="145"/>
    <d v="2015-08-11T13:00:5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x v="83"/>
    <b v="0"/>
    <s v="film &amp; video/science fiction"/>
    <n v="0.57499999999999996"/>
    <n v="38.333333333333336"/>
    <x v="0"/>
    <s v="science fiction"/>
    <x v="146"/>
    <d v="2017-01-18T00:23:18"/>
  </r>
  <r>
    <x v="147"/>
    <s v="Consumed (Static Air) (Canceled)"/>
    <s v="Film makers catch live footage beyond their wildest dreams."/>
    <n v="7000"/>
    <n v="0"/>
    <x v="1"/>
    <s v="GB"/>
    <s v="GBP"/>
    <n v="1420741080"/>
    <n v="1417026340"/>
    <b v="0"/>
    <x v="78"/>
    <b v="0"/>
    <s v="film &amp; video/science fiction"/>
    <n v="0"/>
    <e v="#DIV/0!"/>
    <x v="0"/>
    <s v="science fiction"/>
    <x v="147"/>
    <d v="2015-01-08T18:18:00"/>
  </r>
  <r>
    <x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x v="84"/>
    <b v="0"/>
    <s v="film &amp; video/science fiction"/>
    <n v="0.08"/>
    <n v="20"/>
    <x v="0"/>
    <s v="science fiction"/>
    <x v="148"/>
    <d v="2016-02-27T06:45:36"/>
  </r>
  <r>
    <x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x v="79"/>
    <b v="0"/>
    <s v="film &amp; video/science fiction"/>
    <n v="0.91999999999999993"/>
    <n v="15.333333333333334"/>
    <x v="0"/>
    <s v="science fiction"/>
    <x v="149"/>
    <d v="2014-12-25T08:00:00"/>
  </r>
  <r>
    <x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x v="85"/>
    <b v="0"/>
    <s v="film &amp; video/science fiction"/>
    <n v="23.163076923076922"/>
    <n v="449.43283582089555"/>
    <x v="0"/>
    <s v="science fiction"/>
    <x v="150"/>
    <d v="2015-05-26T03:53:0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x v="81"/>
    <b v="0"/>
    <s v="film &amp; video/science fiction"/>
    <n v="5.5999999999999994E-2"/>
    <n v="28"/>
    <x v="0"/>
    <s v="science fiction"/>
    <x v="151"/>
    <d v="2015-06-18T13:13:11"/>
  </r>
  <r>
    <x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x v="84"/>
    <b v="0"/>
    <s v="film &amp; video/science fiction"/>
    <n v="7.8947368421052634E-3"/>
    <n v="15"/>
    <x v="0"/>
    <s v="science fiction"/>
    <x v="152"/>
    <d v="2014-09-23T01:51:40"/>
  </r>
  <r>
    <x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x v="73"/>
    <b v="0"/>
    <s v="film &amp; video/science fiction"/>
    <n v="0.71799999999999997"/>
    <n v="35.9"/>
    <x v="0"/>
    <s v="science fiction"/>
    <x v="153"/>
    <d v="2014-12-02T15:04:04"/>
  </r>
  <r>
    <x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x v="83"/>
    <b v="0"/>
    <s v="film &amp; video/science fiction"/>
    <n v="2.666666666666667"/>
    <n v="13.333333333333334"/>
    <x v="0"/>
    <s v="science fiction"/>
    <x v="154"/>
    <d v="2015-06-03T13:08:15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x v="80"/>
    <b v="0"/>
    <s v="film &amp; video/science fiction"/>
    <n v="6.0000000000000001E-3"/>
    <n v="20.25"/>
    <x v="0"/>
    <s v="science fiction"/>
    <x v="155"/>
    <d v="2015-07-23T13:25:35"/>
  </r>
  <r>
    <x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x v="41"/>
    <b v="0"/>
    <s v="film &amp; video/science fiction"/>
    <n v="5.0999999999999996"/>
    <n v="119"/>
    <x v="0"/>
    <s v="science fiction"/>
    <x v="156"/>
    <d v="2014-08-03T02:59:56"/>
  </r>
  <r>
    <x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x v="84"/>
    <b v="0"/>
    <s v="film &amp; video/science fiction"/>
    <n v="0.26711185308848079"/>
    <n v="4"/>
    <x v="0"/>
    <s v="science fiction"/>
    <x v="157"/>
    <d v="2016-02-26T21:52:5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x v="78"/>
    <b v="0"/>
    <s v="film &amp; video/science fiction"/>
    <n v="0"/>
    <e v="#DIV/0!"/>
    <x v="0"/>
    <s v="science fiction"/>
    <x v="158"/>
    <d v="2014-10-22T01:50:28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x v="29"/>
    <b v="0"/>
    <s v="film &amp; video/science fiction"/>
    <n v="2E-3"/>
    <n v="10"/>
    <x v="0"/>
    <s v="science fiction"/>
    <x v="159"/>
    <d v="2016-07-03T10:25:45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x v="78"/>
    <b v="0"/>
    <s v="film &amp; video/drama"/>
    <n v="0"/>
    <e v="#DIV/0!"/>
    <x v="0"/>
    <s v="drama"/>
    <x v="160"/>
    <d v="2015-08-15T21:54:51"/>
  </r>
  <r>
    <x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x v="29"/>
    <b v="0"/>
    <s v="film &amp; video/drama"/>
    <n v="0.01"/>
    <n v="5"/>
    <x v="0"/>
    <s v="drama"/>
    <x v="161"/>
    <d v="2014-07-02T16:29:55"/>
  </r>
  <r>
    <x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x v="73"/>
    <b v="0"/>
    <s v="film &amp; video/drama"/>
    <n v="15.535714285714286"/>
    <n v="43.5"/>
    <x v="0"/>
    <s v="drama"/>
    <x v="162"/>
    <d v="2014-08-16T23:42:00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x v="78"/>
    <b v="0"/>
    <s v="film &amp; video/drama"/>
    <n v="0"/>
    <e v="#DIV/0!"/>
    <x v="0"/>
    <s v="drama"/>
    <x v="163"/>
    <d v="2015-10-01T00:00:00"/>
  </r>
  <r>
    <x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x v="63"/>
    <b v="0"/>
    <s v="film &amp; video/drama"/>
    <n v="0.53333333333333333"/>
    <n v="91.428571428571431"/>
    <x v="0"/>
    <s v="drama"/>
    <x v="164"/>
    <d v="2014-09-19T18:18:21"/>
  </r>
  <r>
    <x v="165"/>
    <s v="NET"/>
    <s v="A teacher. A boy. The beach and a heatwave that drove them all insane."/>
    <n v="17000"/>
    <n v="0"/>
    <x v="2"/>
    <s v="GB"/>
    <s v="GBP"/>
    <n v="1452613724"/>
    <n v="1450021724"/>
    <b v="0"/>
    <x v="78"/>
    <b v="0"/>
    <s v="film &amp; video/drama"/>
    <n v="0"/>
    <e v="#DIV/0!"/>
    <x v="0"/>
    <s v="drama"/>
    <x v="165"/>
    <d v="2016-01-12T15:48:44"/>
  </r>
  <r>
    <x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x v="29"/>
    <b v="0"/>
    <s v="film &amp; video/drama"/>
    <n v="60"/>
    <n v="3000"/>
    <x v="0"/>
    <s v="drama"/>
    <x v="166"/>
    <d v="2017-01-16T01:49:22"/>
  </r>
  <r>
    <x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x v="84"/>
    <b v="0"/>
    <s v="film &amp; video/drama"/>
    <n v="0.01"/>
    <n v="5.5"/>
    <x v="0"/>
    <s v="drama"/>
    <x v="167"/>
    <d v="2015-08-04T22:15:35"/>
  </r>
  <r>
    <x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x v="83"/>
    <b v="0"/>
    <s v="film &amp; video/drama"/>
    <n v="4.0625"/>
    <n v="108.33333333333333"/>
    <x v="0"/>
    <s v="drama"/>
    <x v="168"/>
    <d v="2015-03-19T19:02:50"/>
  </r>
  <r>
    <x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x v="73"/>
    <b v="0"/>
    <s v="film &amp; video/drama"/>
    <n v="22.400000000000002"/>
    <n v="56"/>
    <x v="0"/>
    <s v="drama"/>
    <x v="169"/>
    <d v="2014-10-18T12:07:39"/>
  </r>
  <r>
    <x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x v="73"/>
    <b v="0"/>
    <s v="film &amp; video/drama"/>
    <n v="3.25"/>
    <n v="32.5"/>
    <x v="0"/>
    <s v="drama"/>
    <x v="170"/>
    <d v="2015-08-30T05:28:00"/>
  </r>
  <r>
    <x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x v="29"/>
    <b v="0"/>
    <s v="film &amp; video/drama"/>
    <n v="2E-3"/>
    <n v="1"/>
    <x v="0"/>
    <s v="drama"/>
    <x v="171"/>
    <d v="2016-08-12T04:20:14"/>
  </r>
  <r>
    <x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x v="78"/>
    <b v="0"/>
    <s v="film &amp; video/drama"/>
    <n v="0"/>
    <e v="#DIV/0!"/>
    <x v="0"/>
    <s v="drama"/>
    <x v="172"/>
    <d v="2015-03-19T08:28:43"/>
  </r>
  <r>
    <x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x v="78"/>
    <b v="0"/>
    <s v="film &amp; video/drama"/>
    <n v="0"/>
    <e v="#DIV/0!"/>
    <x v="0"/>
    <s v="drama"/>
    <x v="173"/>
    <d v="2015-02-28T13:45:08"/>
  </r>
  <r>
    <x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x v="78"/>
    <b v="0"/>
    <s v="film &amp; video/drama"/>
    <n v="0"/>
    <e v="#DIV/0!"/>
    <x v="0"/>
    <s v="drama"/>
    <x v="174"/>
    <d v="2015-05-08T18:12:56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x v="55"/>
    <b v="0"/>
    <s v="film &amp; video/drama"/>
    <n v="6.4850000000000003"/>
    <n v="49.884615384615387"/>
    <x v="0"/>
    <s v="drama"/>
    <x v="175"/>
    <d v="2014-08-29T18:40:11"/>
  </r>
  <r>
    <x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x v="78"/>
    <b v="0"/>
    <s v="film &amp; video/drama"/>
    <n v="0"/>
    <e v="#DIV/0!"/>
    <x v="0"/>
    <s v="drama"/>
    <x v="176"/>
    <d v="2015-08-05T19:46:39"/>
  </r>
  <r>
    <x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x v="63"/>
    <b v="0"/>
    <s v="film &amp; video/drama"/>
    <n v="40"/>
    <n v="25.714285714285715"/>
    <x v="0"/>
    <s v="drama"/>
    <x v="177"/>
    <d v="2015-03-24T00:08:46"/>
  </r>
  <r>
    <x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x v="78"/>
    <b v="0"/>
    <s v="film &amp; video/drama"/>
    <n v="0"/>
    <e v="#DIV/0!"/>
    <x v="0"/>
    <s v="drama"/>
    <x v="178"/>
    <d v="2015-11-26T23:55:45"/>
  </r>
  <r>
    <x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x v="84"/>
    <b v="0"/>
    <s v="film &amp; video/drama"/>
    <n v="20"/>
    <n v="100"/>
    <x v="0"/>
    <s v="drama"/>
    <x v="179"/>
    <d v="2016-03-04T01:55:55"/>
  </r>
  <r>
    <x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x v="62"/>
    <b v="0"/>
    <s v="film &amp; video/drama"/>
    <n v="33.416666666666664"/>
    <n v="30.846153846153847"/>
    <x v="0"/>
    <s v="drama"/>
    <x v="180"/>
    <d v="2015-04-13T19:00:00"/>
  </r>
  <r>
    <x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x v="80"/>
    <b v="0"/>
    <s v="film &amp; video/drama"/>
    <n v="21.092608822670172"/>
    <n v="180.5"/>
    <x v="0"/>
    <s v="drama"/>
    <x v="181"/>
    <d v="2015-06-22T17:48:15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x v="78"/>
    <b v="0"/>
    <s v="film &amp; video/drama"/>
    <n v="0"/>
    <e v="#DIV/0!"/>
    <x v="0"/>
    <s v="drama"/>
    <x v="182"/>
    <d v="2017-01-07T00:17:12"/>
  </r>
  <r>
    <x v="183"/>
    <s v="Three Little Words"/>
    <s v="Don't kill me until I meet my Dad"/>
    <n v="12500"/>
    <n v="4482"/>
    <x v="2"/>
    <s v="GB"/>
    <s v="GBP"/>
    <n v="1417033610"/>
    <n v="1414438010"/>
    <b v="0"/>
    <x v="8"/>
    <b v="0"/>
    <s v="film &amp; video/drama"/>
    <n v="35.856000000000002"/>
    <n v="373.5"/>
    <x v="0"/>
    <s v="drama"/>
    <x v="183"/>
    <d v="2014-11-26T20:26:50"/>
  </r>
  <r>
    <x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x v="84"/>
    <b v="0"/>
    <s v="film &amp; video/drama"/>
    <n v="3.4000000000000004"/>
    <n v="25.5"/>
    <x v="0"/>
    <s v="drama"/>
    <x v="184"/>
    <d v="2014-09-01T03:59:00"/>
  </r>
  <r>
    <x v="185"/>
    <s v="BLANK Short Movie"/>
    <s v="Love has no boundaries!"/>
    <n v="40000"/>
    <n v="2200"/>
    <x v="2"/>
    <s v="NO"/>
    <s v="NOK"/>
    <n v="1471557139"/>
    <n v="1468965139"/>
    <b v="0"/>
    <x v="73"/>
    <b v="0"/>
    <s v="film &amp; video/drama"/>
    <n v="5.5"/>
    <n v="220"/>
    <x v="0"/>
    <s v="drama"/>
    <x v="185"/>
    <d v="2016-08-18T21:52:19"/>
  </r>
  <r>
    <x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x v="78"/>
    <b v="0"/>
    <s v="film &amp; video/drama"/>
    <n v="0"/>
    <e v="#DIV/0!"/>
    <x v="0"/>
    <s v="drama"/>
    <x v="186"/>
    <d v="2017-03-03T20:00:00"/>
  </r>
  <r>
    <x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x v="81"/>
    <b v="0"/>
    <s v="film &amp; video/drama"/>
    <n v="16"/>
    <n v="160"/>
    <x v="0"/>
    <s v="drama"/>
    <x v="187"/>
    <d v="2015-07-21T06:59:00"/>
  </r>
  <r>
    <x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x v="78"/>
    <b v="0"/>
    <s v="film &amp; video/drama"/>
    <n v="0"/>
    <e v="#DIV/0!"/>
    <x v="0"/>
    <s v="drama"/>
    <x v="188"/>
    <d v="2014-09-05T04:23:35"/>
  </r>
  <r>
    <x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x v="81"/>
    <b v="0"/>
    <s v="film &amp; video/drama"/>
    <n v="6.8999999999999992E-2"/>
    <n v="69"/>
    <x v="0"/>
    <s v="drama"/>
    <x v="189"/>
    <d v="2016-09-03T16:34:37"/>
  </r>
  <r>
    <x v="190"/>
    <s v="REGIONRAT, the movie"/>
    <s v="Because hope can be a 4 letter word"/>
    <n v="12000"/>
    <n v="50"/>
    <x v="2"/>
    <s v="US"/>
    <s v="USD"/>
    <n v="1466091446"/>
    <n v="1465227446"/>
    <b v="0"/>
    <x v="29"/>
    <b v="0"/>
    <s v="film &amp; video/drama"/>
    <n v="0.41666666666666669"/>
    <n v="50"/>
    <x v="0"/>
    <s v="drama"/>
    <x v="190"/>
    <d v="2016-06-16T15:37:26"/>
  </r>
  <r>
    <x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x v="83"/>
    <b v="0"/>
    <s v="film &amp; video/drama"/>
    <n v="5"/>
    <n v="83.333333333333329"/>
    <x v="0"/>
    <s v="drama"/>
    <x v="191"/>
    <d v="2015-10-02T10:35:38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x v="83"/>
    <b v="0"/>
    <s v="film &amp; video/drama"/>
    <n v="1.6999999999999999E-3"/>
    <n v="5.666666666666667"/>
    <x v="0"/>
    <s v="drama"/>
    <x v="192"/>
    <d v="2014-10-17T19:00:32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x v="78"/>
    <b v="0"/>
    <s v="film &amp; video/drama"/>
    <n v="0"/>
    <e v="#DIV/0!"/>
    <x v="0"/>
    <s v="drama"/>
    <x v="193"/>
    <d v="2014-11-28T23:26:06"/>
  </r>
  <r>
    <x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x v="83"/>
    <b v="0"/>
    <s v="film &amp; video/drama"/>
    <n v="0.12"/>
    <n v="1"/>
    <x v="0"/>
    <s v="drama"/>
    <x v="194"/>
    <d v="2016-03-06T23:55:31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x v="78"/>
    <b v="0"/>
    <s v="film &amp; video/drama"/>
    <n v="0"/>
    <e v="#DIV/0!"/>
    <x v="0"/>
    <s v="drama"/>
    <x v="195"/>
    <d v="2015-07-10T16:05:32"/>
  </r>
  <r>
    <x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x v="10"/>
    <b v="0"/>
    <s v="film &amp; video/drama"/>
    <n v="41.857142857142861"/>
    <n v="77.10526315789474"/>
    <x v="0"/>
    <s v="drama"/>
    <x v="196"/>
    <d v="2015-10-10T21:00:00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x v="22"/>
    <b v="0"/>
    <s v="film &amp; video/drama"/>
    <n v="10.48"/>
    <n v="32.75"/>
    <x v="0"/>
    <s v="drama"/>
    <x v="197"/>
    <d v="2017-02-17T21:00:00"/>
  </r>
  <r>
    <x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x v="79"/>
    <b v="0"/>
    <s v="film &amp; video/drama"/>
    <n v="1.1159999999999999"/>
    <n v="46.5"/>
    <x v="0"/>
    <s v="drama"/>
    <x v="198"/>
    <d v="2014-10-05T09:12:02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x v="78"/>
    <b v="0"/>
    <s v="film &amp; video/drama"/>
    <n v="0"/>
    <e v="#DIV/0!"/>
    <x v="0"/>
    <s v="drama"/>
    <x v="199"/>
    <d v="2016-09-01T02:58:22"/>
  </r>
  <r>
    <x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x v="59"/>
    <b v="0"/>
    <s v="film &amp; video/drama"/>
    <n v="26.192500000000003"/>
    <n v="87.308333333333337"/>
    <x v="0"/>
    <s v="drama"/>
    <x v="200"/>
    <d v="2014-09-15T02:00:03"/>
  </r>
  <r>
    <x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x v="63"/>
    <b v="0"/>
    <s v="film &amp; video/drama"/>
    <n v="58.461538461538467"/>
    <n v="54.285714285714285"/>
    <x v="0"/>
    <s v="drama"/>
    <x v="201"/>
    <d v="2015-02-08T19:38:49"/>
  </r>
  <r>
    <x v="202"/>
    <s v="Modern Gangsters"/>
    <s v="new web series created by jonney terry"/>
    <n v="6000"/>
    <n v="0"/>
    <x v="2"/>
    <s v="US"/>
    <s v="USD"/>
    <n v="1444337940"/>
    <n v="1441750564"/>
    <b v="0"/>
    <x v="78"/>
    <b v="0"/>
    <s v="film &amp; video/drama"/>
    <n v="0"/>
    <e v="#DIV/0!"/>
    <x v="0"/>
    <s v="drama"/>
    <x v="202"/>
    <d v="2015-10-08T20:59:00"/>
  </r>
  <r>
    <x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x v="22"/>
    <b v="0"/>
    <s v="film &amp; video/drama"/>
    <n v="29.84"/>
    <n v="93.25"/>
    <x v="0"/>
    <s v="drama"/>
    <x v="203"/>
    <d v="2015-01-29T20:21:04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x v="86"/>
    <b v="0"/>
    <s v="film &amp; video/drama"/>
    <n v="50.721666666666664"/>
    <n v="117.68368136117556"/>
    <x v="0"/>
    <s v="drama"/>
    <x v="204"/>
    <d v="2016-08-04T14:00:0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x v="57"/>
    <b v="0"/>
    <s v="film &amp; video/drama"/>
    <n v="16.25"/>
    <n v="76.470588235294116"/>
    <x v="0"/>
    <s v="drama"/>
    <x v="205"/>
    <d v="2015-10-06T15:10:22"/>
  </r>
  <r>
    <x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x v="78"/>
    <b v="0"/>
    <s v="film &amp; video/drama"/>
    <n v="0"/>
    <e v="#DIV/0!"/>
    <x v="0"/>
    <s v="drama"/>
    <x v="206"/>
    <d v="2016-08-06T00:06:23"/>
  </r>
  <r>
    <x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x v="62"/>
    <b v="0"/>
    <s v="film &amp; video/drama"/>
    <n v="15.214285714285714"/>
    <n v="163.84615384615384"/>
    <x v="0"/>
    <s v="drama"/>
    <x v="207"/>
    <d v="2015-01-04T04:43:58"/>
  </r>
  <r>
    <x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x v="78"/>
    <b v="0"/>
    <s v="film &amp; video/drama"/>
    <n v="0"/>
    <e v="#DIV/0!"/>
    <x v="0"/>
    <s v="drama"/>
    <x v="208"/>
    <d v="2014-12-16T08:52:47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x v="78"/>
    <b v="0"/>
    <s v="film &amp; video/drama"/>
    <n v="0"/>
    <e v="#DIV/0!"/>
    <x v="0"/>
    <s v="drama"/>
    <x v="209"/>
    <d v="2015-07-10T22:08:55"/>
  </r>
  <r>
    <x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x v="51"/>
    <b v="0"/>
    <s v="film &amp; video/drama"/>
    <n v="25.25"/>
    <n v="91.818181818181813"/>
    <x v="0"/>
    <s v="drama"/>
    <x v="210"/>
    <d v="2015-10-01T05:00:00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x v="8"/>
    <b v="0"/>
    <s v="film &amp; video/drama"/>
    <n v="44.6"/>
    <n v="185.83333333333334"/>
    <x v="0"/>
    <s v="drama"/>
    <x v="211"/>
    <d v="2015-09-19T03:50:17"/>
  </r>
  <r>
    <x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x v="29"/>
    <b v="0"/>
    <s v="film &amp; video/drama"/>
    <n v="1.5873015873015872E-2"/>
    <n v="1"/>
    <x v="0"/>
    <s v="drama"/>
    <x v="212"/>
    <d v="2016-04-16T20:08:40"/>
  </r>
  <r>
    <x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x v="29"/>
    <b v="0"/>
    <s v="film &amp; video/drama"/>
    <n v="0.04"/>
    <n v="20"/>
    <x v="0"/>
    <s v="drama"/>
    <x v="213"/>
    <d v="2015-08-16T14:06:41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x v="29"/>
    <b v="0"/>
    <s v="film &amp; video/drama"/>
    <n v="8.0000000000000002E-3"/>
    <n v="1"/>
    <x v="0"/>
    <s v="drama"/>
    <x v="214"/>
    <d v="2015-03-06T15:22:29"/>
  </r>
  <r>
    <x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x v="29"/>
    <b v="0"/>
    <s v="film &amp; video/drama"/>
    <n v="0.22727272727272727"/>
    <n v="10"/>
    <x v="0"/>
    <s v="drama"/>
    <x v="215"/>
    <d v="2016-02-17T23:59:00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x v="87"/>
    <b v="0"/>
    <s v="film &amp; video/drama"/>
    <n v="55.698440000000005"/>
    <n v="331.53833333333336"/>
    <x v="0"/>
    <s v="drama"/>
    <x v="216"/>
    <d v="2015-04-22T22:00:37"/>
  </r>
  <r>
    <x v="217"/>
    <s v="Bitch"/>
    <s v="A roadmovie by paw"/>
    <n v="100000"/>
    <n v="11943"/>
    <x v="2"/>
    <s v="SE"/>
    <s v="SEK"/>
    <n v="1419780149"/>
    <n v="1417101749"/>
    <b v="0"/>
    <x v="44"/>
    <b v="0"/>
    <s v="film &amp; video/drama"/>
    <n v="11.943"/>
    <n v="314.28947368421052"/>
    <x v="0"/>
    <s v="drama"/>
    <x v="217"/>
    <d v="2014-12-28T15:22:29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x v="29"/>
    <b v="0"/>
    <s v="film &amp; video/drama"/>
    <n v="2"/>
    <n v="100"/>
    <x v="0"/>
    <s v="drama"/>
    <x v="218"/>
    <d v="2015-05-15T15:04:49"/>
  </r>
  <r>
    <x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x v="88"/>
    <b v="0"/>
    <s v="film &amp; video/drama"/>
    <n v="17.630000000000003"/>
    <n v="115.98684210526316"/>
    <x v="0"/>
    <s v="drama"/>
    <x v="219"/>
    <d v="2016-04-01T06:59:00"/>
  </r>
  <r>
    <x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x v="83"/>
    <b v="0"/>
    <s v="film &amp; video/drama"/>
    <n v="0.72"/>
    <n v="120"/>
    <x v="0"/>
    <s v="drama"/>
    <x v="220"/>
    <d v="2015-08-20T20:06:00"/>
  </r>
  <r>
    <x v="221"/>
    <s v="Archetypes"/>
    <s v="Film about Schizophrenia with Surreal Twists!"/>
    <n v="50000"/>
    <n v="0"/>
    <x v="2"/>
    <s v="US"/>
    <s v="USD"/>
    <n v="1427569564"/>
    <n v="1422389164"/>
    <b v="0"/>
    <x v="78"/>
    <b v="0"/>
    <s v="film &amp; video/drama"/>
    <n v="0"/>
    <e v="#DIV/0!"/>
    <x v="0"/>
    <s v="drama"/>
    <x v="221"/>
    <d v="2015-03-28T19:06:04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x v="84"/>
    <b v="0"/>
    <s v="film &amp; video/drama"/>
    <n v="13"/>
    <n v="65"/>
    <x v="0"/>
    <s v="drama"/>
    <x v="222"/>
    <d v="2015-03-27T02:39:00"/>
  </r>
  <r>
    <x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x v="78"/>
    <b v="0"/>
    <s v="film &amp; video/drama"/>
    <n v="0"/>
    <e v="#DIV/0!"/>
    <x v="0"/>
    <s v="drama"/>
    <x v="223"/>
    <d v="2016-05-22T01:05:00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x v="78"/>
    <b v="0"/>
    <s v="film &amp; video/drama"/>
    <n v="0"/>
    <e v="#DIV/0!"/>
    <x v="0"/>
    <s v="drama"/>
    <x v="224"/>
    <d v="2015-07-10T05:38:46"/>
  </r>
  <r>
    <x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x v="78"/>
    <b v="0"/>
    <s v="film &amp; video/drama"/>
    <n v="0"/>
    <e v="#DIV/0!"/>
    <x v="0"/>
    <s v="drama"/>
    <x v="225"/>
    <d v="2016-04-08T22:04:14"/>
  </r>
  <r>
    <x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x v="84"/>
    <b v="0"/>
    <s v="film &amp; video/drama"/>
    <n v="0.86206896551724133"/>
    <n v="125"/>
    <x v="0"/>
    <s v="drama"/>
    <x v="226"/>
    <d v="2015-05-31T09:29:00"/>
  </r>
  <r>
    <x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x v="78"/>
    <b v="0"/>
    <s v="film &amp; video/drama"/>
    <n v="0"/>
    <e v="#DIV/0!"/>
    <x v="0"/>
    <s v="drama"/>
    <x v="227"/>
    <d v="2015-07-09T21:27:21"/>
  </r>
  <r>
    <x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x v="78"/>
    <b v="0"/>
    <s v="film &amp; video/drama"/>
    <n v="0"/>
    <e v="#DIV/0!"/>
    <x v="0"/>
    <s v="drama"/>
    <x v="228"/>
    <d v="2015-06-01T16:28:25"/>
  </r>
  <r>
    <x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x v="78"/>
    <b v="0"/>
    <s v="film &amp; video/drama"/>
    <n v="0"/>
    <e v="#DIV/0!"/>
    <x v="0"/>
    <s v="drama"/>
    <x v="229"/>
    <d v="2016-02-13T22:24:57"/>
  </r>
  <r>
    <x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x v="84"/>
    <b v="0"/>
    <s v="film &amp; video/drama"/>
    <n v="0.4"/>
    <n v="30"/>
    <x v="0"/>
    <s v="drama"/>
    <x v="230"/>
    <d v="2015-06-04T18:39:11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x v="78"/>
    <b v="0"/>
    <s v="film &amp; video/drama"/>
    <n v="0"/>
    <e v="#DIV/0!"/>
    <x v="0"/>
    <s v="drama"/>
    <x v="231"/>
    <d v="2016-01-02T23:00:51"/>
  </r>
  <r>
    <x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x v="63"/>
    <b v="0"/>
    <s v="film &amp; video/drama"/>
    <n v="2.75"/>
    <n v="15.714285714285714"/>
    <x v="0"/>
    <s v="drama"/>
    <x v="232"/>
    <d v="2015-02-27T19:49:06"/>
  </r>
  <r>
    <x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x v="78"/>
    <b v="0"/>
    <s v="film &amp; video/drama"/>
    <n v="0"/>
    <e v="#DIV/0!"/>
    <x v="0"/>
    <s v="drama"/>
    <x v="233"/>
    <d v="2016-09-29T21:52:52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x v="81"/>
    <b v="0"/>
    <s v="film &amp; video/drama"/>
    <n v="40.1"/>
    <n v="80.2"/>
    <x v="0"/>
    <s v="drama"/>
    <x v="234"/>
    <d v="2015-06-21T00:50:59"/>
  </r>
  <r>
    <x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x v="78"/>
    <b v="0"/>
    <s v="film &amp; video/drama"/>
    <n v="0"/>
    <e v="#DIV/0!"/>
    <x v="0"/>
    <s v="drama"/>
    <x v="235"/>
    <d v="2015-07-09T21:48:17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x v="78"/>
    <b v="0"/>
    <s v="film &amp; video/drama"/>
    <n v="0"/>
    <e v="#DIV/0!"/>
    <x v="0"/>
    <s v="drama"/>
    <x v="236"/>
    <d v="2016-01-05T00:00:00"/>
  </r>
  <r>
    <x v="237"/>
    <s v="Making The Choice"/>
    <s v="Making The Choice is a christian short film series."/>
    <n v="15000"/>
    <n v="50"/>
    <x v="2"/>
    <s v="US"/>
    <s v="USD"/>
    <n v="1457445069"/>
    <n v="1452261069"/>
    <b v="0"/>
    <x v="29"/>
    <b v="0"/>
    <s v="film &amp; video/drama"/>
    <n v="0.33333333333333337"/>
    <n v="50"/>
    <x v="0"/>
    <s v="drama"/>
    <x v="237"/>
    <d v="2016-03-08T13:51:09"/>
  </r>
  <r>
    <x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x v="78"/>
    <b v="0"/>
    <s v="film &amp; video/drama"/>
    <n v="0"/>
    <e v="#DIV/0!"/>
    <x v="0"/>
    <s v="drama"/>
    <x v="238"/>
    <d v="2016-12-30T09:00:00"/>
  </r>
  <r>
    <x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x v="81"/>
    <b v="0"/>
    <s v="film &amp; video/drama"/>
    <n v="25"/>
    <n v="50"/>
    <x v="0"/>
    <s v="drama"/>
    <x v="239"/>
    <d v="2015-11-08T12:00:00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x v="89"/>
    <b v="1"/>
    <s v="film &amp; video/documentary"/>
    <n v="107.63413333333334"/>
    <n v="117.84759124087591"/>
    <x v="0"/>
    <s v="documentary"/>
    <x v="240"/>
    <d v="2013-05-05T17:00:11"/>
  </r>
  <r>
    <x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x v="90"/>
    <b v="1"/>
    <s v="film &amp; video/documentary"/>
    <n v="112.63736263736264"/>
    <n v="109.04255319148936"/>
    <x v="0"/>
    <s v="documentary"/>
    <x v="241"/>
    <d v="2014-12-21T16:45:04"/>
  </r>
  <r>
    <x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x v="91"/>
    <b v="1"/>
    <s v="film &amp; video/documentary"/>
    <n v="113.46153846153845"/>
    <n v="73.019801980198025"/>
    <x v="0"/>
    <s v="documentary"/>
    <x v="242"/>
    <d v="2011-12-20T11:49:50"/>
  </r>
  <r>
    <x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x v="92"/>
    <b v="1"/>
    <s v="film &amp; video/documentary"/>
    <n v="102.592"/>
    <n v="78.195121951219505"/>
    <x v="0"/>
    <s v="documentary"/>
    <x v="243"/>
    <d v="2014-02-22T01:08:2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x v="87"/>
    <b v="1"/>
    <s v="film &amp; video/documentary"/>
    <n v="113.75714285714287"/>
    <n v="47.398809523809526"/>
    <x v="0"/>
    <s v="documentary"/>
    <x v="244"/>
    <d v="2010-03-16T07:06:00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x v="93"/>
    <b v="1"/>
    <s v="film &amp; video/documentary"/>
    <n v="103.71999999999998"/>
    <n v="54.020833333333336"/>
    <x v="0"/>
    <s v="documentary"/>
    <x v="245"/>
    <d v="2012-08-16T01:16:25"/>
  </r>
  <r>
    <x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x v="94"/>
    <b v="1"/>
    <s v="film &amp; video/documentary"/>
    <n v="305.46000000000004"/>
    <n v="68.488789237668158"/>
    <x v="0"/>
    <s v="documentary"/>
    <x v="246"/>
    <d v="2010-12-18T09:43:25"/>
  </r>
  <r>
    <x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x v="95"/>
    <b v="1"/>
    <s v="film &amp; video/documentary"/>
    <n v="134.1"/>
    <n v="108.14516129032258"/>
    <x v="0"/>
    <s v="documentary"/>
    <x v="247"/>
    <d v="2010-10-16T03:39:00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x v="96"/>
    <b v="1"/>
    <s v="film &amp; video/documentary"/>
    <n v="101.33294117647058"/>
    <n v="589.95205479452056"/>
    <x v="0"/>
    <s v="documentary"/>
    <x v="248"/>
    <d v="2012-01-07T18:35:09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x v="97"/>
    <b v="1"/>
    <s v="film &amp; video/documentary"/>
    <n v="112.92"/>
    <n v="48.051063829787232"/>
    <x v="0"/>
    <s v="documentary"/>
    <x v="249"/>
    <d v="2010-08-22T17:40:00"/>
  </r>
  <r>
    <x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x v="98"/>
    <b v="1"/>
    <s v="film &amp; video/documentary"/>
    <n v="105.58333333333334"/>
    <n v="72.482837528604122"/>
    <x v="0"/>
    <s v="documentary"/>
    <x v="250"/>
    <d v="2013-06-06T13:34:51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x v="99"/>
    <b v="1"/>
    <s v="film &amp; video/documentary"/>
    <n v="125.57142857142858"/>
    <n v="57.077922077922075"/>
    <x v="0"/>
    <s v="documentary"/>
    <x v="251"/>
    <d v="2012-05-16T19:00:00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x v="52"/>
    <b v="1"/>
    <s v="film &amp; video/documentary"/>
    <n v="184.56"/>
    <n v="85.444444444444443"/>
    <x v="0"/>
    <s v="documentary"/>
    <x v="252"/>
    <d v="2010-06-01T03:59:00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x v="63"/>
    <b v="1"/>
    <s v="film &amp; video/documentary"/>
    <n v="100.73333333333335"/>
    <n v="215.85714285714286"/>
    <x v="0"/>
    <s v="documentary"/>
    <x v="253"/>
    <d v="2012-02-15T15:37:15"/>
  </r>
  <r>
    <x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x v="100"/>
    <b v="1"/>
    <s v="film &amp; video/documentary"/>
    <n v="116.94725"/>
    <n v="89.38643312101911"/>
    <x v="0"/>
    <s v="documentary"/>
    <x v="254"/>
    <d v="2015-10-17T02:00:00"/>
  </r>
  <r>
    <x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x v="101"/>
    <b v="1"/>
    <s v="film &amp; video/documentary"/>
    <n v="106.73325"/>
    <n v="45.418404255319146"/>
    <x v="0"/>
    <s v="documentary"/>
    <x v="255"/>
    <d v="2011-03-16T11:38:02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x v="102"/>
    <b v="1"/>
    <s v="film &amp; video/documentary"/>
    <n v="139.1"/>
    <n v="65.756363636363631"/>
    <x v="0"/>
    <s v="documentary"/>
    <x v="256"/>
    <d v="2013-03-16T18:27:47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x v="103"/>
    <b v="1"/>
    <s v="film &amp; video/documentary"/>
    <n v="106.72648571428572"/>
    <n v="66.70405357142856"/>
    <x v="0"/>
    <s v="documentary"/>
    <x v="257"/>
    <d v="2016-05-19T15:02:42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x v="104"/>
    <b v="1"/>
    <s v="film &amp; video/documentary"/>
    <n v="191.14"/>
    <n v="83.345930232558146"/>
    <x v="0"/>
    <s v="documentary"/>
    <x v="258"/>
    <d v="2011-06-18T01:14:26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x v="105"/>
    <b v="1"/>
    <s v="film &amp; video/documentary"/>
    <n v="131.93789333333334"/>
    <n v="105.04609341825902"/>
    <x v="0"/>
    <s v="documentary"/>
    <x v="259"/>
    <d v="2015-04-08T17:42:49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x v="106"/>
    <b v="1"/>
    <s v="film &amp; video/documentary"/>
    <n v="106.4"/>
    <n v="120.90909090909091"/>
    <x v="0"/>
    <s v="documentary"/>
    <x v="260"/>
    <d v="2010-07-17T09:59:00"/>
  </r>
  <r>
    <x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x v="107"/>
    <b v="1"/>
    <s v="film &amp; video/documentary"/>
    <n v="107.4"/>
    <n v="97.63636363636364"/>
    <x v="0"/>
    <s v="documentary"/>
    <x v="261"/>
    <d v="2012-06-07T14:55:00"/>
  </r>
  <r>
    <x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x v="108"/>
    <b v="1"/>
    <s v="film &amp; video/documentary"/>
    <n v="240"/>
    <n v="41.379310344827587"/>
    <x v="0"/>
    <s v="documentary"/>
    <x v="262"/>
    <d v="2011-02-26T05:57:08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x v="109"/>
    <b v="1"/>
    <s v="film &amp; video/documentary"/>
    <n v="118.08108"/>
    <n v="30.654485981308412"/>
    <x v="0"/>
    <s v="documentary"/>
    <x v="263"/>
    <d v="2012-09-27T22:54:5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x v="110"/>
    <b v="1"/>
    <s v="film &amp; video/documentary"/>
    <n v="118.19999999999999"/>
    <n v="64.945054945054949"/>
    <x v="0"/>
    <s v="documentary"/>
    <x v="264"/>
    <d v="2012-05-11T14:53:15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x v="6"/>
    <b v="1"/>
    <s v="film &amp; video/documentary"/>
    <n v="111.1"/>
    <n v="95.775862068965523"/>
    <x v="0"/>
    <s v="documentary"/>
    <x v="265"/>
    <d v="2010-05-10T20:16:00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x v="17"/>
    <b v="1"/>
    <s v="film &amp; video/documentary"/>
    <n v="145.5"/>
    <n v="40.416666666666664"/>
    <x v="0"/>
    <s v="documentary"/>
    <x v="266"/>
    <d v="2010-04-23T03:51:00"/>
  </r>
  <r>
    <x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x v="111"/>
    <b v="1"/>
    <s v="film &amp; video/documentary"/>
    <n v="131.62883248730967"/>
    <n v="78.578424242424248"/>
    <x v="0"/>
    <s v="documentary"/>
    <x v="267"/>
    <d v="2014-06-25T10:51:39"/>
  </r>
  <r>
    <x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x v="112"/>
    <b v="1"/>
    <s v="film &amp; video/documentary"/>
    <n v="111.4"/>
    <n v="50.18018018018018"/>
    <x v="0"/>
    <s v="documentary"/>
    <x v="268"/>
    <d v="2011-11-07T04:39:38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x v="113"/>
    <b v="1"/>
    <s v="film &amp; video/documentary"/>
    <n v="147.23376999999999"/>
    <n v="92.251735588972423"/>
    <x v="0"/>
    <s v="documentary"/>
    <x v="269"/>
    <d v="2017-02-22T04:43:42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x v="42"/>
    <b v="1"/>
    <s v="film &amp; video/documentary"/>
    <n v="152.60869565217391"/>
    <n v="57.540983606557376"/>
    <x v="0"/>
    <s v="documentary"/>
    <x v="270"/>
    <d v="2011-05-25T04:00:00"/>
  </r>
  <r>
    <x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x v="114"/>
    <b v="1"/>
    <s v="film &amp; video/documentary"/>
    <n v="104.67999999999999"/>
    <n v="109.42160278745645"/>
    <x v="0"/>
    <s v="documentary"/>
    <x v="271"/>
    <d v="2014-01-02T08:00:00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x v="71"/>
    <b v="1"/>
    <s v="film &amp; video/documentary"/>
    <n v="177.43366666666668"/>
    <n v="81.892461538461546"/>
    <x v="0"/>
    <s v="documentary"/>
    <x v="272"/>
    <d v="2010-04-28T18:49:00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x v="115"/>
    <b v="1"/>
    <s v="film &amp; video/documentary"/>
    <n v="107.7758"/>
    <n v="45.667711864406776"/>
    <x v="0"/>
    <s v="documentary"/>
    <x v="273"/>
    <d v="2011-07-03T11:57:46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x v="116"/>
    <b v="1"/>
    <s v="film &amp; video/documentary"/>
    <n v="156"/>
    <n v="55.221238938053098"/>
    <x v="0"/>
    <s v="documentary"/>
    <x v="274"/>
    <d v="2012-04-05T06:59:00"/>
  </r>
  <r>
    <x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x v="117"/>
    <b v="1"/>
    <s v="film &amp; video/documentary"/>
    <n v="108.395"/>
    <n v="65.298192771084331"/>
    <x v="0"/>
    <s v="documentary"/>
    <x v="275"/>
    <d v="2012-11-10T01:46:06"/>
  </r>
  <r>
    <x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x v="95"/>
    <b v="1"/>
    <s v="film &amp; video/documentary"/>
    <n v="147.6"/>
    <n v="95.225806451612897"/>
    <x v="0"/>
    <s v="documentary"/>
    <x v="276"/>
    <d v="2012-04-28T00:57:5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x v="118"/>
    <b v="1"/>
    <s v="film &amp; video/documentary"/>
    <n v="110.38153846153847"/>
    <n v="75.444794952681391"/>
    <x v="0"/>
    <s v="documentary"/>
    <x v="277"/>
    <d v="2015-05-23T21:23:39"/>
  </r>
  <r>
    <x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x v="119"/>
    <b v="1"/>
    <s v="film &amp; video/documentary"/>
    <n v="150.34814814814814"/>
    <n v="97.816867469879512"/>
    <x v="0"/>
    <s v="documentary"/>
    <x v="278"/>
    <d v="2012-10-12T00:58:59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x v="120"/>
    <b v="1"/>
    <s v="film &amp; video/documentary"/>
    <n v="157.31829411764707"/>
    <n v="87.685606557377056"/>
    <x v="0"/>
    <s v="documentary"/>
    <x v="279"/>
    <d v="2017-02-27T02:01:00"/>
  </r>
  <r>
    <x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x v="121"/>
    <b v="1"/>
    <s v="film &amp; video/documentary"/>
    <n v="156.14400000000001"/>
    <n v="54.748948106591868"/>
    <x v="0"/>
    <s v="documentary"/>
    <x v="280"/>
    <d v="2014-05-30T14:10:35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x v="1"/>
    <b v="1"/>
    <s v="film &amp; video/documentary"/>
    <n v="120.58763636363636"/>
    <n v="83.953417721518989"/>
    <x v="0"/>
    <s v="documentary"/>
    <x v="281"/>
    <d v="2009-08-10T19:26:00"/>
  </r>
  <r>
    <x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x v="122"/>
    <b v="1"/>
    <s v="film &amp; video/documentary"/>
    <n v="101.18888888888888"/>
    <n v="254.38547486033519"/>
    <x v="0"/>
    <s v="documentary"/>
    <x v="282"/>
    <d v="2010-02-22T22:00:00"/>
  </r>
  <r>
    <x v="283"/>
    <s v="SOLE SURVIVOR"/>
    <s v="What is the impact of survivorship on the human condition?"/>
    <n v="18000"/>
    <n v="20569.05"/>
    <x v="0"/>
    <s v="US"/>
    <s v="USD"/>
    <n v="1306904340"/>
    <n v="1305219744"/>
    <b v="1"/>
    <x v="91"/>
    <b v="1"/>
    <s v="film &amp; video/documentary"/>
    <n v="114.27249999999999"/>
    <n v="101.8269801980198"/>
    <x v="0"/>
    <s v="documentary"/>
    <x v="283"/>
    <d v="2011-06-01T04:59:00"/>
  </r>
  <r>
    <x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x v="123"/>
    <b v="1"/>
    <s v="film &amp; video/documentary"/>
    <n v="104.62615"/>
    <n v="55.066394736842106"/>
    <x v="0"/>
    <s v="documentary"/>
    <x v="284"/>
    <d v="2012-01-21T17:43:00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x v="124"/>
    <b v="1"/>
    <s v="film &amp; video/documentary"/>
    <n v="228.82507142857142"/>
    <n v="56.901438721136763"/>
    <x v="0"/>
    <s v="documentary"/>
    <x v="285"/>
    <d v="2013-09-19T18:08:48"/>
  </r>
  <r>
    <x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x v="125"/>
    <b v="1"/>
    <s v="film &amp; video/documentary"/>
    <n v="109.15333333333332"/>
    <n v="121.28148148148148"/>
    <x v="0"/>
    <s v="documentary"/>
    <x v="286"/>
    <d v="2013-03-25T18:35:24"/>
  </r>
  <r>
    <x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x v="126"/>
    <b v="1"/>
    <s v="film &amp; video/documentary"/>
    <n v="176.29999999999998"/>
    <n v="91.189655172413794"/>
    <x v="0"/>
    <s v="documentary"/>
    <x v="287"/>
    <d v="2012-11-02T04:00:00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x v="127"/>
    <b v="1"/>
    <s v="film &amp; video/documentary"/>
    <n v="103.21061999999999"/>
    <n v="115.44812080536913"/>
    <x v="0"/>
    <s v="documentary"/>
    <x v="288"/>
    <d v="2012-06-26T04:03:13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x v="128"/>
    <b v="1"/>
    <s v="film &amp; video/documentary"/>
    <n v="104.82000000000001"/>
    <n v="67.771551724137936"/>
    <x v="0"/>
    <s v="documentary"/>
    <x v="289"/>
    <d v="2013-11-02T10:57:14"/>
  </r>
  <r>
    <x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x v="129"/>
    <b v="1"/>
    <s v="film &amp; video/documentary"/>
    <n v="106.68444444444445"/>
    <n v="28.576190476190476"/>
    <x v="0"/>
    <s v="documentary"/>
    <x v="290"/>
    <d v="2011-02-02T07:59:00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x v="130"/>
    <b v="1"/>
    <s v="film &amp; video/documentary"/>
    <n v="120.02"/>
    <n v="46.8828125"/>
    <x v="0"/>
    <s v="documentary"/>
    <x v="291"/>
    <d v="2013-05-01T00:01:00"/>
  </r>
  <r>
    <x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x v="131"/>
    <b v="1"/>
    <s v="film &amp; video/documentary"/>
    <n v="101.50693333333334"/>
    <n v="154.42231237322514"/>
    <x v="0"/>
    <s v="documentary"/>
    <x v="292"/>
    <d v="2011-10-29T03:59:00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x v="132"/>
    <b v="1"/>
    <s v="film &amp; video/documentary"/>
    <n v="101.38461538461539"/>
    <n v="201.22137404580153"/>
    <x v="0"/>
    <s v="documentary"/>
    <x v="293"/>
    <d v="2014-04-20T16:01:5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x v="133"/>
    <b v="1"/>
    <s v="film &amp; video/documentary"/>
    <n v="100"/>
    <n v="100"/>
    <x v="0"/>
    <s v="documentary"/>
    <x v="294"/>
    <d v="2010-07-19T16:00:00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x v="134"/>
    <b v="1"/>
    <s v="film &amp; video/documentary"/>
    <n v="133.10911999999999"/>
    <n v="100.08204511278196"/>
    <x v="0"/>
    <s v="documentary"/>
    <x v="295"/>
    <d v="2013-11-01T00:00:00"/>
  </r>
  <r>
    <x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x v="135"/>
    <b v="1"/>
    <s v="film &amp; video/documentary"/>
    <n v="118.72620000000001"/>
    <n v="230.08953488372092"/>
    <x v="0"/>
    <s v="documentary"/>
    <x v="296"/>
    <d v="2012-09-07T11:24:43"/>
  </r>
  <r>
    <x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x v="136"/>
    <b v="1"/>
    <s v="film &amp; video/documentary"/>
    <n v="100.64"/>
    <n v="141.74647887323943"/>
    <x v="0"/>
    <s v="documentary"/>
    <x v="297"/>
    <d v="2015-05-01T03:59:00"/>
  </r>
  <r>
    <x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x v="137"/>
    <b v="1"/>
    <s v="film &amp; video/documentary"/>
    <n v="108.93241269841269"/>
    <n v="56.344351395730705"/>
    <x v="0"/>
    <s v="documentary"/>
    <x v="298"/>
    <d v="2014-05-09T21:00:00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x v="138"/>
    <b v="1"/>
    <s v="film &amp; video/documentary"/>
    <n v="178.95250000000001"/>
    <n v="73.341188524590166"/>
    <x v="0"/>
    <s v="documentary"/>
    <x v="299"/>
    <d v="2010-11-17T06:24:20"/>
  </r>
  <r>
    <x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x v="139"/>
    <b v="1"/>
    <s v="film &amp; video/documentary"/>
    <n v="101.72264"/>
    <n v="85.337785234899329"/>
    <x v="0"/>
    <s v="documentary"/>
    <x v="300"/>
    <d v="2011-04-24T23:02:18"/>
  </r>
  <r>
    <x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x v="140"/>
    <b v="1"/>
    <s v="film &amp; video/documentary"/>
    <n v="118.73499999999999"/>
    <n v="61.496215139442228"/>
    <x v="0"/>
    <s v="documentary"/>
    <x v="301"/>
    <d v="2013-03-19T16:42:15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x v="52"/>
    <b v="1"/>
    <s v="film &amp; video/documentary"/>
    <n v="100.46"/>
    <n v="93.018518518518519"/>
    <x v="0"/>
    <s v="documentary"/>
    <x v="302"/>
    <d v="2012-02-24T20:33:58"/>
  </r>
  <r>
    <x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x v="141"/>
    <b v="1"/>
    <s v="film &amp; video/documentary"/>
    <n v="137.46666666666667"/>
    <n v="50.292682926829265"/>
    <x v="0"/>
    <s v="documentary"/>
    <x v="303"/>
    <d v="2012-06-02T01:42:26"/>
  </r>
  <r>
    <x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x v="142"/>
    <b v="1"/>
    <s v="film &amp; video/documentary"/>
    <n v="231.64705882352939"/>
    <n v="106.43243243243244"/>
    <x v="0"/>
    <s v="documentary"/>
    <x v="304"/>
    <d v="2012-09-01T02:00:00"/>
  </r>
  <r>
    <x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x v="143"/>
    <b v="1"/>
    <s v="film &amp; video/documentary"/>
    <n v="130.33333333333331"/>
    <n v="51.719576719576722"/>
    <x v="0"/>
    <s v="documentary"/>
    <x v="305"/>
    <d v="2012-03-10T15:07:29"/>
  </r>
  <r>
    <x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x v="144"/>
    <b v="1"/>
    <s v="film &amp; video/documentary"/>
    <n v="292.89999999999998"/>
    <n v="36.612499999999997"/>
    <x v="0"/>
    <s v="documentary"/>
    <x v="306"/>
    <d v="2013-03-20T19:05:33"/>
  </r>
  <r>
    <x v="307"/>
    <s v="Grammar Revolution"/>
    <s v="Why is grammar important?"/>
    <n v="22000"/>
    <n v="24490"/>
    <x v="0"/>
    <s v="US"/>
    <s v="USD"/>
    <n v="1360276801"/>
    <n v="1357684801"/>
    <b v="1"/>
    <x v="145"/>
    <b v="1"/>
    <s v="film &amp; video/documentary"/>
    <n v="111.31818181818183"/>
    <n v="42.517361111111114"/>
    <x v="0"/>
    <s v="documentary"/>
    <x v="307"/>
    <d v="2013-02-07T22:40:01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x v="91"/>
    <b v="1"/>
    <s v="film &amp; video/documentary"/>
    <n v="105.56666666666668"/>
    <n v="62.712871287128714"/>
    <x v="0"/>
    <s v="documentary"/>
    <x v="308"/>
    <d v="2011-03-10T16:40:10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x v="146"/>
    <b v="1"/>
    <s v="film &amp; video/documentary"/>
    <n v="118.94444444444446"/>
    <n v="89.957983193277315"/>
    <x v="0"/>
    <s v="documentary"/>
    <x v="309"/>
    <d v="2012-09-03T18:02:14"/>
  </r>
  <r>
    <x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x v="17"/>
    <b v="1"/>
    <s v="film &amp; video/documentary"/>
    <n v="104.129"/>
    <n v="28.924722222222222"/>
    <x v="0"/>
    <s v="documentary"/>
    <x v="310"/>
    <d v="2011-10-20T02:00:00"/>
  </r>
  <r>
    <x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x v="3"/>
    <b v="1"/>
    <s v="film &amp; video/documentary"/>
    <n v="104.10165000000001"/>
    <n v="138.8022"/>
    <x v="0"/>
    <s v="documentary"/>
    <x v="311"/>
    <d v="2012-01-01T07:59:00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x v="96"/>
    <b v="1"/>
    <s v="film &amp; video/documentary"/>
    <n v="111.87499999999999"/>
    <n v="61.301369863013697"/>
    <x v="0"/>
    <s v="documentary"/>
    <x v="312"/>
    <d v="2013-04-14T21:03:52"/>
  </r>
  <r>
    <x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x v="147"/>
    <b v="1"/>
    <s v="film &amp; video/documentary"/>
    <n v="104.73529411764706"/>
    <n v="80.202702702702709"/>
    <x v="0"/>
    <s v="documentary"/>
    <x v="313"/>
    <d v="2010-08-11T15:59:00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x v="148"/>
    <b v="1"/>
    <s v="film &amp; video/documentary"/>
    <n v="385.15000000000003"/>
    <n v="32.095833333333331"/>
    <x v="0"/>
    <s v="documentary"/>
    <x v="314"/>
    <d v="2013-03-01T19:59:48"/>
  </r>
  <r>
    <x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x v="149"/>
    <b v="1"/>
    <s v="film &amp; video/documentary"/>
    <n v="101.248"/>
    <n v="200.88888888888889"/>
    <x v="0"/>
    <s v="documentary"/>
    <x v="315"/>
    <d v="2012-08-22T18:32:14"/>
  </r>
  <r>
    <x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x v="150"/>
    <b v="1"/>
    <s v="film &amp; video/documentary"/>
    <n v="113.77333333333333"/>
    <n v="108.01265822784811"/>
    <x v="0"/>
    <s v="documentary"/>
    <x v="316"/>
    <d v="2014-12-11T04:59:00"/>
  </r>
  <r>
    <x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x v="151"/>
    <b v="1"/>
    <s v="film &amp; video/documentary"/>
    <n v="100.80333333333333"/>
    <n v="95.699367088607602"/>
    <x v="0"/>
    <s v="documentary"/>
    <x v="317"/>
    <d v="2013-12-11T16:14:43"/>
  </r>
  <r>
    <x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x v="4"/>
    <b v="1"/>
    <s v="film &amp; video/documentary"/>
    <n v="283.32"/>
    <n v="49.880281690140848"/>
    <x v="0"/>
    <s v="documentary"/>
    <x v="318"/>
    <d v="2013-03-26T23:55:51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x v="13"/>
    <b v="1"/>
    <s v="film &amp; video/documentary"/>
    <n v="112.68"/>
    <n v="110.47058823529412"/>
    <x v="0"/>
    <s v="documentary"/>
    <x v="319"/>
    <d v="2010-02-02T07:59:00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x v="150"/>
    <b v="1"/>
    <s v="film &amp; video/documentary"/>
    <n v="106.58000000000001"/>
    <n v="134.91139240506328"/>
    <x v="0"/>
    <s v="documentary"/>
    <x v="320"/>
    <d v="2015-12-22T23:00:00"/>
  </r>
  <r>
    <x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x v="152"/>
    <b v="1"/>
    <s v="film &amp; video/documentary"/>
    <n v="102.66285714285715"/>
    <n v="106.62314540059347"/>
    <x v="0"/>
    <s v="documentary"/>
    <x v="321"/>
    <d v="2016-11-08T11:43:06"/>
  </r>
  <r>
    <x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x v="153"/>
    <b v="1"/>
    <s v="film &amp; video/documentary"/>
    <n v="107.91200000000001"/>
    <n v="145.04301075268816"/>
    <x v="0"/>
    <s v="documentary"/>
    <x v="322"/>
    <d v="2016-05-13T13:40:48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x v="6"/>
    <b v="1"/>
    <s v="film &amp; video/documentary"/>
    <n v="123.07407407407408"/>
    <n v="114.58620689655173"/>
    <x v="0"/>
    <s v="documentary"/>
    <x v="323"/>
    <d v="2016-12-21T07:59:00"/>
  </r>
  <r>
    <x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x v="141"/>
    <b v="1"/>
    <s v="film &amp; video/documentary"/>
    <n v="101.6"/>
    <n v="105.3170731707317"/>
    <x v="0"/>
    <s v="documentary"/>
    <x v="324"/>
    <d v="2015-08-01T15:01:48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x v="154"/>
    <b v="1"/>
    <s v="film &amp; video/documentary"/>
    <n v="104.396"/>
    <n v="70.921195652173907"/>
    <x v="0"/>
    <s v="documentary"/>
    <x v="325"/>
    <d v="2016-12-20T04:30:33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x v="155"/>
    <b v="1"/>
    <s v="film &amp; video/documentary"/>
    <n v="112.92973333333333"/>
    <n v="147.17167680278018"/>
    <x v="0"/>
    <s v="documentary"/>
    <x v="326"/>
    <d v="2017-03-14T22:57:00"/>
  </r>
  <r>
    <x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x v="69"/>
    <b v="1"/>
    <s v="film &amp; video/documentary"/>
    <n v="136.4"/>
    <n v="160.47058823529412"/>
    <x v="0"/>
    <s v="documentary"/>
    <x v="327"/>
    <d v="2015-03-22T08:00:00"/>
  </r>
  <r>
    <x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x v="156"/>
    <b v="1"/>
    <s v="film &amp; video/documentary"/>
    <n v="103.61439999999999"/>
    <n v="156.04578313253012"/>
    <x v="0"/>
    <s v="documentary"/>
    <x v="328"/>
    <d v="2015-11-01T04:00:00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x v="157"/>
    <b v="1"/>
    <s v="film &amp; video/documentary"/>
    <n v="105.5"/>
    <n v="63.17365269461078"/>
    <x v="0"/>
    <s v="documentary"/>
    <x v="329"/>
    <d v="2015-11-07T04:00:00"/>
  </r>
  <r>
    <x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x v="158"/>
    <b v="1"/>
    <s v="film &amp; video/documentary"/>
    <n v="101.82857142857142"/>
    <n v="104.82352941176471"/>
    <x v="0"/>
    <s v="documentary"/>
    <x v="330"/>
    <d v="2013-05-17T03:59:00"/>
  </r>
  <r>
    <x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x v="159"/>
    <b v="1"/>
    <s v="film &amp; video/documentary"/>
    <n v="106.60499999999999"/>
    <n v="97.356164383561648"/>
    <x v="0"/>
    <s v="documentary"/>
    <x v="331"/>
    <d v="2016-06-17T13:57:14"/>
  </r>
  <r>
    <x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x v="160"/>
    <b v="1"/>
    <s v="film &amp; video/documentary"/>
    <n v="113.015"/>
    <n v="203.63063063063063"/>
    <x v="0"/>
    <s v="documentary"/>
    <x v="332"/>
    <d v="2015-10-28T08:00:00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x v="161"/>
    <b v="1"/>
    <s v="film &amp; video/documentary"/>
    <n v="125.22750000000001"/>
    <n v="188.31203007518798"/>
    <x v="0"/>
    <s v="documentary"/>
    <x v="333"/>
    <d v="2016-04-07T14:16:31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x v="50"/>
    <b v="1"/>
    <s v="film &amp; video/documentary"/>
    <n v="101.19"/>
    <n v="146.65217391304347"/>
    <x v="0"/>
    <s v="documentary"/>
    <x v="334"/>
    <d v="2015-05-15T19:00:00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x v="144"/>
    <b v="1"/>
    <s v="film &amp; video/documentary"/>
    <n v="102.76470588235294"/>
    <n v="109.1875"/>
    <x v="0"/>
    <s v="documentary"/>
    <x v="335"/>
    <d v="2015-05-08T22:00:00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x v="131"/>
    <b v="1"/>
    <s v="film &amp; video/documentary"/>
    <n v="116.83911999999998"/>
    <n v="59.249046653144013"/>
    <x v="0"/>
    <s v="documentary"/>
    <x v="336"/>
    <d v="2015-11-13T15:18:38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x v="162"/>
    <b v="1"/>
    <s v="film &amp; video/documentary"/>
    <n v="101.16833333333335"/>
    <n v="97.904838709677421"/>
    <x v="0"/>
    <s v="documentary"/>
    <x v="337"/>
    <d v="2015-03-14T02:05:08"/>
  </r>
  <r>
    <x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x v="163"/>
    <b v="1"/>
    <s v="film &amp; video/documentary"/>
    <n v="110.13360000000002"/>
    <n v="70.000169491525426"/>
    <x v="0"/>
    <s v="documentary"/>
    <x v="338"/>
    <d v="2016-09-03T01:00:00"/>
  </r>
  <r>
    <x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x v="30"/>
    <b v="1"/>
    <s v="film &amp; video/documentary"/>
    <n v="108.08333333333333"/>
    <n v="72.865168539325836"/>
    <x v="0"/>
    <s v="documentary"/>
    <x v="339"/>
    <d v="2015-04-29T18:14:28"/>
  </r>
  <r>
    <x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x v="164"/>
    <b v="1"/>
    <s v="film &amp; video/documentary"/>
    <n v="125.02285714285715"/>
    <n v="146.34782608695653"/>
    <x v="0"/>
    <s v="documentary"/>
    <x v="340"/>
    <d v="2017-03-08T21:00:00"/>
  </r>
  <r>
    <x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x v="165"/>
    <b v="1"/>
    <s v="film &amp; video/documentary"/>
    <n v="106.71428571428572"/>
    <n v="67.909090909090907"/>
    <x v="0"/>
    <s v="documentary"/>
    <x v="341"/>
    <d v="2014-10-01T03:59:00"/>
  </r>
  <r>
    <x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x v="166"/>
    <b v="1"/>
    <s v="film &amp; video/documentary"/>
    <n v="100.36639999999998"/>
    <n v="169.85083076923075"/>
    <x v="0"/>
    <s v="documentary"/>
    <x v="342"/>
    <d v="2016-04-29T18:44:25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x v="167"/>
    <b v="1"/>
    <s v="film &amp; video/documentary"/>
    <n v="102.02863333333335"/>
    <n v="58.413339694656486"/>
    <x v="0"/>
    <s v="documentary"/>
    <x v="343"/>
    <d v="2014-11-14T03:00:00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x v="168"/>
    <b v="1"/>
    <s v="film &amp; video/documentary"/>
    <n v="102.08358208955224"/>
    <n v="119.99298245614035"/>
    <x v="0"/>
    <s v="documentary"/>
    <x v="344"/>
    <d v="2015-06-01T02:20:00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x v="122"/>
    <b v="1"/>
    <s v="film &amp; video/documentary"/>
    <n v="123.27586206896552"/>
    <n v="99.860335195530723"/>
    <x v="0"/>
    <s v="documentary"/>
    <x v="345"/>
    <d v="2015-05-20T22:39:50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x v="101"/>
    <b v="1"/>
    <s v="film &amp; video/documentary"/>
    <n v="170.28880000000001"/>
    <n v="90.579148936170213"/>
    <x v="0"/>
    <s v="documentary"/>
    <x v="346"/>
    <d v="2015-10-14T12:00:21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x v="169"/>
    <b v="1"/>
    <s v="film &amp; video/documentary"/>
    <n v="111.59049999999999"/>
    <n v="117.77361477572559"/>
    <x v="0"/>
    <s v="documentary"/>
    <x v="347"/>
    <d v="2015-11-14T12:53:29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x v="46"/>
    <b v="1"/>
    <s v="film &amp; video/documentary"/>
    <n v="103"/>
    <n v="86.554621848739501"/>
    <x v="0"/>
    <s v="documentary"/>
    <x v="348"/>
    <d v="2015-08-21T14:05:16"/>
  </r>
  <r>
    <x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x v="157"/>
    <b v="1"/>
    <s v="film &amp; video/documentary"/>
    <n v="106.63570159857905"/>
    <n v="71.899281437125751"/>
    <x v="0"/>
    <s v="documentary"/>
    <x v="349"/>
    <d v="2017-02-24T11:58:28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x v="170"/>
    <b v="1"/>
    <s v="film &amp; video/documentary"/>
    <n v="114.75999999999999"/>
    <n v="129.81900452488688"/>
    <x v="0"/>
    <s v="documentary"/>
    <x v="350"/>
    <d v="2016-09-11T03:59:00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x v="171"/>
    <b v="1"/>
    <s v="film &amp; video/documentary"/>
    <n v="127.34117647058822"/>
    <n v="44.912863070539416"/>
    <x v="0"/>
    <s v="documentary"/>
    <x v="351"/>
    <d v="2016-04-07T22:09:1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x v="172"/>
    <b v="1"/>
    <s v="film &amp; video/documentary"/>
    <n v="116.56"/>
    <n v="40.755244755244753"/>
    <x v="0"/>
    <s v="documentary"/>
    <x v="352"/>
    <d v="2014-10-08T04:01:08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x v="173"/>
    <b v="1"/>
    <s v="film &amp; video/documentary"/>
    <n v="108.61819426615318"/>
    <n v="103.52394779771615"/>
    <x v="0"/>
    <s v="documentary"/>
    <x v="353"/>
    <d v="2015-11-19T20:00:19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x v="60"/>
    <b v="1"/>
    <s v="film &amp; video/documentary"/>
    <n v="103.94285714285714"/>
    <n v="125.44827586206897"/>
    <x v="0"/>
    <s v="documentary"/>
    <x v="354"/>
    <d v="2016-04-08T18:52:01"/>
  </r>
  <r>
    <x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x v="111"/>
    <b v="1"/>
    <s v="film &amp; video/documentary"/>
    <n v="116.25714285714285"/>
    <n v="246.60606060606059"/>
    <x v="0"/>
    <s v="documentary"/>
    <x v="355"/>
    <d v="2014-12-01T08:03:14"/>
  </r>
  <r>
    <x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x v="174"/>
    <b v="1"/>
    <s v="film &amp; video/documentary"/>
    <n v="102.69239999999999"/>
    <n v="79.401340206185566"/>
    <x v="0"/>
    <s v="documentary"/>
    <x v="356"/>
    <d v="2016-03-16T18:16:33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x v="175"/>
    <b v="1"/>
    <s v="film &amp; video/documentary"/>
    <n v="174"/>
    <n v="86.138613861386133"/>
    <x v="0"/>
    <s v="documentary"/>
    <x v="357"/>
    <d v="2015-04-24T05:19:57"/>
  </r>
  <r>
    <x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x v="176"/>
    <b v="1"/>
    <s v="film &amp; video/documentary"/>
    <n v="103.08800000000001"/>
    <n v="193.04868913857678"/>
    <x v="0"/>
    <s v="documentary"/>
    <x v="358"/>
    <d v="2016-06-15T15:00:00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x v="177"/>
    <b v="1"/>
    <s v="film &amp; video/documentary"/>
    <n v="104.85537190082646"/>
    <n v="84.023178807947019"/>
    <x v="0"/>
    <s v="documentary"/>
    <x v="359"/>
    <d v="2014-11-14T05:12:00"/>
  </r>
  <r>
    <x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x v="45"/>
    <b v="1"/>
    <s v="film &amp; video/documentary"/>
    <n v="101.375"/>
    <n v="139.82758620689654"/>
    <x v="0"/>
    <s v="documentary"/>
    <x v="360"/>
    <d v="2015-07-23T03:11:00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x v="178"/>
    <b v="1"/>
    <s v="film &amp; video/documentary"/>
    <n v="111.07699999999998"/>
    <n v="109.82189265536722"/>
    <x v="0"/>
    <s v="documentary"/>
    <x v="361"/>
    <d v="2014-11-23T01:01:46"/>
  </r>
  <r>
    <x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x v="48"/>
    <b v="1"/>
    <s v="film &amp; video/documentary"/>
    <n v="124.15933781686496"/>
    <n v="139.53488372093022"/>
    <x v="0"/>
    <s v="documentary"/>
    <x v="362"/>
    <d v="2014-08-08T00:00:00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x v="55"/>
    <b v="1"/>
    <s v="film &amp; video/documentary"/>
    <n v="101.33333333333334"/>
    <n v="347.84615384615387"/>
    <x v="0"/>
    <s v="documentary"/>
    <x v="363"/>
    <d v="2010-05-02T19:22:00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x v="116"/>
    <b v="1"/>
    <s v="film &amp; video/documentary"/>
    <n v="110.16142857142856"/>
    <n v="68.24159292035398"/>
    <x v="0"/>
    <s v="documentary"/>
    <x v="364"/>
    <d v="2014-06-21T03:59:00"/>
  </r>
  <r>
    <x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x v="71"/>
    <b v="1"/>
    <s v="film &amp; video/documentary"/>
    <n v="103.97333333333334"/>
    <n v="239.93846153846152"/>
    <x v="0"/>
    <s v="documentary"/>
    <x v="365"/>
    <d v="2014-02-28T14:33:19"/>
  </r>
  <r>
    <x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x v="179"/>
    <b v="1"/>
    <s v="film &amp; video/documentary"/>
    <n v="101.31578947368421"/>
    <n v="287.31343283582089"/>
    <x v="0"/>
    <s v="documentary"/>
    <x v="366"/>
    <d v="2012-05-20T19:01:58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x v="46"/>
    <b v="1"/>
    <s v="film &amp; video/documentary"/>
    <n v="103.3501"/>
    <n v="86.84882352941176"/>
    <x v="0"/>
    <s v="documentary"/>
    <x v="367"/>
    <d v="2013-05-01T04:59:00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x v="180"/>
    <b v="1"/>
    <s v="film &amp; video/documentary"/>
    <n v="104.11200000000001"/>
    <n v="81.84905660377359"/>
    <x v="0"/>
    <s v="documentary"/>
    <x v="368"/>
    <d v="2015-03-15T13:32:02"/>
  </r>
  <r>
    <x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x v="157"/>
    <b v="1"/>
    <s v="film &amp; video/documentary"/>
    <n v="110.15569230769231"/>
    <n v="42.874970059880241"/>
    <x v="0"/>
    <s v="documentary"/>
    <x v="369"/>
    <d v="2012-01-15T13:14:29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x v="68"/>
    <b v="1"/>
    <s v="film &amp; video/documentary"/>
    <n v="122.02"/>
    <n v="709.41860465116281"/>
    <x v="0"/>
    <s v="documentary"/>
    <x v="370"/>
    <d v="2017-01-06T19:05:00"/>
  </r>
  <r>
    <x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x v="181"/>
    <b v="1"/>
    <s v="film &amp; video/documentary"/>
    <n v="114.16866666666667"/>
    <n v="161.25517890772127"/>
    <x v="0"/>
    <s v="documentary"/>
    <x v="371"/>
    <d v="2013-02-01T18:25:39"/>
  </r>
  <r>
    <x v="372"/>
    <s v="Wild Equus"/>
    <s v="A short documentary exploring the uses of 'Natural Horsemanship' across Europe"/>
    <n v="300"/>
    <n v="376"/>
    <x v="0"/>
    <s v="GB"/>
    <s v="GBP"/>
    <n v="1459872000"/>
    <n v="1456408244"/>
    <b v="0"/>
    <x v="82"/>
    <b v="1"/>
    <s v="film &amp; video/documentary"/>
    <n v="125.33333333333334"/>
    <n v="41.777777777777779"/>
    <x v="0"/>
    <s v="documentary"/>
    <x v="372"/>
    <d v="2016-04-05T16:00:00"/>
  </r>
  <r>
    <x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x v="30"/>
    <b v="1"/>
    <s v="film &amp; video/documentary"/>
    <n v="106.66666666666667"/>
    <n v="89.887640449438209"/>
    <x v="0"/>
    <s v="documentary"/>
    <x v="373"/>
    <d v="2012-07-18T21:53:18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x v="49"/>
    <b v="1"/>
    <s v="film &amp; video/documentary"/>
    <n v="130.65"/>
    <n v="45.051724137931032"/>
    <x v="0"/>
    <s v="documentary"/>
    <x v="374"/>
    <d v="2011-09-16T21:20:31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x v="25"/>
    <b v="1"/>
    <s v="film &amp; video/documentary"/>
    <n v="120"/>
    <n v="42.857142857142854"/>
    <x v="0"/>
    <s v="documentary"/>
    <x v="375"/>
    <d v="2014-03-01T17:18:00"/>
  </r>
  <r>
    <x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x v="53"/>
    <b v="1"/>
    <s v="film &amp; video/documentary"/>
    <n v="105.9591836734694"/>
    <n v="54.083333333333336"/>
    <x v="0"/>
    <s v="documentary"/>
    <x v="376"/>
    <d v="2016-08-25T10:51:56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x v="182"/>
    <b v="1"/>
    <s v="film &amp; video/documentary"/>
    <n v="114.39999999999999"/>
    <n v="103.21804511278195"/>
    <x v="0"/>
    <s v="documentary"/>
    <x v="377"/>
    <d v="2015-11-14T07:01:00"/>
  </r>
  <r>
    <x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x v="183"/>
    <b v="1"/>
    <s v="film &amp; video/documentary"/>
    <n v="111.76666666666665"/>
    <n v="40.397590361445786"/>
    <x v="0"/>
    <s v="documentary"/>
    <x v="378"/>
    <d v="2016-01-25T23:52:00"/>
  </r>
  <r>
    <x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x v="184"/>
    <b v="1"/>
    <s v="film &amp; video/documentary"/>
    <n v="116.08000000000001"/>
    <n v="116.85906040268456"/>
    <x v="0"/>
    <s v="documentary"/>
    <x v="379"/>
    <d v="2012-05-03T16:31:12"/>
  </r>
  <r>
    <x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x v="72"/>
    <b v="1"/>
    <s v="film &amp; video/documentary"/>
    <n v="141.5"/>
    <n v="115.51020408163265"/>
    <x v="0"/>
    <s v="documentary"/>
    <x v="380"/>
    <d v="2016-01-23T17:16:32"/>
  </r>
  <r>
    <x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x v="140"/>
    <b v="1"/>
    <s v="film &amp; video/documentary"/>
    <n v="104.72999999999999"/>
    <n v="104.31274900398407"/>
    <x v="0"/>
    <s v="documentary"/>
    <x v="381"/>
    <d v="2012-07-30T05:00:00"/>
  </r>
  <r>
    <x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x v="19"/>
    <b v="1"/>
    <s v="film &amp; video/documentary"/>
    <n v="255.83333333333331"/>
    <n v="69.772727272727266"/>
    <x v="0"/>
    <s v="documentary"/>
    <x v="382"/>
    <d v="2012-09-06T17:01:40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x v="53"/>
    <b v="1"/>
    <s v="film &amp; video/documentary"/>
    <n v="206.70670670670671"/>
    <n v="43.020833333333336"/>
    <x v="0"/>
    <s v="documentary"/>
    <x v="383"/>
    <d v="2014-05-19T02:49:19"/>
  </r>
  <r>
    <x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x v="185"/>
    <b v="1"/>
    <s v="film &amp; video/documentary"/>
    <n v="112.105"/>
    <n v="58.540469973890339"/>
    <x v="0"/>
    <s v="documentary"/>
    <x v="384"/>
    <d v="2015-01-06T18:45:47"/>
  </r>
  <r>
    <x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x v="186"/>
    <b v="1"/>
    <s v="film &amp; video/documentary"/>
    <n v="105.982"/>
    <n v="111.79535864978902"/>
    <x v="0"/>
    <s v="documentary"/>
    <x v="385"/>
    <d v="2014-11-21T15:01:41"/>
  </r>
  <r>
    <x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x v="62"/>
    <b v="1"/>
    <s v="film &amp; video/documentary"/>
    <n v="100.16666666666667"/>
    <n v="46.230769230769234"/>
    <x v="0"/>
    <s v="documentary"/>
    <x v="386"/>
    <d v="2015-08-10T22:49:51"/>
  </r>
  <r>
    <x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x v="187"/>
    <b v="1"/>
    <s v="film &amp; video/documentary"/>
    <n v="213.98947368421051"/>
    <n v="144.69039145907473"/>
    <x v="0"/>
    <s v="documentary"/>
    <x v="387"/>
    <d v="2015-08-15T06:00:00"/>
  </r>
  <r>
    <x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x v="26"/>
    <b v="1"/>
    <s v="film &amp; video/documentary"/>
    <n v="126.16000000000001"/>
    <n v="88.845070422535215"/>
    <x v="0"/>
    <s v="documentary"/>
    <x v="388"/>
    <d v="2016-07-28T01:49:40"/>
  </r>
  <r>
    <x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x v="188"/>
    <b v="1"/>
    <s v="film &amp; video/documentary"/>
    <n v="181.53547058823528"/>
    <n v="81.75107284768211"/>
    <x v="0"/>
    <s v="documentary"/>
    <x v="389"/>
    <d v="2014-03-07T22:59:00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x v="25"/>
    <b v="1"/>
    <s v="film &amp; video/documentary"/>
    <n v="100"/>
    <n v="71.428571428571431"/>
    <x v="0"/>
    <s v="documentary"/>
    <x v="390"/>
    <d v="2015-05-08T00:52:52"/>
  </r>
  <r>
    <x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x v="189"/>
    <b v="1"/>
    <s v="film &amp; video/documentary"/>
    <n v="100.61"/>
    <n v="104.25906735751295"/>
    <x v="0"/>
    <s v="documentary"/>
    <x v="391"/>
    <d v="2011-12-18T00:59:00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x v="190"/>
    <b v="1"/>
    <s v="film &amp; video/documentary"/>
    <n v="100.9027027027027"/>
    <n v="90.616504854368927"/>
    <x v="0"/>
    <s v="documentary"/>
    <x v="392"/>
    <d v="2011-09-08T03:00:00"/>
  </r>
  <r>
    <x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x v="191"/>
    <b v="1"/>
    <s v="film &amp; video/documentary"/>
    <n v="110.446"/>
    <n v="157.33048433048432"/>
    <x v="0"/>
    <s v="documentary"/>
    <x v="393"/>
    <d v="2013-10-10T17:00:52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x v="133"/>
    <b v="1"/>
    <s v="film &amp; video/documentary"/>
    <n v="111.8936170212766"/>
    <n v="105.18"/>
    <x v="0"/>
    <s v="documentary"/>
    <x v="394"/>
    <d v="2016-04-17T18:38:02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x v="192"/>
    <b v="1"/>
    <s v="film &amp; video/documentary"/>
    <n v="108.04450000000001"/>
    <n v="58.719836956521746"/>
    <x v="0"/>
    <s v="documentary"/>
    <x v="395"/>
    <d v="2012-04-27T21:32:00"/>
  </r>
  <r>
    <x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x v="193"/>
    <b v="1"/>
    <s v="film &amp; video/documentary"/>
    <n v="106.66666666666667"/>
    <n v="81.632653061224488"/>
    <x v="0"/>
    <s v="documentary"/>
    <x v="396"/>
    <d v="2012-07-07T13:33:26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x v="194"/>
    <b v="1"/>
    <s v="film &amp; video/documentary"/>
    <n v="103.90027322404372"/>
    <n v="56.460043668122275"/>
    <x v="0"/>
    <s v="documentary"/>
    <x v="397"/>
    <d v="2010-09-01T03:44:00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x v="85"/>
    <b v="1"/>
    <s v="film &amp; video/documentary"/>
    <n v="125.16000000000001"/>
    <n v="140.1044776119403"/>
    <x v="0"/>
    <s v="documentary"/>
    <x v="398"/>
    <d v="2015-04-29T19:02:06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x v="195"/>
    <b v="1"/>
    <s v="film &amp; video/documentary"/>
    <n v="106.80499999999999"/>
    <n v="224.85263157894738"/>
    <x v="0"/>
    <s v="documentary"/>
    <x v="399"/>
    <d v="2016-12-14T12:00:00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x v="95"/>
    <b v="1"/>
    <s v="film &amp; video/documentary"/>
    <n v="112.30249999999999"/>
    <n v="181.13306451612902"/>
    <x v="0"/>
    <s v="documentary"/>
    <x v="400"/>
    <d v="2014-05-17T03:30:00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x v="196"/>
    <b v="1"/>
    <s v="film &amp; video/documentary"/>
    <n v="103.812"/>
    <n v="711.04109589041093"/>
    <x v="0"/>
    <s v="documentary"/>
    <x v="401"/>
    <d v="2011-08-07T20:12:50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x v="68"/>
    <b v="1"/>
    <s v="film &amp; video/documentary"/>
    <n v="141.65"/>
    <n v="65.883720930232556"/>
    <x v="0"/>
    <s v="documentary"/>
    <x v="402"/>
    <d v="2015-11-05T13:56:57"/>
  </r>
  <r>
    <x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x v="16"/>
    <b v="1"/>
    <s v="film &amp; video/documentary"/>
    <n v="105.25999999999999"/>
    <n v="75.185714285714283"/>
    <x v="0"/>
    <s v="documentary"/>
    <x v="403"/>
    <d v="2011-08-10T07:08:00"/>
  </r>
  <r>
    <x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x v="197"/>
    <b v="1"/>
    <s v="film &amp; video/documentary"/>
    <n v="103.09142857142857"/>
    <n v="133.14391143911439"/>
    <x v="0"/>
    <s v="documentary"/>
    <x v="404"/>
    <d v="2014-02-05T23:04:00"/>
  </r>
  <r>
    <x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x v="165"/>
    <b v="1"/>
    <s v="film &amp; video/documentary"/>
    <n v="107.65957446808511"/>
    <n v="55.2"/>
    <x v="0"/>
    <s v="documentary"/>
    <x v="405"/>
    <d v="2014-03-06T02:02:19"/>
  </r>
  <r>
    <x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x v="2"/>
    <b v="1"/>
    <s v="film &amp; video/documentary"/>
    <n v="107.70464285714286"/>
    <n v="86.163714285714292"/>
    <x v="0"/>
    <s v="documentary"/>
    <x v="406"/>
    <d v="2011-05-09T05:59:00"/>
  </r>
  <r>
    <x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x v="19"/>
    <b v="1"/>
    <s v="film &amp; video/documentary"/>
    <n v="101.55000000000001"/>
    <n v="92.318181818181813"/>
    <x v="0"/>
    <s v="documentary"/>
    <x v="407"/>
    <d v="2011-11-19T21:54:10"/>
  </r>
  <r>
    <x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x v="44"/>
    <b v="1"/>
    <s v="film &amp; video/documentary"/>
    <n v="101.43766666666667"/>
    <n v="160.16473684210527"/>
    <x v="0"/>
    <s v="documentary"/>
    <x v="408"/>
    <d v="2013-11-05T18:39:50"/>
  </r>
  <r>
    <x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x v="41"/>
    <b v="1"/>
    <s v="film &amp; video/documentary"/>
    <n v="136.80000000000001"/>
    <n v="45.6"/>
    <x v="0"/>
    <s v="documentary"/>
    <x v="409"/>
    <d v="2016-07-22T20:42:2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x v="63"/>
    <b v="1"/>
    <s v="film &amp; video/documentary"/>
    <n v="128.29999999999998"/>
    <n v="183.28571428571428"/>
    <x v="0"/>
    <s v="documentary"/>
    <x v="410"/>
    <d v="2015-06-18T23:33:17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x v="198"/>
    <b v="1"/>
    <s v="film &amp; video/documentary"/>
    <n v="101.05"/>
    <n v="125.78838174273859"/>
    <x v="0"/>
    <s v="documentary"/>
    <x v="411"/>
    <d v="2013-12-22T05:00:00"/>
  </r>
  <r>
    <x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x v="165"/>
    <b v="1"/>
    <s v="film &amp; video/documentary"/>
    <n v="126.84"/>
    <n v="57.654545454545456"/>
    <x v="0"/>
    <s v="documentary"/>
    <x v="412"/>
    <d v="2012-07-25T17:49:38"/>
  </r>
  <r>
    <x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x v="199"/>
    <b v="1"/>
    <s v="film &amp; video/documentary"/>
    <n v="105.0859375"/>
    <n v="78.660818713450297"/>
    <x v="0"/>
    <s v="documentary"/>
    <x v="413"/>
    <d v="2012-07-19T21:03:31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x v="200"/>
    <b v="1"/>
    <s v="film &amp; video/documentary"/>
    <n v="102.85405405405406"/>
    <n v="91.480769230769226"/>
    <x v="0"/>
    <s v="documentary"/>
    <x v="414"/>
    <d v="2013-10-12T01:31:05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x v="64"/>
    <b v="1"/>
    <s v="film &amp; video/documentary"/>
    <n v="102.14714285714285"/>
    <n v="68.09809523809524"/>
    <x v="0"/>
    <s v="documentary"/>
    <x v="415"/>
    <d v="2014-10-17T12:00:00"/>
  </r>
  <r>
    <x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x v="20"/>
    <b v="1"/>
    <s v="film &amp; video/documentary"/>
    <n v="120.21700000000001"/>
    <n v="48.086800000000004"/>
    <x v="0"/>
    <s v="documentary"/>
    <x v="416"/>
    <d v="2014-02-08T09:30:31"/>
  </r>
  <r>
    <x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x v="47"/>
    <b v="1"/>
    <s v="film &amp; video/documentary"/>
    <n v="100.24761904761905"/>
    <n v="202.42307692307693"/>
    <x v="0"/>
    <s v="documentary"/>
    <x v="417"/>
    <d v="2013-04-08T04:33:00"/>
  </r>
  <r>
    <x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x v="201"/>
    <b v="1"/>
    <s v="film &amp; video/documentary"/>
    <n v="100.63392857142857"/>
    <n v="216.75"/>
    <x v="0"/>
    <s v="documentary"/>
    <x v="418"/>
    <d v="2015-07-23T06:46:37"/>
  </r>
  <r>
    <x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x v="196"/>
    <b v="1"/>
    <s v="film &amp; video/documentary"/>
    <n v="100.4375"/>
    <n v="110.06849315068493"/>
    <x v="0"/>
    <s v="documentary"/>
    <x v="419"/>
    <d v="2013-06-29T20:13:07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x v="83"/>
    <b v="0"/>
    <s v="film &amp; video/animation"/>
    <n v="0.43939393939393934"/>
    <n v="4.833333333333333"/>
    <x v="0"/>
    <s v="animation"/>
    <x v="420"/>
    <d v="2014-03-14T04:40:31"/>
  </r>
  <r>
    <x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x v="79"/>
    <b v="0"/>
    <s v="film &amp; video/animation"/>
    <n v="2.0066666666666668"/>
    <n v="50.166666666666664"/>
    <x v="0"/>
    <s v="animation"/>
    <x v="421"/>
    <d v="2015-08-21T11:47:36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x v="8"/>
    <b v="0"/>
    <s v="film &amp; video/animation"/>
    <n v="1.075"/>
    <n v="35.833333333333336"/>
    <x v="0"/>
    <s v="animation"/>
    <x v="422"/>
    <d v="2014-09-11T06:14:57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x v="62"/>
    <b v="0"/>
    <s v="film &amp; video/animation"/>
    <n v="0.76500000000000001"/>
    <n v="11.76923076923077"/>
    <x v="0"/>
    <s v="animation"/>
    <x v="423"/>
    <d v="2013-06-05T22:13:50"/>
  </r>
  <r>
    <x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x v="81"/>
    <b v="0"/>
    <s v="film &amp; video/animation"/>
    <n v="6.7966666666666677"/>
    <n v="40.78"/>
    <x v="0"/>
    <s v="animation"/>
    <x v="424"/>
    <d v="2012-03-26T08:01:39"/>
  </r>
  <r>
    <x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x v="84"/>
    <b v="0"/>
    <s v="film &amp; video/animation"/>
    <n v="1.2E-2"/>
    <n v="3"/>
    <x v="0"/>
    <s v="animation"/>
    <x v="425"/>
    <d v="2015-11-27T21:40:04"/>
  </r>
  <r>
    <x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x v="22"/>
    <b v="0"/>
    <s v="film &amp; video/animation"/>
    <n v="1.3299999999999998"/>
    <n v="16.625"/>
    <x v="0"/>
    <s v="animation"/>
    <x v="426"/>
    <d v="2016-03-01T17:05:14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x v="78"/>
    <b v="0"/>
    <s v="film &amp; video/animation"/>
    <n v="0"/>
    <e v="#DIV/0!"/>
    <x v="0"/>
    <s v="animation"/>
    <x v="427"/>
    <d v="2015-10-22T18:59:00"/>
  </r>
  <r>
    <x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x v="62"/>
    <b v="0"/>
    <s v="film &amp; video/animation"/>
    <n v="5.6333333333333329"/>
    <n v="52"/>
    <x v="0"/>
    <s v="animation"/>
    <x v="428"/>
    <d v="2014-06-16T22:00:00"/>
  </r>
  <r>
    <x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x v="78"/>
    <b v="0"/>
    <s v="film &amp; video/animation"/>
    <n v="0"/>
    <e v="#DIV/0!"/>
    <x v="0"/>
    <s v="animation"/>
    <x v="429"/>
    <d v="2009-11-27T04:59:00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x v="81"/>
    <b v="0"/>
    <s v="film &amp; video/animation"/>
    <n v="2.4"/>
    <n v="4.8"/>
    <x v="0"/>
    <s v="animation"/>
    <x v="430"/>
    <d v="2013-09-11T02:34:27"/>
  </r>
  <r>
    <x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x v="22"/>
    <b v="0"/>
    <s v="film &amp; video/animation"/>
    <n v="13.833333333333334"/>
    <n v="51.875"/>
    <x v="0"/>
    <s v="animation"/>
    <x v="431"/>
    <d v="2016-07-05T20:54:43"/>
  </r>
  <r>
    <x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x v="22"/>
    <b v="0"/>
    <s v="film &amp; video/animation"/>
    <n v="9.5"/>
    <n v="71.25"/>
    <x v="0"/>
    <s v="animation"/>
    <x v="432"/>
    <d v="2015-10-21T17:26:21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x v="78"/>
    <b v="0"/>
    <s v="film &amp; video/animation"/>
    <n v="0"/>
    <e v="#DIV/0!"/>
    <x v="0"/>
    <s v="animation"/>
    <x v="433"/>
    <d v="2015-10-11T15:07:02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x v="84"/>
    <b v="0"/>
    <s v="film &amp; video/animation"/>
    <n v="5"/>
    <n v="62.5"/>
    <x v="0"/>
    <s v="animation"/>
    <x v="434"/>
    <d v="2013-12-01T21:01:42"/>
  </r>
  <r>
    <x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x v="83"/>
    <b v="0"/>
    <s v="film &amp; video/animation"/>
    <n v="2.7272727272727275E-3"/>
    <n v="1"/>
    <x v="0"/>
    <s v="animation"/>
    <x v="435"/>
    <d v="2013-09-13T17:56:20"/>
  </r>
  <r>
    <x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x v="78"/>
    <b v="0"/>
    <s v="film &amp; video/animation"/>
    <n v="0"/>
    <e v="#DIV/0!"/>
    <x v="0"/>
    <s v="animation"/>
    <x v="436"/>
    <d v="2013-07-31T08:41:53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x v="78"/>
    <b v="0"/>
    <s v="film &amp; video/animation"/>
    <n v="0"/>
    <e v="#DIV/0!"/>
    <x v="0"/>
    <s v="animation"/>
    <x v="437"/>
    <d v="2016-10-08T07:38:46"/>
  </r>
  <r>
    <x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x v="202"/>
    <b v="0"/>
    <s v="film &amp; video/animation"/>
    <n v="9.379999999999999"/>
    <n v="170.54545454545453"/>
    <x v="0"/>
    <s v="animation"/>
    <x v="438"/>
    <d v="2015-11-18T07:15:58"/>
  </r>
  <r>
    <x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x v="78"/>
    <b v="0"/>
    <s v="film &amp; video/animation"/>
    <n v="0"/>
    <e v="#DIV/0!"/>
    <x v="0"/>
    <s v="animation"/>
    <x v="439"/>
    <d v="2014-10-17T18:16:58"/>
  </r>
  <r>
    <x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x v="29"/>
    <b v="0"/>
    <s v="film &amp; video/animation"/>
    <n v="0.1"/>
    <n v="5"/>
    <x v="0"/>
    <s v="animation"/>
    <x v="440"/>
    <d v="2016-03-24T22:39:13"/>
  </r>
  <r>
    <x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x v="78"/>
    <b v="0"/>
    <s v="film &amp; video/animation"/>
    <n v="0"/>
    <e v="#DIV/0!"/>
    <x v="0"/>
    <s v="animation"/>
    <x v="441"/>
    <d v="2013-11-02T19:03:16"/>
  </r>
  <r>
    <x v="442"/>
    <s v="The Paranormal Idiot"/>
    <s v="Doomsday is here"/>
    <n v="17000"/>
    <n v="6691"/>
    <x v="2"/>
    <s v="US"/>
    <s v="USD"/>
    <n v="1424380783"/>
    <n v="1421788783"/>
    <b v="0"/>
    <x v="57"/>
    <b v="0"/>
    <s v="film &amp; video/animation"/>
    <n v="39.358823529411765"/>
    <n v="393.58823529411762"/>
    <x v="0"/>
    <s v="animation"/>
    <x v="442"/>
    <d v="2015-02-19T21:19:43"/>
  </r>
  <r>
    <x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x v="84"/>
    <b v="0"/>
    <s v="film &amp; video/animation"/>
    <n v="0.1"/>
    <n v="5"/>
    <x v="0"/>
    <s v="animation"/>
    <x v="443"/>
    <d v="2014-02-10T00:21:41"/>
  </r>
  <r>
    <x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x v="29"/>
    <b v="0"/>
    <s v="film &amp; video/animation"/>
    <n v="5"/>
    <n v="50"/>
    <x v="0"/>
    <s v="animation"/>
    <x v="444"/>
    <d v="2012-02-15T21:46:01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x v="84"/>
    <b v="0"/>
    <s v="film &amp; video/animation"/>
    <n v="3.3333333333333335E-3"/>
    <n v="1"/>
    <x v="0"/>
    <s v="animation"/>
    <x v="445"/>
    <d v="2015-05-21T08:02:55"/>
  </r>
  <r>
    <x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x v="38"/>
    <b v="0"/>
    <s v="film &amp; video/animation"/>
    <n v="7.2952380952380951"/>
    <n v="47.875"/>
    <x v="0"/>
    <s v="animation"/>
    <x v="446"/>
    <d v="2015-03-04T02:00:20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x v="29"/>
    <b v="0"/>
    <s v="film &amp; video/animation"/>
    <n v="1.6666666666666666E-2"/>
    <n v="5"/>
    <x v="0"/>
    <s v="animation"/>
    <x v="447"/>
    <d v="2013-03-23T12:19:23"/>
  </r>
  <r>
    <x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x v="80"/>
    <b v="0"/>
    <s v="film &amp; video/animation"/>
    <n v="3.2804000000000002"/>
    <n v="20.502500000000001"/>
    <x v="0"/>
    <s v="animation"/>
    <x v="448"/>
    <d v="2014-05-14T18:11:35"/>
  </r>
  <r>
    <x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x v="81"/>
    <b v="0"/>
    <s v="film &amp; video/animation"/>
    <n v="2.25"/>
    <n v="9"/>
    <x v="0"/>
    <s v="animation"/>
    <x v="449"/>
    <d v="2013-10-17T13:38:05"/>
  </r>
  <r>
    <x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x v="63"/>
    <b v="0"/>
    <s v="film &amp; video/animation"/>
    <n v="0.79200000000000004"/>
    <n v="56.571428571428569"/>
    <x v="0"/>
    <s v="animation"/>
    <x v="450"/>
    <d v="2014-02-14T22:43:20"/>
  </r>
  <r>
    <x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x v="78"/>
    <b v="0"/>
    <s v="film &amp; video/animation"/>
    <n v="0"/>
    <e v="#DIV/0!"/>
    <x v="0"/>
    <s v="animation"/>
    <x v="451"/>
    <d v="2014-01-25T17:09:51"/>
  </r>
  <r>
    <x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x v="8"/>
    <b v="0"/>
    <s v="film &amp; video/animation"/>
    <n v="64"/>
    <n v="40"/>
    <x v="0"/>
    <s v="animation"/>
    <x v="452"/>
    <d v="2015-05-13T16:53:35"/>
  </r>
  <r>
    <x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x v="84"/>
    <b v="0"/>
    <s v="film &amp; video/animation"/>
    <n v="2.7404479578392621E-2"/>
    <n v="13"/>
    <x v="0"/>
    <s v="animation"/>
    <x v="453"/>
    <d v="2015-02-19T19:47:59"/>
  </r>
  <r>
    <x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x v="81"/>
    <b v="0"/>
    <s v="film &amp; video/animation"/>
    <n v="0.82000000000000006"/>
    <n v="16.399999999999999"/>
    <x v="0"/>
    <s v="animation"/>
    <x v="454"/>
    <d v="2014-11-26T13:14:00"/>
  </r>
  <r>
    <x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x v="84"/>
    <b v="0"/>
    <s v="film &amp; video/animation"/>
    <n v="6.9230769230769221E-2"/>
    <n v="22.5"/>
    <x v="0"/>
    <s v="animation"/>
    <x v="455"/>
    <d v="2012-04-17T00:31:00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x v="83"/>
    <b v="0"/>
    <s v="film &amp; video/animation"/>
    <n v="0.68631863186318631"/>
    <n v="20.333333333333332"/>
    <x v="0"/>
    <s v="animation"/>
    <x v="456"/>
    <d v="2013-10-22T03:59:00"/>
  </r>
  <r>
    <x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x v="78"/>
    <b v="0"/>
    <s v="film &amp; video/animation"/>
    <n v="0"/>
    <e v="#DIV/0!"/>
    <x v="0"/>
    <s v="animation"/>
    <x v="457"/>
    <d v="2014-08-16T18:25:12"/>
  </r>
  <r>
    <x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x v="72"/>
    <b v="0"/>
    <s v="film &amp; video/animation"/>
    <n v="8.2100000000000009"/>
    <n v="16.755102040816325"/>
    <x v="0"/>
    <s v="animation"/>
    <x v="458"/>
    <d v="2013-05-14T16:47:40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x v="29"/>
    <b v="0"/>
    <s v="film &amp; video/animation"/>
    <n v="6.4102564102564097E-2"/>
    <n v="25"/>
    <x v="0"/>
    <s v="animation"/>
    <x v="459"/>
    <d v="2011-11-13T16:22:07"/>
  </r>
  <r>
    <x v="460"/>
    <s v="Darwin's Kiss"/>
    <s v="An animated web series about biological evolution gone haywire."/>
    <n v="8500"/>
    <n v="25"/>
    <x v="2"/>
    <s v="US"/>
    <s v="USD"/>
    <n v="1401595200"/>
    <n v="1398862875"/>
    <b v="0"/>
    <x v="84"/>
    <b v="0"/>
    <s v="film &amp; video/animation"/>
    <n v="0.29411764705882354"/>
    <n v="12.5"/>
    <x v="0"/>
    <s v="animation"/>
    <x v="460"/>
    <d v="2014-06-01T04:00:00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x v="78"/>
    <b v="0"/>
    <s v="film &amp; video/animation"/>
    <n v="0"/>
    <e v="#DIV/0!"/>
    <x v="0"/>
    <s v="animation"/>
    <x v="461"/>
    <d v="2013-06-02T20:19:27"/>
  </r>
  <r>
    <x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x v="78"/>
    <b v="0"/>
    <s v="film &amp; video/animation"/>
    <n v="0"/>
    <e v="#DIV/0!"/>
    <x v="0"/>
    <s v="animation"/>
    <x v="462"/>
    <d v="2011-08-10T03:02:21"/>
  </r>
  <r>
    <x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x v="202"/>
    <b v="0"/>
    <s v="film &amp; video/animation"/>
    <n v="2.2727272727272729"/>
    <n v="113.63636363636364"/>
    <x v="0"/>
    <s v="animation"/>
    <x v="463"/>
    <d v="2011-09-24T17:02:33"/>
  </r>
  <r>
    <x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x v="29"/>
    <b v="0"/>
    <s v="film &amp; video/animation"/>
    <n v="9.9009900990099015E-2"/>
    <n v="1"/>
    <x v="0"/>
    <s v="animation"/>
    <x v="464"/>
    <d v="2016-05-18T20:22:15"/>
  </r>
  <r>
    <x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x v="22"/>
    <b v="0"/>
    <s v="film &amp; video/animation"/>
    <n v="26.953125"/>
    <n v="17.25"/>
    <x v="0"/>
    <s v="animation"/>
    <x v="465"/>
    <d v="2014-06-27T02:52:54"/>
  </r>
  <r>
    <x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x v="81"/>
    <b v="0"/>
    <s v="film &amp; video/animation"/>
    <n v="0.76"/>
    <n v="15.2"/>
    <x v="0"/>
    <s v="animation"/>
    <x v="466"/>
    <d v="2012-09-07T22:37:44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x v="70"/>
    <b v="0"/>
    <s v="film &amp; video/animation"/>
    <n v="21.574999999999999"/>
    <n v="110.64102564102564"/>
    <x v="0"/>
    <s v="animation"/>
    <x v="467"/>
    <d v="2012-09-28T16:18:54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x v="78"/>
    <b v="0"/>
    <s v="film &amp; video/animation"/>
    <n v="0"/>
    <e v="#DIV/0!"/>
    <x v="0"/>
    <s v="animation"/>
    <x v="468"/>
    <d v="2012-07-11T03:51:05"/>
  </r>
  <r>
    <x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x v="78"/>
    <b v="0"/>
    <s v="film &amp; video/animation"/>
    <n v="0"/>
    <e v="#DIV/0!"/>
    <x v="0"/>
    <s v="animation"/>
    <x v="469"/>
    <d v="2014-09-05T23:45:24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x v="84"/>
    <b v="0"/>
    <s v="film &amp; video/animation"/>
    <n v="1.02"/>
    <n v="25.5"/>
    <x v="0"/>
    <s v="animation"/>
    <x v="470"/>
    <d v="2014-01-16T04:00:00"/>
  </r>
  <r>
    <x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x v="203"/>
    <b v="0"/>
    <s v="film &amp; video/animation"/>
    <n v="11.892727272727273"/>
    <n v="38.476470588235294"/>
    <x v="0"/>
    <s v="animation"/>
    <x v="471"/>
    <d v="2014-04-19T16:19:39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x v="81"/>
    <b v="0"/>
    <s v="film &amp; video/animation"/>
    <n v="17.625"/>
    <n v="28.2"/>
    <x v="0"/>
    <s v="animation"/>
    <x v="472"/>
    <d v="2014-08-23T22:08:38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x v="25"/>
    <b v="0"/>
    <s v="film &amp; video/animation"/>
    <n v="2.87"/>
    <n v="61.5"/>
    <x v="0"/>
    <s v="animation"/>
    <x v="473"/>
    <d v="2014-09-17T16:45:19"/>
  </r>
  <r>
    <x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x v="29"/>
    <b v="0"/>
    <s v="film &amp; video/animation"/>
    <n v="3.0303030303030304E-2"/>
    <n v="1"/>
    <x v="0"/>
    <s v="animation"/>
    <x v="474"/>
    <d v="2017-02-17T07:53:49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x v="78"/>
    <b v="0"/>
    <s v="film &amp; video/animation"/>
    <n v="0"/>
    <e v="#DIV/0!"/>
    <x v="0"/>
    <s v="animation"/>
    <x v="475"/>
    <d v="2015-05-06T02:04:03"/>
  </r>
  <r>
    <x v="476"/>
    <s v="Sight Word Music Videos"/>
    <s v="Animated Music Videos that teach kids how to read."/>
    <n v="220000"/>
    <n v="4906.59"/>
    <x v="2"/>
    <s v="US"/>
    <s v="USD"/>
    <n v="1401767940"/>
    <n v="1398727441"/>
    <b v="0"/>
    <x v="204"/>
    <b v="0"/>
    <s v="film &amp; video/animation"/>
    <n v="2.230268181818182"/>
    <n v="39.569274193548388"/>
    <x v="0"/>
    <s v="animation"/>
    <x v="476"/>
    <d v="2014-06-03T03:59:00"/>
  </r>
  <r>
    <x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x v="78"/>
    <b v="0"/>
    <s v="film &amp; video/animation"/>
    <n v="0"/>
    <e v="#DIV/0!"/>
    <x v="0"/>
    <s v="animation"/>
    <x v="477"/>
    <d v="2012-05-18T20:02:14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x v="78"/>
    <b v="0"/>
    <s v="film &amp; video/animation"/>
    <n v="0"/>
    <e v="#DIV/0!"/>
    <x v="0"/>
    <s v="animation"/>
    <x v="478"/>
    <d v="2015-04-01T20:51:49"/>
  </r>
  <r>
    <x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x v="165"/>
    <b v="0"/>
    <s v="film &amp; video/animation"/>
    <n v="32.56"/>
    <n v="88.8"/>
    <x v="0"/>
    <s v="animation"/>
    <x v="479"/>
    <d v="2014-11-21T10:47:15"/>
  </r>
  <r>
    <x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x v="205"/>
    <b v="0"/>
    <s v="film &amp; video/animation"/>
    <n v="19.41"/>
    <n v="55.457142857142856"/>
    <x v="0"/>
    <s v="animation"/>
    <x v="480"/>
    <d v="2013-08-09T12:00:15"/>
  </r>
  <r>
    <x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x v="64"/>
    <b v="0"/>
    <s v="film &amp; video/animation"/>
    <n v="6.1"/>
    <n v="87.142857142857139"/>
    <x v="0"/>
    <s v="animation"/>
    <x v="481"/>
    <d v="2012-10-10T16:08:09"/>
  </r>
  <r>
    <x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x v="29"/>
    <b v="0"/>
    <s v="film &amp; video/animation"/>
    <n v="0.1"/>
    <n v="10"/>
    <x v="0"/>
    <s v="animation"/>
    <x v="482"/>
    <d v="2016-04-14T14:34:00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x v="206"/>
    <b v="0"/>
    <s v="film &amp; video/animation"/>
    <n v="50.2"/>
    <n v="51.224489795918366"/>
    <x v="0"/>
    <s v="animation"/>
    <x v="483"/>
    <d v="2013-01-29T04:44:32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x v="202"/>
    <b v="0"/>
    <s v="film &amp; video/animation"/>
    <n v="0.18625"/>
    <n v="13.545454545454545"/>
    <x v="0"/>
    <s v="animation"/>
    <x v="484"/>
    <d v="2015-11-05T23:32:52"/>
  </r>
  <r>
    <x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x v="207"/>
    <b v="0"/>
    <s v="film &amp; video/animation"/>
    <n v="21.906971229845084"/>
    <n v="66.520080000000007"/>
    <x v="0"/>
    <s v="animation"/>
    <x v="485"/>
    <d v="2013-05-17T12:08:19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x v="29"/>
    <b v="0"/>
    <s v="film &amp; video/animation"/>
    <n v="9.0909090909090905E-3"/>
    <n v="50"/>
    <x v="0"/>
    <s v="animation"/>
    <x v="486"/>
    <d v="2014-06-01T22:37:19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x v="78"/>
    <b v="0"/>
    <s v="film &amp; video/animation"/>
    <n v="0"/>
    <e v="#DIV/0!"/>
    <x v="0"/>
    <s v="animation"/>
    <x v="487"/>
    <d v="2016-12-25T15:16:34"/>
  </r>
  <r>
    <x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x v="78"/>
    <b v="0"/>
    <s v="film &amp; video/animation"/>
    <n v="0"/>
    <e v="#DIV/0!"/>
    <x v="0"/>
    <s v="animation"/>
    <x v="488"/>
    <d v="2017-01-09T01:18:20"/>
  </r>
  <r>
    <x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x v="83"/>
    <b v="0"/>
    <s v="film &amp; video/animation"/>
    <n v="0.28667813379201834"/>
    <n v="71.666666666666671"/>
    <x v="0"/>
    <s v="animation"/>
    <x v="489"/>
    <d v="2012-01-05T11:33:00"/>
  </r>
  <r>
    <x v="490"/>
    <s v="PROJECT IS CANCELLED"/>
    <s v="Cancelled"/>
    <n v="1000"/>
    <n v="0"/>
    <x v="2"/>
    <s v="US"/>
    <s v="USD"/>
    <n v="1345677285"/>
    <n v="1343085285"/>
    <b v="0"/>
    <x v="78"/>
    <b v="0"/>
    <s v="film &amp; video/animation"/>
    <n v="0"/>
    <e v="#DIV/0!"/>
    <x v="0"/>
    <s v="animation"/>
    <x v="490"/>
    <d v="2012-08-22T23:14:45"/>
  </r>
  <r>
    <x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x v="78"/>
    <b v="0"/>
    <s v="film &amp; video/animation"/>
    <n v="0"/>
    <e v="#DIV/0!"/>
    <x v="0"/>
    <s v="animation"/>
    <x v="491"/>
    <d v="2016-01-27T23:34:59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x v="78"/>
    <b v="0"/>
    <s v="film &amp; video/animation"/>
    <n v="0"/>
    <e v="#DIV/0!"/>
    <x v="0"/>
    <s v="animation"/>
    <x v="492"/>
    <d v="2016-10-13T00:50:30"/>
  </r>
  <r>
    <x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x v="78"/>
    <b v="0"/>
    <s v="film &amp; video/animation"/>
    <n v="0"/>
    <e v="#DIV/0!"/>
    <x v="0"/>
    <s v="animation"/>
    <x v="493"/>
    <d v="2015-05-20T17:25:38"/>
  </r>
  <r>
    <x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x v="83"/>
    <b v="0"/>
    <s v="film &amp; video/animation"/>
    <n v="0.155"/>
    <n v="10.333333333333334"/>
    <x v="0"/>
    <s v="animation"/>
    <x v="494"/>
    <d v="2014-07-03T03:00:00"/>
  </r>
  <r>
    <x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x v="78"/>
    <b v="0"/>
    <s v="film &amp; video/animation"/>
    <n v="0"/>
    <e v="#DIV/0!"/>
    <x v="0"/>
    <s v="animation"/>
    <x v="495"/>
    <d v="2015-07-16T19:51:45"/>
  </r>
  <r>
    <x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x v="29"/>
    <b v="0"/>
    <s v="film &amp; video/animation"/>
    <n v="1.6666666666666668E-3"/>
    <n v="1"/>
    <x v="0"/>
    <s v="animation"/>
    <x v="496"/>
    <d v="2014-02-10T22:21:14"/>
  </r>
  <r>
    <x v="497"/>
    <s v="Galaxy Probe Kids"/>
    <s v="live-action/animated series pilot."/>
    <n v="4480"/>
    <n v="30"/>
    <x v="2"/>
    <s v="US"/>
    <s v="USD"/>
    <n v="1419483600"/>
    <n v="1414889665"/>
    <b v="0"/>
    <x v="83"/>
    <b v="0"/>
    <s v="film &amp; video/animation"/>
    <n v="0.6696428571428571"/>
    <n v="10"/>
    <x v="0"/>
    <s v="animation"/>
    <x v="497"/>
    <d v="2014-12-25T05:00:00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x v="19"/>
    <b v="0"/>
    <s v="film &amp; video/animation"/>
    <n v="4.5985132395404564"/>
    <n v="136.09090909090909"/>
    <x v="0"/>
    <s v="animation"/>
    <x v="498"/>
    <d v="2011-12-23T18:17:29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x v="55"/>
    <b v="0"/>
    <s v="film &amp; video/animation"/>
    <n v="9.5500000000000007"/>
    <n v="73.461538461538467"/>
    <x v="0"/>
    <s v="animation"/>
    <x v="499"/>
    <d v="2009-10-12T20:59:00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x v="80"/>
    <b v="0"/>
    <s v="film &amp; video/animation"/>
    <n v="3.3076923076923079"/>
    <n v="53.75"/>
    <x v="0"/>
    <s v="animation"/>
    <x v="500"/>
    <d v="2010-05-08T22:16:00"/>
  </r>
  <r>
    <x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x v="78"/>
    <b v="0"/>
    <s v="film &amp; video/animation"/>
    <n v="0"/>
    <e v="#DIV/0!"/>
    <x v="0"/>
    <s v="animation"/>
    <x v="501"/>
    <d v="2011-07-09T05:37:31"/>
  </r>
  <r>
    <x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x v="80"/>
    <b v="0"/>
    <s v="film &amp; video/animation"/>
    <n v="1.1499999999999999"/>
    <n v="57.5"/>
    <x v="0"/>
    <s v="animation"/>
    <x v="502"/>
    <d v="2012-03-18T12:17:0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x v="82"/>
    <b v="0"/>
    <s v="film &amp; video/animation"/>
    <n v="1.7538461538461538"/>
    <n v="12.666666666666666"/>
    <x v="0"/>
    <s v="animation"/>
    <x v="503"/>
    <d v="2015-01-17T12:38:23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x v="81"/>
    <b v="0"/>
    <s v="film &amp; video/animation"/>
    <n v="1.3673469387755102"/>
    <n v="67"/>
    <x v="0"/>
    <s v="animation"/>
    <x v="504"/>
    <d v="2012-04-10T22:36:27"/>
  </r>
  <r>
    <x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x v="25"/>
    <b v="0"/>
    <s v="film &amp; video/animation"/>
    <n v="0.43333333333333329"/>
    <n v="3.7142857142857144"/>
    <x v="0"/>
    <s v="animation"/>
    <x v="505"/>
    <d v="2015-12-25T02:21:26"/>
  </r>
  <r>
    <x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x v="29"/>
    <b v="0"/>
    <s v="film &amp; video/animation"/>
    <n v="0.125"/>
    <n v="250"/>
    <x v="0"/>
    <s v="animation"/>
    <x v="506"/>
    <d v="2013-08-10T13:15:20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x v="73"/>
    <b v="0"/>
    <s v="film &amp; video/animation"/>
    <n v="3.2"/>
    <n v="64"/>
    <x v="0"/>
    <s v="animation"/>
    <x v="507"/>
    <d v="2012-10-19T23:00:57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x v="83"/>
    <b v="0"/>
    <s v="film &amp; video/animation"/>
    <n v="0.8"/>
    <n v="133.33333333333334"/>
    <x v="0"/>
    <s v="animation"/>
    <x v="508"/>
    <d v="2012-05-25T14:14:00"/>
  </r>
  <r>
    <x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x v="29"/>
    <b v="0"/>
    <s v="film &amp; video/animation"/>
    <n v="0.2"/>
    <n v="10"/>
    <x v="0"/>
    <s v="animation"/>
    <x v="509"/>
    <d v="2015-06-28T15:09:30"/>
  </r>
  <r>
    <x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x v="78"/>
    <b v="0"/>
    <s v="film &amp; video/animation"/>
    <n v="0"/>
    <e v="#DIV/0!"/>
    <x v="0"/>
    <s v="animation"/>
    <x v="510"/>
    <d v="2016-03-01T04:13:59"/>
  </r>
  <r>
    <x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x v="81"/>
    <b v="0"/>
    <s v="film &amp; video/animation"/>
    <n v="3"/>
    <n v="30"/>
    <x v="0"/>
    <s v="animation"/>
    <x v="511"/>
    <d v="2013-04-06T06:16:22"/>
  </r>
  <r>
    <x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x v="84"/>
    <b v="0"/>
    <s v="film &amp; video/animation"/>
    <n v="0.13749999999999998"/>
    <n v="5.5"/>
    <x v="0"/>
    <s v="animation"/>
    <x v="512"/>
    <d v="2016-11-20T18:48:47"/>
  </r>
  <r>
    <x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x v="32"/>
    <b v="0"/>
    <s v="film &amp; video/animation"/>
    <n v="13.923999999999999"/>
    <n v="102.38235294117646"/>
    <x v="0"/>
    <s v="animation"/>
    <x v="513"/>
    <d v="2016-08-15T07:00:00"/>
  </r>
  <r>
    <x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x v="83"/>
    <b v="0"/>
    <s v="film &amp; video/animation"/>
    <n v="3.3333333333333335"/>
    <n v="16.666666666666668"/>
    <x v="0"/>
    <s v="animation"/>
    <x v="514"/>
    <d v="2014-08-09T14:44:07"/>
  </r>
  <r>
    <x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x v="69"/>
    <b v="0"/>
    <s v="film &amp; video/animation"/>
    <n v="25.41340206185567"/>
    <n v="725.02941176470586"/>
    <x v="0"/>
    <s v="animation"/>
    <x v="515"/>
    <d v="2015-12-29T11:46:41"/>
  </r>
  <r>
    <x v="516"/>
    <s v="Shipmates"/>
    <s v="A big brother style comedy animation series starring famous seafarers"/>
    <n v="5000"/>
    <n v="0"/>
    <x v="2"/>
    <s v="GB"/>
    <s v="GBP"/>
    <n v="1432752080"/>
    <n v="1427568080"/>
    <b v="0"/>
    <x v="78"/>
    <b v="0"/>
    <s v="film &amp; video/animation"/>
    <n v="0"/>
    <e v="#DIV/0!"/>
    <x v="0"/>
    <s v="animation"/>
    <x v="516"/>
    <d v="2015-05-27T18:41:20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x v="83"/>
    <b v="0"/>
    <s v="film &amp; video/animation"/>
    <n v="1.3666666666666667"/>
    <n v="68.333333333333329"/>
    <x v="0"/>
    <s v="animation"/>
    <x v="517"/>
    <d v="2017-02-02T14:46:01"/>
  </r>
  <r>
    <x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x v="78"/>
    <b v="0"/>
    <s v="film &amp; video/animation"/>
    <n v="0"/>
    <e v="#DIV/0!"/>
    <x v="0"/>
    <s v="animation"/>
    <x v="518"/>
    <d v="2015-09-06T14:46:00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x v="16"/>
    <b v="0"/>
    <s v="film &amp; video/animation"/>
    <n v="22.881426547787683"/>
    <n v="39.228571428571428"/>
    <x v="0"/>
    <s v="animation"/>
    <x v="519"/>
    <d v="2012-12-05T09:23:41"/>
  </r>
  <r>
    <x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x v="69"/>
    <b v="1"/>
    <s v="theater/plays"/>
    <n v="102.1"/>
    <n v="150.14705882352942"/>
    <x v="1"/>
    <s v="plays"/>
    <x v="520"/>
    <d v="2015-12-10T16:51:01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x v="66"/>
    <b v="1"/>
    <s v="theater/plays"/>
    <n v="104.64"/>
    <n v="93.428571428571431"/>
    <x v="1"/>
    <s v="plays"/>
    <x v="521"/>
    <d v="2016-11-01T04:59:00"/>
  </r>
  <r>
    <x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x v="162"/>
    <b v="1"/>
    <s v="theater/plays"/>
    <n v="114.66666666666667"/>
    <n v="110.96774193548387"/>
    <x v="1"/>
    <s v="plays"/>
    <x v="522"/>
    <d v="2016-03-20T23:58:45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x v="87"/>
    <b v="1"/>
    <s v="theater/plays"/>
    <n v="120.6"/>
    <n v="71.785714285714292"/>
    <x v="1"/>
    <s v="plays"/>
    <x v="523"/>
    <d v="2015-09-21T03:11:16"/>
  </r>
  <r>
    <x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x v="208"/>
    <b v="1"/>
    <s v="theater/plays"/>
    <n v="108.67285714285715"/>
    <n v="29.258076923076924"/>
    <x v="1"/>
    <s v="plays"/>
    <x v="524"/>
    <d v="2016-06-01T17:12:49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x v="8"/>
    <b v="1"/>
    <s v="theater/plays"/>
    <n v="100"/>
    <n v="1000"/>
    <x v="1"/>
    <s v="plays"/>
    <x v="525"/>
    <d v="2014-09-13T09:37:21"/>
  </r>
  <r>
    <x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x v="23"/>
    <b v="1"/>
    <s v="theater/plays"/>
    <n v="113.99999999999999"/>
    <n v="74.347826086956516"/>
    <x v="1"/>
    <s v="plays"/>
    <x v="526"/>
    <d v="2015-08-07T17:00:00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x v="150"/>
    <b v="1"/>
    <s v="theater/plays"/>
    <n v="100.85"/>
    <n v="63.829113924050631"/>
    <x v="1"/>
    <s v="plays"/>
    <x v="527"/>
    <d v="2017-02-17T16:05:00"/>
  </r>
  <r>
    <x v="528"/>
    <s v="Devastated No Matter What"/>
    <s v="A Festival Backed Production of a Full-Length Play."/>
    <n v="1150"/>
    <n v="1330"/>
    <x v="0"/>
    <s v="US"/>
    <s v="USD"/>
    <n v="1434921600"/>
    <n v="1433109907"/>
    <b v="0"/>
    <x v="209"/>
    <b v="1"/>
    <s v="theater/plays"/>
    <n v="115.65217391304347"/>
    <n v="44.333333333333336"/>
    <x v="1"/>
    <s v="plays"/>
    <x v="528"/>
    <d v="2015-06-21T21:20:00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x v="59"/>
    <b v="1"/>
    <s v="theater/plays"/>
    <n v="130.41666666666666"/>
    <n v="86.944444444444443"/>
    <x v="1"/>
    <s v="plays"/>
    <x v="529"/>
    <d v="2017-01-11T05:00:00"/>
  </r>
  <r>
    <x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x v="60"/>
    <b v="1"/>
    <s v="theater/plays"/>
    <n v="107.78267254038178"/>
    <n v="126.55172413793103"/>
    <x v="1"/>
    <s v="plays"/>
    <x v="530"/>
    <d v="2015-06-24T02:00:00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x v="162"/>
    <b v="1"/>
    <s v="theater/plays"/>
    <n v="100"/>
    <n v="129.03225806451613"/>
    <x v="1"/>
    <s v="plays"/>
    <x v="531"/>
    <d v="2016-12-17T06:59:00"/>
  </r>
  <r>
    <x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x v="210"/>
    <b v="1"/>
    <s v="theater/plays"/>
    <n v="123.25"/>
    <n v="71.242774566473983"/>
    <x v="1"/>
    <s v="plays"/>
    <x v="532"/>
    <d v="2016-05-13T00:10:08"/>
  </r>
  <r>
    <x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x v="57"/>
    <b v="1"/>
    <s v="theater/plays"/>
    <n v="100.2"/>
    <n v="117.88235294117646"/>
    <x v="1"/>
    <s v="plays"/>
    <x v="533"/>
    <d v="2016-05-16T10:26:05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x v="53"/>
    <b v="1"/>
    <s v="theater/plays"/>
    <n v="104.66666666666666"/>
    <n v="327.08333333333331"/>
    <x v="1"/>
    <s v="plays"/>
    <x v="534"/>
    <d v="2015-11-01T23:00:00"/>
  </r>
  <r>
    <x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x v="211"/>
    <b v="1"/>
    <s v="theater/plays"/>
    <n v="102.49999999999999"/>
    <n v="34.745762711864408"/>
    <x v="1"/>
    <s v="plays"/>
    <x v="535"/>
    <d v="2017-01-06T13:05:05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x v="70"/>
    <b v="1"/>
    <s v="theater/plays"/>
    <n v="118.25757575757576"/>
    <n v="100.06410256410257"/>
    <x v="1"/>
    <s v="plays"/>
    <x v="536"/>
    <d v="2015-08-03T18:00:00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x v="211"/>
    <b v="1"/>
    <s v="theater/plays"/>
    <n v="120.5"/>
    <n v="40.847457627118644"/>
    <x v="1"/>
    <s v="plays"/>
    <x v="537"/>
    <d v="2015-11-04T19:26:31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x v="65"/>
    <b v="1"/>
    <s v="theater/plays"/>
    <n v="302.42"/>
    <n v="252.01666666666668"/>
    <x v="1"/>
    <s v="plays"/>
    <x v="538"/>
    <d v="2016-05-13T19:04:23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x v="9"/>
    <b v="1"/>
    <s v="theater/plays"/>
    <n v="100.64400000000001"/>
    <n v="25.161000000000001"/>
    <x v="1"/>
    <s v="plays"/>
    <x v="539"/>
    <d v="2016-07-05T01:11:47"/>
  </r>
  <r>
    <x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x v="29"/>
    <b v="0"/>
    <s v="technology/web"/>
    <n v="6.6666666666666671E-3"/>
    <n v="1"/>
    <x v="2"/>
    <s v="web"/>
    <x v="540"/>
    <d v="2015-02-04T19:36:46"/>
  </r>
  <r>
    <x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x v="29"/>
    <b v="0"/>
    <s v="technology/web"/>
    <n v="0.55555555555555558"/>
    <n v="25"/>
    <x v="2"/>
    <s v="web"/>
    <x v="541"/>
    <d v="2015-10-29T01:07:14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x v="29"/>
    <b v="0"/>
    <s v="technology/web"/>
    <n v="3.9999999999999996E-4"/>
    <n v="1"/>
    <x v="2"/>
    <s v="web"/>
    <x v="542"/>
    <d v="2016-05-03T16:41:56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x v="84"/>
    <b v="0"/>
    <s v="technology/web"/>
    <n v="0.31818181818181818"/>
    <n v="35"/>
    <x v="2"/>
    <s v="web"/>
    <x v="543"/>
    <d v="2014-11-01T02:12:42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x v="84"/>
    <b v="0"/>
    <s v="technology/web"/>
    <n v="1.2"/>
    <n v="3"/>
    <x v="2"/>
    <s v="web"/>
    <x v="544"/>
    <d v="2016-07-04T15:46:00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x v="69"/>
    <b v="0"/>
    <s v="technology/web"/>
    <n v="27.383999999999997"/>
    <n v="402.70588235294116"/>
    <x v="2"/>
    <s v="web"/>
    <x v="545"/>
    <d v="2015-11-15T15:13:09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x v="84"/>
    <b v="0"/>
    <s v="technology/web"/>
    <n v="8.666666666666667E-2"/>
    <n v="26"/>
    <x v="2"/>
    <s v="web"/>
    <x v="546"/>
    <d v="2015-10-17T16:01:55"/>
  </r>
  <r>
    <x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x v="78"/>
    <b v="0"/>
    <s v="technology/web"/>
    <n v="0"/>
    <e v="#DIV/0!"/>
    <x v="2"/>
    <s v="web"/>
    <x v="547"/>
    <d v="2016-02-10T16:42:44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x v="29"/>
    <b v="0"/>
    <s v="technology/web"/>
    <n v="0.09"/>
    <n v="9"/>
    <x v="2"/>
    <s v="web"/>
    <x v="548"/>
    <d v="2015-10-29T21:40:48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x v="22"/>
    <b v="0"/>
    <s v="technology/web"/>
    <n v="2.7199999999999998"/>
    <n v="8.5"/>
    <x v="2"/>
    <s v="web"/>
    <x v="549"/>
    <d v="2015-07-08T15:17:02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x v="80"/>
    <b v="0"/>
    <s v="technology/web"/>
    <n v="0.70000000000000007"/>
    <n v="8.75"/>
    <x v="2"/>
    <s v="web"/>
    <x v="550"/>
    <d v="2017-01-31T05:00:00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x v="33"/>
    <b v="0"/>
    <s v="technology/web"/>
    <n v="5.0413333333333332"/>
    <n v="135.03571428571428"/>
    <x v="2"/>
    <s v="web"/>
    <x v="551"/>
    <d v="2015-08-01T17:53:00"/>
  </r>
  <r>
    <x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x v="78"/>
    <b v="0"/>
    <s v="technology/web"/>
    <n v="0"/>
    <e v="#DIV/0!"/>
    <x v="2"/>
    <s v="web"/>
    <x v="552"/>
    <d v="2016-01-09T14:48:16"/>
  </r>
  <r>
    <x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x v="79"/>
    <b v="0"/>
    <s v="technology/web"/>
    <n v="0.49199999999999999"/>
    <n v="20.5"/>
    <x v="2"/>
    <s v="web"/>
    <x v="553"/>
    <d v="2014-11-14T18:16:31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x v="19"/>
    <b v="0"/>
    <s v="technology/web"/>
    <n v="36.589147286821706"/>
    <n v="64.36363636363636"/>
    <x v="2"/>
    <s v="web"/>
    <x v="554"/>
    <d v="2014-10-19T16:26:12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x v="78"/>
    <b v="0"/>
    <s v="technology/web"/>
    <n v="0"/>
    <e v="#DIV/0!"/>
    <x v="2"/>
    <s v="web"/>
    <x v="555"/>
    <d v="2016-06-12T08:29:03"/>
  </r>
  <r>
    <x v="556"/>
    <s v="Braille Academy"/>
    <s v="An educational platform for learning Unified English Braille Code"/>
    <n v="8000"/>
    <n v="200"/>
    <x v="2"/>
    <s v="US"/>
    <s v="USD"/>
    <n v="1452112717"/>
    <n v="1449520717"/>
    <b v="0"/>
    <x v="29"/>
    <b v="0"/>
    <s v="technology/web"/>
    <n v="2.5"/>
    <n v="200"/>
    <x v="2"/>
    <s v="web"/>
    <x v="556"/>
    <d v="2016-01-06T20:38:3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x v="9"/>
    <b v="0"/>
    <s v="technology/web"/>
    <n v="0.91066666666666674"/>
    <n v="68.3"/>
    <x v="2"/>
    <s v="web"/>
    <x v="557"/>
    <d v="2016-12-02T23:36:43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x v="78"/>
    <b v="0"/>
    <s v="technology/web"/>
    <n v="0"/>
    <e v="#DIV/0!"/>
    <x v="2"/>
    <s v="web"/>
    <x v="558"/>
    <d v="2015-03-24T20:11:45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x v="29"/>
    <b v="0"/>
    <s v="technology/web"/>
    <n v="2.0833333333333336E-2"/>
    <n v="50"/>
    <x v="2"/>
    <s v="web"/>
    <x v="559"/>
    <d v="2015-12-13T06:47:40"/>
  </r>
  <r>
    <x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x v="83"/>
    <b v="0"/>
    <s v="technology/web"/>
    <n v="1.2E-2"/>
    <n v="4"/>
    <x v="2"/>
    <s v="web"/>
    <x v="560"/>
    <d v="2014-12-17T18:30:45"/>
  </r>
  <r>
    <x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x v="84"/>
    <b v="0"/>
    <s v="technology/web"/>
    <n v="0.36666666666666664"/>
    <n v="27.5"/>
    <x v="2"/>
    <s v="web"/>
    <x v="561"/>
    <d v="2015-10-26T15:48:33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x v="78"/>
    <b v="0"/>
    <s v="technology/web"/>
    <n v="0"/>
    <e v="#DIV/0!"/>
    <x v="2"/>
    <s v="web"/>
    <x v="562"/>
    <d v="2016-12-18T09:20:15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x v="84"/>
    <b v="0"/>
    <s v="technology/web"/>
    <n v="9.0666666666666659E-2"/>
    <n v="34"/>
    <x v="2"/>
    <s v="web"/>
    <x v="563"/>
    <d v="2015-02-17T01:40:47"/>
  </r>
  <r>
    <x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x v="29"/>
    <b v="0"/>
    <s v="technology/web"/>
    <n v="5.5555555555555558E-3"/>
    <n v="1"/>
    <x v="2"/>
    <s v="web"/>
    <x v="564"/>
    <d v="2016-03-12T22:37:55"/>
  </r>
  <r>
    <x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x v="78"/>
    <b v="0"/>
    <s v="technology/web"/>
    <n v="0"/>
    <e v="#DIV/0!"/>
    <x v="2"/>
    <s v="web"/>
    <x v="565"/>
    <d v="2015-07-10T18:50:49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x v="29"/>
    <b v="0"/>
    <s v="technology/web"/>
    <n v="0.02"/>
    <n v="1"/>
    <x v="2"/>
    <s v="web"/>
    <x v="566"/>
    <d v="2016-07-14T16:25:33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x v="78"/>
    <b v="0"/>
    <s v="technology/web"/>
    <n v="0"/>
    <e v="#DIV/0!"/>
    <x v="2"/>
    <s v="web"/>
    <x v="567"/>
    <d v="2015-01-01T20:13:14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x v="81"/>
    <b v="0"/>
    <s v="technology/web"/>
    <n v="1"/>
    <n v="49"/>
    <x v="2"/>
    <s v="web"/>
    <x v="568"/>
    <d v="2016-01-16T11:00:00"/>
  </r>
  <r>
    <x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x v="29"/>
    <b v="0"/>
    <s v="technology/web"/>
    <n v="0.8"/>
    <n v="20"/>
    <x v="2"/>
    <s v="web"/>
    <x v="569"/>
    <d v="2016-01-01T20:20:12"/>
  </r>
  <r>
    <x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x v="29"/>
    <b v="0"/>
    <s v="technology/web"/>
    <n v="0.16705882352941176"/>
    <n v="142"/>
    <x v="2"/>
    <s v="web"/>
    <x v="570"/>
    <d v="2016-02-18T19:09:29"/>
  </r>
  <r>
    <x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x v="84"/>
    <b v="0"/>
    <s v="technology/web"/>
    <n v="0.42399999999999999"/>
    <n v="53"/>
    <x v="2"/>
    <s v="web"/>
    <x v="571"/>
    <d v="2015-07-27T03:59:00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x v="78"/>
    <b v="0"/>
    <s v="technology/web"/>
    <n v="0"/>
    <e v="#DIV/0!"/>
    <x v="2"/>
    <s v="web"/>
    <x v="572"/>
    <d v="2015-11-04T18:11:28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x v="82"/>
    <b v="0"/>
    <s v="technology/web"/>
    <n v="0.38925389253892539"/>
    <n v="38.444444444444443"/>
    <x v="2"/>
    <s v="web"/>
    <x v="573"/>
    <d v="2015-01-18T01:12:00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x v="80"/>
    <b v="0"/>
    <s v="technology/web"/>
    <n v="0.7155635062611807"/>
    <n v="20"/>
    <x v="2"/>
    <s v="web"/>
    <x v="574"/>
    <d v="2016-10-19T10:38:2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x v="80"/>
    <b v="0"/>
    <s v="technology/web"/>
    <n v="0.43166666666666664"/>
    <n v="64.75"/>
    <x v="2"/>
    <s v="web"/>
    <x v="575"/>
    <d v="2015-06-13T16:37:23"/>
  </r>
  <r>
    <x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x v="29"/>
    <b v="0"/>
    <s v="technology/web"/>
    <n v="1.25E-3"/>
    <n v="1"/>
    <x v="2"/>
    <s v="web"/>
    <x v="576"/>
    <d v="2015-03-28T10:19:12"/>
  </r>
  <r>
    <x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x v="29"/>
    <b v="0"/>
    <s v="technology/web"/>
    <n v="0.2"/>
    <n v="10"/>
    <x v="2"/>
    <s v="web"/>
    <x v="577"/>
    <d v="2016-05-20T14:08:22"/>
  </r>
  <r>
    <x v="578"/>
    <s v="weBuy Crowdsourced Shopping"/>
    <s v="weBuy trade built on technology and Crowd Sourced Power"/>
    <n v="125000"/>
    <n v="14"/>
    <x v="2"/>
    <s v="GB"/>
    <s v="GBP"/>
    <n v="1441633993"/>
    <n v="1439560393"/>
    <b v="0"/>
    <x v="63"/>
    <b v="0"/>
    <s v="technology/web"/>
    <n v="1.12E-2"/>
    <n v="2"/>
    <x v="2"/>
    <s v="web"/>
    <x v="578"/>
    <d v="2015-09-07T13:53:13"/>
  </r>
  <r>
    <x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x v="81"/>
    <b v="0"/>
    <s v="technology/web"/>
    <n v="1.4583333333333333"/>
    <n v="35"/>
    <x v="2"/>
    <s v="web"/>
    <x v="579"/>
    <d v="2014-12-25T20:27:03"/>
  </r>
  <r>
    <x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x v="29"/>
    <b v="0"/>
    <s v="technology/web"/>
    <n v="3.3333333333333333E-2"/>
    <n v="1"/>
    <x v="2"/>
    <s v="web"/>
    <x v="580"/>
    <d v="2016-09-22T21:47:47"/>
  </r>
  <r>
    <x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x v="78"/>
    <b v="0"/>
    <s v="technology/web"/>
    <n v="0"/>
    <e v="#DIV/0!"/>
    <x v="2"/>
    <s v="web"/>
    <x v="581"/>
    <d v="2015-08-02T00:18:24"/>
  </r>
  <r>
    <x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x v="78"/>
    <b v="0"/>
    <s v="technology/web"/>
    <n v="0"/>
    <e v="#DIV/0!"/>
    <x v="2"/>
    <s v="web"/>
    <x v="582"/>
    <d v="2015-03-15T18:00:00"/>
  </r>
  <r>
    <x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x v="29"/>
    <b v="0"/>
    <s v="technology/web"/>
    <n v="1.1111111111111112E-2"/>
    <n v="1"/>
    <x v="2"/>
    <s v="web"/>
    <x v="583"/>
    <d v="2015-03-19T21:31:27"/>
  </r>
  <r>
    <x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x v="84"/>
    <b v="0"/>
    <s v="technology/web"/>
    <n v="1"/>
    <n v="5"/>
    <x v="2"/>
    <s v="web"/>
    <x v="584"/>
    <d v="2015-03-16T16:11:56"/>
  </r>
  <r>
    <x v="585"/>
    <s v="Link Card"/>
    <s v="SAVE UP TO 40% WHEN YOU SPEND!_x000a__x000a_PRE-ORDER YOUR LINK CARD TODAY"/>
    <n v="9000"/>
    <n v="0"/>
    <x v="2"/>
    <s v="GB"/>
    <s v="GBP"/>
    <n v="1448928000"/>
    <n v="1444123377"/>
    <b v="0"/>
    <x v="78"/>
    <b v="0"/>
    <s v="technology/web"/>
    <n v="0"/>
    <e v="#DIV/0!"/>
    <x v="2"/>
    <s v="web"/>
    <x v="585"/>
    <d v="2015-12-01T00:00:00"/>
  </r>
  <r>
    <x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x v="80"/>
    <b v="0"/>
    <s v="technology/web"/>
    <n v="0.55999999999999994"/>
    <n v="14"/>
    <x v="2"/>
    <s v="web"/>
    <x v="586"/>
    <d v="2015-02-15T20:30:07"/>
  </r>
  <r>
    <x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x v="63"/>
    <b v="0"/>
    <s v="technology/web"/>
    <n v="9.0833333333333339"/>
    <n v="389.28571428571428"/>
    <x v="2"/>
    <s v="web"/>
    <x v="587"/>
    <d v="2015-04-16T18:10:33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x v="84"/>
    <b v="0"/>
    <s v="technology/web"/>
    <n v="3.3444444444444441"/>
    <n v="150.5"/>
    <x v="2"/>
    <s v="web"/>
    <x v="588"/>
    <d v="2016-11-17T19:28:06"/>
  </r>
  <r>
    <x v="589"/>
    <s v="Get Neighborly"/>
    <s v="Services closer than you think..."/>
    <n v="7500"/>
    <n v="1"/>
    <x v="2"/>
    <s v="US"/>
    <s v="USD"/>
    <n v="1436366699"/>
    <n v="1435070699"/>
    <b v="0"/>
    <x v="29"/>
    <b v="0"/>
    <s v="technology/web"/>
    <n v="1.3333333333333334E-2"/>
    <n v="1"/>
    <x v="2"/>
    <s v="web"/>
    <x v="589"/>
    <d v="2015-07-08T14:44:59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x v="82"/>
    <b v="0"/>
    <s v="technology/web"/>
    <n v="4.46"/>
    <n v="24.777777777777779"/>
    <x v="2"/>
    <s v="web"/>
    <x v="590"/>
    <d v="2016-02-08T13:01:00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x v="84"/>
    <b v="0"/>
    <s v="technology/web"/>
    <n v="6.0999999999999999E-2"/>
    <n v="30.5"/>
    <x v="2"/>
    <s v="web"/>
    <x v="591"/>
    <d v="2015-07-22T13:02:10"/>
  </r>
  <r>
    <x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x v="29"/>
    <b v="0"/>
    <s v="technology/web"/>
    <n v="3.3333333333333335"/>
    <n v="250"/>
    <x v="2"/>
    <s v="web"/>
    <x v="592"/>
    <d v="2014-12-03T05:34:20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x v="63"/>
    <b v="0"/>
    <s v="technology/web"/>
    <n v="23"/>
    <n v="16.428571428571427"/>
    <x v="2"/>
    <s v="web"/>
    <x v="593"/>
    <d v="2015-04-06T15:15:45"/>
  </r>
  <r>
    <x v="594"/>
    <s v="Unleashed Fitness"/>
    <s v="Creating a fitness site that will change the fitness game forever!"/>
    <n v="25000"/>
    <n v="26"/>
    <x v="2"/>
    <s v="US"/>
    <s v="USD"/>
    <n v="1460832206"/>
    <n v="1458240206"/>
    <b v="0"/>
    <x v="84"/>
    <b v="0"/>
    <s v="technology/web"/>
    <n v="0.104"/>
    <n v="13"/>
    <x v="2"/>
    <s v="web"/>
    <x v="594"/>
    <d v="2016-04-16T18:43:26"/>
  </r>
  <r>
    <x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x v="22"/>
    <b v="0"/>
    <s v="technology/web"/>
    <n v="0.42599999999999999"/>
    <n v="53.25"/>
    <x v="2"/>
    <s v="web"/>
    <x v="595"/>
    <d v="2015-05-04T01:40:38"/>
  </r>
  <r>
    <x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x v="84"/>
    <b v="0"/>
    <s v="technology/web"/>
    <n v="0.03"/>
    <n v="3"/>
    <x v="2"/>
    <s v="web"/>
    <x v="596"/>
    <d v="2016-11-02T21:31:32"/>
  </r>
  <r>
    <x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x v="84"/>
    <b v="0"/>
    <s v="technology/web"/>
    <n v="0.26666666666666666"/>
    <n v="10"/>
    <x v="2"/>
    <s v="web"/>
    <x v="597"/>
    <d v="2016-07-31T16:00:00"/>
  </r>
  <r>
    <x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x v="63"/>
    <b v="0"/>
    <s v="technology/web"/>
    <n v="34"/>
    <n v="121.42857142857143"/>
    <x v="2"/>
    <s v="web"/>
    <x v="598"/>
    <d v="2014-12-05T00:03:01"/>
  </r>
  <r>
    <x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x v="84"/>
    <b v="0"/>
    <s v="technology/web"/>
    <n v="6.2E-2"/>
    <n v="15.5"/>
    <x v="2"/>
    <s v="web"/>
    <x v="599"/>
    <d v="2015-03-08T15:16:00"/>
  </r>
  <r>
    <x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x v="29"/>
    <b v="0"/>
    <s v="technology/web"/>
    <n v="2"/>
    <n v="100"/>
    <x v="2"/>
    <s v="web"/>
    <x v="600"/>
    <d v="2015-05-09T19:09:22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x v="79"/>
    <b v="0"/>
    <s v="technology/web"/>
    <n v="1.4000000000000001"/>
    <n v="23.333333333333332"/>
    <x v="2"/>
    <s v="web"/>
    <x v="601"/>
    <d v="2014-12-26T20:35:39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x v="78"/>
    <b v="0"/>
    <s v="technology/web"/>
    <n v="0"/>
    <e v="#DIV/0!"/>
    <x v="2"/>
    <s v="web"/>
    <x v="602"/>
    <d v="2015-06-18T19:03:35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x v="62"/>
    <b v="0"/>
    <s v="technology/web"/>
    <n v="3.9334666666666664"/>
    <n v="45.386153846153846"/>
    <x v="2"/>
    <s v="web"/>
    <x v="603"/>
    <d v="2014-08-14T15:20:23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x v="78"/>
    <b v="0"/>
    <s v="technology/web"/>
    <n v="0"/>
    <e v="#DIV/0!"/>
    <x v="2"/>
    <s v="web"/>
    <x v="604"/>
    <d v="2014-08-28T00:50:56"/>
  </r>
  <r>
    <x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x v="22"/>
    <b v="0"/>
    <s v="technology/web"/>
    <n v="2.62"/>
    <n v="16.375"/>
    <x v="2"/>
    <s v="web"/>
    <x v="605"/>
    <d v="2015-08-23T08:35:08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x v="29"/>
    <b v="0"/>
    <s v="technology/web"/>
    <n v="0.2"/>
    <n v="10"/>
    <x v="2"/>
    <s v="web"/>
    <x v="606"/>
    <d v="2015-05-24T15:00:00"/>
  </r>
  <r>
    <x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x v="78"/>
    <b v="0"/>
    <s v="technology/web"/>
    <n v="0"/>
    <e v="#DIV/0!"/>
    <x v="2"/>
    <s v="web"/>
    <x v="607"/>
    <d v="2015-11-22T20:48:56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x v="81"/>
    <b v="0"/>
    <s v="technology/web"/>
    <n v="0.97400000000000009"/>
    <n v="292.2"/>
    <x v="2"/>
    <s v="web"/>
    <x v="608"/>
    <d v="2015-06-15T22:06:20"/>
  </r>
  <r>
    <x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x v="29"/>
    <b v="0"/>
    <s v="technology/web"/>
    <n v="0.64102564102564097"/>
    <n v="5"/>
    <x v="2"/>
    <s v="web"/>
    <x v="609"/>
    <d v="2015-11-29T01:49:04"/>
  </r>
  <r>
    <x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x v="78"/>
    <b v="0"/>
    <s v="technology/web"/>
    <n v="0"/>
    <e v="#DIV/0!"/>
    <x v="2"/>
    <s v="web"/>
    <x v="610"/>
    <d v="2015-04-22T19:56:26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x v="78"/>
    <b v="0"/>
    <s v="technology/web"/>
    <n v="0"/>
    <e v="#DIV/0!"/>
    <x v="2"/>
    <s v="web"/>
    <x v="611"/>
    <d v="2016-01-19T13:27:17"/>
  </r>
  <r>
    <x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x v="78"/>
    <b v="0"/>
    <s v="technology/web"/>
    <n v="0"/>
    <e v="#DIV/0!"/>
    <x v="2"/>
    <s v="web"/>
    <x v="612"/>
    <d v="2016-09-02T00:45:46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x v="212"/>
    <b v="0"/>
    <s v="technology/web"/>
    <n v="21.363333333333333"/>
    <n v="105.93388429752066"/>
    <x v="2"/>
    <s v="web"/>
    <x v="613"/>
    <d v="2015-10-01T04:59:00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x v="78"/>
    <b v="0"/>
    <s v="technology/web"/>
    <n v="0"/>
    <e v="#DIV/0!"/>
    <x v="2"/>
    <s v="web"/>
    <x v="614"/>
    <d v="2016-06-24T01:29:00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x v="78"/>
    <b v="0"/>
    <s v="technology/web"/>
    <n v="0"/>
    <e v="#DIV/0!"/>
    <x v="2"/>
    <s v="web"/>
    <x v="615"/>
    <d v="2015-09-25T02:55:59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x v="78"/>
    <b v="0"/>
    <s v="technology/web"/>
    <n v="0"/>
    <e v="#DIV/0!"/>
    <x v="2"/>
    <s v="web"/>
    <x v="616"/>
    <d v="2017-02-25T09:01:4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x v="83"/>
    <b v="0"/>
    <s v="technology/web"/>
    <n v="3"/>
    <n v="20"/>
    <x v="2"/>
    <s v="web"/>
    <x v="617"/>
    <d v="2015-05-08T08:14:03"/>
  </r>
  <r>
    <x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x v="78"/>
    <b v="0"/>
    <s v="technology/web"/>
    <n v="0"/>
    <e v="#DIV/0!"/>
    <x v="2"/>
    <s v="web"/>
    <x v="618"/>
    <d v="2015-12-09T19:26:43"/>
  </r>
  <r>
    <x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x v="29"/>
    <b v="0"/>
    <s v="technology/web"/>
    <n v="3.9999999999999996E-5"/>
    <n v="1"/>
    <x v="2"/>
    <s v="web"/>
    <x v="619"/>
    <d v="2014-11-25T16:36:30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x v="29"/>
    <b v="0"/>
    <s v="technology/web"/>
    <n v="1"/>
    <n v="300"/>
    <x v="2"/>
    <s v="web"/>
    <x v="620"/>
    <d v="2014-08-25T17:12:18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x v="83"/>
    <b v="0"/>
    <s v="technology/web"/>
    <n v="1.044"/>
    <n v="87"/>
    <x v="2"/>
    <s v="web"/>
    <x v="621"/>
    <d v="2016-07-07T23:42:1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x v="82"/>
    <b v="0"/>
    <s v="technology/web"/>
    <n v="5.6833333333333336"/>
    <n v="37.888888888888886"/>
    <x v="2"/>
    <s v="web"/>
    <x v="622"/>
    <d v="2016-07-01T18:35:38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x v="78"/>
    <b v="0"/>
    <s v="technology/web"/>
    <n v="0"/>
    <e v="#DIV/0!"/>
    <x v="2"/>
    <s v="web"/>
    <x v="623"/>
    <d v="2015-05-28T00:13:17"/>
  </r>
  <r>
    <x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x v="78"/>
    <b v="0"/>
    <s v="technology/web"/>
    <n v="0"/>
    <e v="#DIV/0!"/>
    <x v="2"/>
    <s v="web"/>
    <x v="624"/>
    <d v="2015-05-14T23:44:01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x v="78"/>
    <b v="0"/>
    <s v="technology/web"/>
    <n v="0"/>
    <e v="#DIV/0!"/>
    <x v="2"/>
    <s v="web"/>
    <x v="625"/>
    <d v="2017-03-26T20:29:3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x v="70"/>
    <b v="0"/>
    <s v="technology/web"/>
    <n v="17.380000000000003"/>
    <n v="111.41025641025641"/>
    <x v="2"/>
    <s v="web"/>
    <x v="626"/>
    <d v="2015-08-15T13:22:00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x v="29"/>
    <b v="0"/>
    <s v="technology/web"/>
    <n v="0.02"/>
    <n v="90"/>
    <x v="2"/>
    <s v="web"/>
    <x v="627"/>
    <d v="2016-03-14T23:00:00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x v="78"/>
    <b v="0"/>
    <s v="technology/web"/>
    <n v="0"/>
    <e v="#DIV/0!"/>
    <x v="2"/>
    <s v="web"/>
    <x v="628"/>
    <d v="2014-07-13T16:37:3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x v="83"/>
    <b v="0"/>
    <s v="technology/web"/>
    <n v="0.17500000000000002"/>
    <n v="116.66666666666667"/>
    <x v="2"/>
    <s v="web"/>
    <x v="629"/>
    <d v="2016-05-14T15:18:28"/>
  </r>
  <r>
    <x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x v="29"/>
    <b v="0"/>
    <s v="technology/web"/>
    <n v="8.3340278356529712E-2"/>
    <n v="10"/>
    <x v="2"/>
    <s v="web"/>
    <x v="630"/>
    <d v="2015-09-06T05:10:00"/>
  </r>
  <r>
    <x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x v="82"/>
    <b v="0"/>
    <s v="technology/web"/>
    <n v="1.38"/>
    <n v="76.666666666666671"/>
    <x v="2"/>
    <s v="web"/>
    <x v="631"/>
    <d v="2016-05-28T18:32:09"/>
  </r>
  <r>
    <x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x v="78"/>
    <b v="0"/>
    <s v="technology/web"/>
    <n v="0"/>
    <e v="#DIV/0!"/>
    <x v="2"/>
    <s v="web"/>
    <x v="632"/>
    <d v="2015-11-25T16:49:25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x v="20"/>
    <b v="0"/>
    <s v="technology/web"/>
    <n v="12.45"/>
    <n v="49.8"/>
    <x v="2"/>
    <s v="web"/>
    <x v="633"/>
    <d v="2016-06-17T23:00:00"/>
  </r>
  <r>
    <x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x v="29"/>
    <b v="0"/>
    <s v="technology/web"/>
    <n v="0.02"/>
    <n v="1"/>
    <x v="2"/>
    <s v="web"/>
    <x v="634"/>
    <d v="2015-02-26T22:17:09"/>
  </r>
  <r>
    <x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x v="29"/>
    <b v="0"/>
    <s v="technology/web"/>
    <n v="8.0000000000000002E-3"/>
    <n v="2"/>
    <x v="2"/>
    <s v="web"/>
    <x v="635"/>
    <d v="2015-04-12T02:12:42"/>
  </r>
  <r>
    <x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x v="29"/>
    <b v="0"/>
    <s v="technology/web"/>
    <n v="0.2"/>
    <n v="4"/>
    <x v="2"/>
    <s v="web"/>
    <x v="636"/>
    <d v="2015-06-06T10:47:00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x v="78"/>
    <b v="0"/>
    <s v="technology/web"/>
    <n v="0"/>
    <e v="#DIV/0!"/>
    <x v="2"/>
    <s v="web"/>
    <x v="637"/>
    <d v="2017-02-25T23:04:00"/>
  </r>
  <r>
    <x v="638"/>
    <s v="W (Canceled)"/>
    <s v="O0"/>
    <n v="200000"/>
    <n v="18"/>
    <x v="1"/>
    <s v="DE"/>
    <s v="EUR"/>
    <n v="1490447662"/>
    <n v="1485267262"/>
    <b v="0"/>
    <x v="79"/>
    <b v="0"/>
    <s v="technology/web"/>
    <n v="9.0000000000000011E-3"/>
    <n v="3"/>
    <x v="2"/>
    <s v="web"/>
    <x v="638"/>
    <d v="2017-03-25T13:14:22"/>
  </r>
  <r>
    <x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x v="29"/>
    <b v="0"/>
    <s v="technology/web"/>
    <n v="9.9999999999999991E-5"/>
    <n v="1"/>
    <x v="2"/>
    <s v="web"/>
    <x v="639"/>
    <d v="2014-10-13T13:59:55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x v="84"/>
    <b v="1"/>
    <s v="technology/wearables"/>
    <n v="144.28571428571428"/>
    <n v="50.5"/>
    <x v="2"/>
    <s v="wearables"/>
    <x v="640"/>
    <d v="2016-11-24T23:00:00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x v="213"/>
    <b v="1"/>
    <s v="technology/wearables"/>
    <n v="119.16249999999999"/>
    <n v="151.31746031746033"/>
    <x v="2"/>
    <s v="wearables"/>
    <x v="641"/>
    <d v="2015-08-13T13:40:4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x v="214"/>
    <b v="1"/>
    <s v="technology/wearables"/>
    <n v="1460.4850000000001"/>
    <n v="134.3592456301748"/>
    <x v="2"/>
    <s v="wearables"/>
    <x v="642"/>
    <d v="2015-08-19T15:37:54"/>
  </r>
  <r>
    <x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x v="215"/>
    <b v="1"/>
    <s v="technology/wearables"/>
    <n v="105.80799999999999"/>
    <n v="174.02631578947367"/>
    <x v="2"/>
    <s v="wearables"/>
    <x v="643"/>
    <d v="2015-05-31T15:24:35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x v="216"/>
    <b v="1"/>
    <s v="technology/wearables"/>
    <n v="300.11791999999997"/>
    <n v="73.486268364348675"/>
    <x v="2"/>
    <s v="wearables"/>
    <x v="644"/>
    <d v="2014-10-29T01:00:00"/>
  </r>
  <r>
    <x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x v="186"/>
    <b v="1"/>
    <s v="technology/wearables"/>
    <n v="278.7"/>
    <n v="23.518987341772153"/>
    <x v="2"/>
    <s v="wearables"/>
    <x v="645"/>
    <d v="2016-08-12T00:37:54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x v="74"/>
    <b v="1"/>
    <s v="technology/wearables"/>
    <n v="131.87625"/>
    <n v="39.074444444444445"/>
    <x v="2"/>
    <s v="wearables"/>
    <x v="646"/>
    <d v="2014-08-11T20:27:47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x v="57"/>
    <b v="1"/>
    <s v="technology/wearables"/>
    <n v="107.05"/>
    <n v="125.94117647058823"/>
    <x v="2"/>
    <s v="wearables"/>
    <x v="647"/>
    <d v="2016-03-17T17:25:49"/>
  </r>
  <r>
    <x v="648"/>
    <s v="Audio Jacket"/>
    <s v="Get ready for the next product that you canâ€™t live without"/>
    <n v="35000"/>
    <n v="44388"/>
    <x v="0"/>
    <s v="US"/>
    <s v="USD"/>
    <n v="1413304708"/>
    <n v="1410280708"/>
    <b v="0"/>
    <x v="74"/>
    <b v="1"/>
    <s v="technology/wearables"/>
    <n v="126.82285714285715"/>
    <n v="1644"/>
    <x v="2"/>
    <s v="wearables"/>
    <x v="648"/>
    <d v="2014-10-14T16:38:28"/>
  </r>
  <r>
    <x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x v="141"/>
    <b v="1"/>
    <s v="technology/wearables"/>
    <n v="139.96"/>
    <n v="42.670731707317074"/>
    <x v="2"/>
    <s v="wearables"/>
    <x v="649"/>
    <d v="2014-09-16T21:53:33"/>
  </r>
  <r>
    <x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x v="53"/>
    <b v="1"/>
    <s v="technology/wearables"/>
    <n v="112.4"/>
    <n v="35.125"/>
    <x v="2"/>
    <s v="wearables"/>
    <x v="650"/>
    <d v="2014-12-19T01:53:04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x v="217"/>
    <b v="1"/>
    <s v="technology/wearables"/>
    <n v="100.52799999999999"/>
    <n v="239.35238095238094"/>
    <x v="2"/>
    <s v="wearables"/>
    <x v="651"/>
    <d v="2014-12-13T00:25:11"/>
  </r>
  <r>
    <x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x v="33"/>
    <b v="1"/>
    <s v="technology/wearables"/>
    <n v="100.46666666666665"/>
    <n v="107.64285714285714"/>
    <x v="2"/>
    <s v="wearables"/>
    <x v="652"/>
    <d v="2016-12-01T17:34:10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x v="218"/>
    <b v="1"/>
    <s v="technology/wearables"/>
    <n v="141.446"/>
    <n v="95.830623306233065"/>
    <x v="2"/>
    <s v="wearables"/>
    <x v="653"/>
    <d v="2015-08-20T14:50:40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x v="219"/>
    <b v="1"/>
    <s v="technology/wearables"/>
    <n v="267.29166666666669"/>
    <n v="31.663376110562684"/>
    <x v="2"/>
    <s v="wearables"/>
    <x v="654"/>
    <d v="2015-07-08T22:58:33"/>
  </r>
  <r>
    <x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x v="220"/>
    <b v="1"/>
    <s v="technology/wearables"/>
    <n v="146.88749999999999"/>
    <n v="42.886861313868614"/>
    <x v="2"/>
    <s v="wearables"/>
    <x v="655"/>
    <d v="2015-03-12T21:58:32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x v="45"/>
    <b v="1"/>
    <s v="technology/wearables"/>
    <n v="213.56"/>
    <n v="122.73563218390805"/>
    <x v="2"/>
    <s v="wearables"/>
    <x v="656"/>
    <d v="2016-04-17T18:18:39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x v="221"/>
    <b v="1"/>
    <s v="technology/wearables"/>
    <n v="125.69999999999999"/>
    <n v="190.45454545454547"/>
    <x v="2"/>
    <s v="wearables"/>
    <x v="657"/>
    <d v="2015-12-23T20:17:52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x v="222"/>
    <b v="1"/>
    <s v="technology/wearables"/>
    <n v="104.46206037108834"/>
    <n v="109.33695652173913"/>
    <x v="2"/>
    <s v="wearables"/>
    <x v="658"/>
    <d v="2015-07-26T18:00:00"/>
  </r>
  <r>
    <x v="659"/>
    <s v="Lulu Watch Designs - Apple Watch"/>
    <s v="Sync up your lifestyle"/>
    <n v="3000"/>
    <n v="3017"/>
    <x v="0"/>
    <s v="US"/>
    <s v="USD"/>
    <n v="1440339295"/>
    <n v="1437747295"/>
    <b v="0"/>
    <x v="64"/>
    <b v="1"/>
    <s v="technology/wearables"/>
    <n v="100.56666666666668"/>
    <n v="143.66666666666666"/>
    <x v="2"/>
    <s v="wearables"/>
    <x v="659"/>
    <d v="2015-08-23T14:14:55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x v="59"/>
    <b v="0"/>
    <s v="technology/wearables"/>
    <n v="3.0579999999999998"/>
    <n v="84.944444444444443"/>
    <x v="2"/>
    <s v="wearables"/>
    <x v="660"/>
    <d v="2014-11-09T18:47:59"/>
  </r>
  <r>
    <x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x v="82"/>
    <b v="0"/>
    <s v="technology/wearables"/>
    <n v="0.95"/>
    <n v="10.555555555555555"/>
    <x v="2"/>
    <s v="wearables"/>
    <x v="661"/>
    <d v="2016-10-23T15:29:19"/>
  </r>
  <r>
    <x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x v="80"/>
    <b v="0"/>
    <s v="technology/wearables"/>
    <n v="0.4"/>
    <n v="39"/>
    <x v="2"/>
    <s v="wearables"/>
    <x v="662"/>
    <d v="2015-01-16T10:30:47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x v="63"/>
    <b v="0"/>
    <s v="technology/wearables"/>
    <n v="0.35000000000000003"/>
    <n v="100"/>
    <x v="2"/>
    <s v="wearables"/>
    <x v="663"/>
    <d v="2015-07-18T20:14:16"/>
  </r>
  <r>
    <x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x v="60"/>
    <b v="0"/>
    <s v="technology/wearables"/>
    <n v="7.5333333333333332"/>
    <n v="31.172413793103448"/>
    <x v="2"/>
    <s v="wearables"/>
    <x v="664"/>
    <d v="2015-04-13T15:59:35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x v="8"/>
    <b v="0"/>
    <s v="technology/wearables"/>
    <n v="18.64"/>
    <n v="155.33333333333334"/>
    <x v="2"/>
    <s v="wearables"/>
    <x v="665"/>
    <d v="2017-01-13T17:04:21"/>
  </r>
  <r>
    <x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x v="80"/>
    <b v="0"/>
    <s v="technology/wearables"/>
    <n v="4.0000000000000001E-3"/>
    <n v="2"/>
    <x v="2"/>
    <s v="wearables"/>
    <x v="666"/>
    <d v="2014-08-17T19:58:1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x v="33"/>
    <b v="0"/>
    <s v="technology/wearables"/>
    <n v="10.02"/>
    <n v="178.92857142857142"/>
    <x v="2"/>
    <s v="wearables"/>
    <x v="667"/>
    <d v="2016-10-29T08:57:43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x v="20"/>
    <b v="0"/>
    <s v="technology/wearables"/>
    <n v="4.5600000000000005"/>
    <n v="27.36"/>
    <x v="2"/>
    <s v="wearables"/>
    <x v="668"/>
    <d v="2015-05-11T19:57:02"/>
  </r>
  <r>
    <x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x v="33"/>
    <b v="0"/>
    <s v="technology/wearables"/>
    <n v="21.5075"/>
    <n v="1536.25"/>
    <x v="2"/>
    <s v="wearables"/>
    <x v="669"/>
    <d v="2016-07-06T15:00:5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x v="223"/>
    <b v="0"/>
    <s v="technology/wearables"/>
    <n v="29.276666666666667"/>
    <n v="84.99677419354839"/>
    <x v="2"/>
    <s v="wearables"/>
    <x v="670"/>
    <d v="2016-06-19T08:10:00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x v="41"/>
    <b v="0"/>
    <s v="technology/wearables"/>
    <n v="39.426666666666662"/>
    <n v="788.5333333333333"/>
    <x v="2"/>
    <s v="wearables"/>
    <x v="671"/>
    <d v="2015-01-14T04:00:00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x v="224"/>
    <b v="0"/>
    <s v="technology/wearables"/>
    <n v="21.628"/>
    <n v="50.29767441860465"/>
    <x v="2"/>
    <s v="wearables"/>
    <x v="672"/>
    <d v="2015-01-01T04:59:00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x v="83"/>
    <b v="0"/>
    <s v="technology/wearables"/>
    <n v="0.20500000000000002"/>
    <n v="68.333333333333329"/>
    <x v="2"/>
    <s v="wearables"/>
    <x v="673"/>
    <d v="2014-09-01T20:10:17"/>
  </r>
  <r>
    <x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x v="84"/>
    <b v="0"/>
    <s v="technology/wearables"/>
    <n v="0.03"/>
    <n v="7.5"/>
    <x v="2"/>
    <s v="wearables"/>
    <x v="674"/>
    <d v="2014-08-12T02:47:07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x v="55"/>
    <b v="0"/>
    <s v="technology/wearables"/>
    <n v="14.85"/>
    <n v="34.269230769230766"/>
    <x v="2"/>
    <s v="wearables"/>
    <x v="675"/>
    <d v="2015-01-01T06:59:00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x v="54"/>
    <b v="0"/>
    <s v="technology/wearables"/>
    <n v="1.4710000000000001"/>
    <n v="61.291666666666664"/>
    <x v="2"/>
    <s v="wearables"/>
    <x v="676"/>
    <d v="2015-02-07T18:26:21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x v="93"/>
    <b v="0"/>
    <s v="technology/wearables"/>
    <n v="25.584"/>
    <n v="133.25"/>
    <x v="2"/>
    <s v="wearables"/>
    <x v="677"/>
    <d v="2016-06-28T09:41:35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x v="57"/>
    <b v="0"/>
    <s v="technology/wearables"/>
    <n v="3.8206896551724134"/>
    <n v="65.17647058823529"/>
    <x v="2"/>
    <s v="wearables"/>
    <x v="678"/>
    <d v="2016-05-21T09:02:18"/>
  </r>
  <r>
    <x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x v="225"/>
    <b v="0"/>
    <s v="technology/wearables"/>
    <n v="15.485964912280703"/>
    <n v="93.90425531914893"/>
    <x v="2"/>
    <s v="wearables"/>
    <x v="679"/>
    <d v="2016-09-03T16:41:49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x v="135"/>
    <b v="0"/>
    <s v="technology/wearables"/>
    <n v="25.912000000000003"/>
    <n v="150.65116279069767"/>
    <x v="2"/>
    <s v="wearables"/>
    <x v="680"/>
    <d v="2014-09-17T12:02:11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x v="29"/>
    <b v="0"/>
    <s v="technology/wearables"/>
    <n v="0.04"/>
    <n v="1"/>
    <x v="2"/>
    <s v="wearables"/>
    <x v="681"/>
    <d v="2016-10-26T19:20:04"/>
  </r>
  <r>
    <x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x v="80"/>
    <b v="0"/>
    <s v="technology/wearables"/>
    <n v="0.106"/>
    <n v="13.25"/>
    <x v="2"/>
    <s v="wearables"/>
    <x v="682"/>
    <d v="2017-03-14T17:22:02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x v="83"/>
    <b v="0"/>
    <s v="technology/wearables"/>
    <n v="0.85142857142857142"/>
    <n v="99.333333333333329"/>
    <x v="2"/>
    <s v="wearables"/>
    <x v="683"/>
    <d v="2016-10-31T21:36:04"/>
  </r>
  <r>
    <x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x v="125"/>
    <b v="0"/>
    <s v="technology/wearables"/>
    <n v="7.4837500000000006"/>
    <n v="177.39259259259259"/>
    <x v="2"/>
    <s v="wearables"/>
    <x v="684"/>
    <d v="2014-07-25T03:00:00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x v="73"/>
    <b v="0"/>
    <s v="technology/wearables"/>
    <n v="27.650000000000002"/>
    <n v="55.3"/>
    <x v="2"/>
    <s v="wearables"/>
    <x v="685"/>
    <d v="2015-01-12T20:47:52"/>
  </r>
  <r>
    <x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x v="78"/>
    <b v="0"/>
    <s v="technology/wearables"/>
    <n v="0"/>
    <e v="#DIV/0!"/>
    <x v="2"/>
    <s v="wearables"/>
    <x v="686"/>
    <d v="2015-08-03T16:09:30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x v="79"/>
    <b v="0"/>
    <s v="technology/wearables"/>
    <n v="3.55"/>
    <n v="591.66666666666663"/>
    <x v="2"/>
    <s v="wearables"/>
    <x v="687"/>
    <d v="2017-02-05T18:00:53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x v="17"/>
    <b v="0"/>
    <s v="technology/wearables"/>
    <n v="72.989999999999995"/>
    <n v="405.5"/>
    <x v="2"/>
    <s v="wearables"/>
    <x v="688"/>
    <d v="2015-10-15T02:30:53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x v="226"/>
    <b v="0"/>
    <s v="technology/wearables"/>
    <n v="57.648750000000007"/>
    <n v="343.14732142857144"/>
    <x v="2"/>
    <s v="wearables"/>
    <x v="689"/>
    <d v="2016-12-08T04:59:00"/>
  </r>
  <r>
    <x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x v="69"/>
    <b v="0"/>
    <s v="technology/wearables"/>
    <n v="12.34"/>
    <n v="72.588235294117652"/>
    <x v="2"/>
    <s v="wearables"/>
    <x v="690"/>
    <d v="2016-09-09T06:00:00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x v="73"/>
    <b v="0"/>
    <s v="technology/wearables"/>
    <n v="0.52"/>
    <n v="26"/>
    <x v="2"/>
    <s v="wearables"/>
    <x v="691"/>
    <d v="2015-07-01T00:40:46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x v="227"/>
    <b v="0"/>
    <s v="technology/wearables"/>
    <n v="6.5299999999999994"/>
    <n v="6.4975124378109452"/>
    <x v="2"/>
    <s v="wearables"/>
    <x v="692"/>
    <d v="2016-12-22T09:01:03"/>
  </r>
  <r>
    <x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x v="228"/>
    <b v="0"/>
    <s v="technology/wearables"/>
    <n v="35.338000000000001"/>
    <n v="119.38513513513513"/>
    <x v="2"/>
    <s v="wearables"/>
    <x v="693"/>
    <d v="2015-04-30T19:23:47"/>
  </r>
  <r>
    <x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x v="63"/>
    <b v="0"/>
    <s v="technology/wearables"/>
    <n v="0.39333333333333331"/>
    <n v="84.285714285714292"/>
    <x v="2"/>
    <s v="wearables"/>
    <x v="694"/>
    <d v="2017-02-01T15:55:59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x v="63"/>
    <b v="0"/>
    <s v="technology/wearables"/>
    <n v="1.06"/>
    <n v="90.857142857142861"/>
    <x v="2"/>
    <s v="wearables"/>
    <x v="695"/>
    <d v="2014-10-31T12:30:20"/>
  </r>
  <r>
    <x v="696"/>
    <s v="trustee"/>
    <s v="Show your fidelity by wearing the Trustee rings! Show where you are (at)!"/>
    <n v="175000"/>
    <n v="1"/>
    <x v="2"/>
    <s v="NL"/>
    <s v="EUR"/>
    <n v="1406326502"/>
    <n v="1403734502"/>
    <b v="0"/>
    <x v="29"/>
    <b v="0"/>
    <s v="technology/wearables"/>
    <n v="5.7142857142857147E-4"/>
    <n v="1"/>
    <x v="2"/>
    <s v="wearables"/>
    <x v="696"/>
    <d v="2014-07-25T22:15:02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x v="229"/>
    <b v="0"/>
    <s v="technology/wearables"/>
    <n v="46.379999999999995"/>
    <n v="20.342105263157894"/>
    <x v="2"/>
    <s v="wearables"/>
    <x v="697"/>
    <d v="2016-02-03T12:33:09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x v="60"/>
    <b v="0"/>
    <s v="technology/wearables"/>
    <n v="15.39"/>
    <n v="530.68965517241384"/>
    <x v="2"/>
    <s v="wearables"/>
    <x v="698"/>
    <d v="2014-09-18T02:00:00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x v="230"/>
    <b v="0"/>
    <s v="technology/wearables"/>
    <n v="82.422107692307705"/>
    <n v="120.39184269662923"/>
    <x v="2"/>
    <s v="wearables"/>
    <x v="699"/>
    <d v="2013-11-22T16:00:00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x v="162"/>
    <b v="0"/>
    <s v="technology/wearables"/>
    <n v="2.6866666666666665"/>
    <n v="13"/>
    <x v="2"/>
    <s v="wearables"/>
    <x v="700"/>
    <d v="2017-01-10T16:31:21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x v="64"/>
    <b v="0"/>
    <s v="technology/wearables"/>
    <n v="26.6"/>
    <n v="291.33333333333331"/>
    <x v="2"/>
    <s v="wearables"/>
    <x v="701"/>
    <d v="2014-07-23T15:54:40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x v="77"/>
    <b v="0"/>
    <s v="technology/wearables"/>
    <n v="30.813400000000001"/>
    <n v="124.9191891891892"/>
    <x v="2"/>
    <s v="wearables"/>
    <x v="702"/>
    <d v="2016-11-24T18:26:27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x v="63"/>
    <b v="0"/>
    <s v="technology/wearables"/>
    <n v="5.58"/>
    <n v="119.57142857142857"/>
    <x v="2"/>
    <s v="wearables"/>
    <x v="703"/>
    <d v="2017-01-31T23:32:00"/>
  </r>
  <r>
    <x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x v="80"/>
    <b v="0"/>
    <s v="technology/wearables"/>
    <n v="0.87454545454545463"/>
    <n v="120.25"/>
    <x v="2"/>
    <s v="wearables"/>
    <x v="704"/>
    <d v="2017-02-20T04:37:48"/>
  </r>
  <r>
    <x v="705"/>
    <s v="SomnoScope"/>
    <s v="The closest thing ever to the Holy Grail of wearables technology"/>
    <n v="100000"/>
    <n v="977"/>
    <x v="2"/>
    <s v="NL"/>
    <s v="EUR"/>
    <n v="1484999278"/>
    <n v="1482407278"/>
    <b v="0"/>
    <x v="81"/>
    <b v="0"/>
    <s v="technology/wearables"/>
    <n v="0.97699999999999987"/>
    <n v="195.4"/>
    <x v="2"/>
    <s v="wearables"/>
    <x v="705"/>
    <d v="2017-01-21T11:47:58"/>
  </r>
  <r>
    <x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x v="78"/>
    <b v="0"/>
    <s v="technology/wearables"/>
    <n v="0"/>
    <e v="#DIV/0!"/>
    <x v="2"/>
    <s v="wearables"/>
    <x v="706"/>
    <d v="2016-12-14T18:39:00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x v="231"/>
    <b v="0"/>
    <s v="technology/wearables"/>
    <n v="78.927352941176466"/>
    <n v="117.69868421052631"/>
    <x v="2"/>
    <s v="wearables"/>
    <x v="707"/>
    <d v="2017-01-01T15:55:27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x v="232"/>
    <b v="0"/>
    <s v="technology/wearables"/>
    <n v="22.092500000000001"/>
    <n v="23.948509485094849"/>
    <x v="2"/>
    <s v="wearables"/>
    <x v="708"/>
    <d v="2014-09-13T13:56:40"/>
  </r>
  <r>
    <x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x v="84"/>
    <b v="0"/>
    <s v="technology/wearables"/>
    <n v="0.40666666666666662"/>
    <n v="30.5"/>
    <x v="2"/>
    <s v="wearables"/>
    <x v="709"/>
    <d v="2014-12-05T00:59:19"/>
  </r>
  <r>
    <x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x v="78"/>
    <b v="0"/>
    <s v="technology/wearables"/>
    <n v="0"/>
    <e v="#DIV/0!"/>
    <x v="2"/>
    <s v="wearables"/>
    <x v="710"/>
    <d v="2014-08-20T00:44:00"/>
  </r>
  <r>
    <x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x v="233"/>
    <b v="0"/>
    <s v="technology/wearables"/>
    <n v="33.790999999999997"/>
    <n v="99.973372781065095"/>
    <x v="2"/>
    <s v="wearables"/>
    <x v="711"/>
    <d v="2016-12-14T12:01:0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x v="80"/>
    <b v="0"/>
    <s v="technology/wearables"/>
    <n v="0.21649484536082475"/>
    <n v="26.25"/>
    <x v="2"/>
    <s v="wearables"/>
    <x v="712"/>
    <d v="2016-02-14T16:20:32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x v="29"/>
    <b v="0"/>
    <s v="technology/wearables"/>
    <n v="0.79600000000000004"/>
    <n v="199"/>
    <x v="2"/>
    <s v="wearables"/>
    <x v="713"/>
    <d v="2016-06-05T12:42:12"/>
  </r>
  <r>
    <x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x v="33"/>
    <b v="0"/>
    <s v="technology/wearables"/>
    <n v="14.993333333333334"/>
    <n v="80.321428571428569"/>
    <x v="2"/>
    <s v="wearables"/>
    <x v="714"/>
    <d v="2017-02-28T18:54:42"/>
  </r>
  <r>
    <x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x v="8"/>
    <b v="0"/>
    <s v="technology/wearables"/>
    <n v="5.0509090909090908"/>
    <n v="115.75"/>
    <x v="2"/>
    <s v="wearables"/>
    <x v="715"/>
    <d v="2015-11-05T03:10:40"/>
  </r>
  <r>
    <x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x v="38"/>
    <b v="0"/>
    <s v="technology/wearables"/>
    <n v="10.214285714285715"/>
    <n v="44.6875"/>
    <x v="2"/>
    <s v="wearables"/>
    <x v="716"/>
    <d v="2014-12-01T00:00:00"/>
  </r>
  <r>
    <x v="717"/>
    <s v="cool air belt"/>
    <s v="Cool air flowing under clothing keeps you cool."/>
    <n v="100000"/>
    <n v="305"/>
    <x v="2"/>
    <s v="US"/>
    <s v="USD"/>
    <n v="1409949002"/>
    <n v="1407357002"/>
    <b v="0"/>
    <x v="80"/>
    <b v="0"/>
    <s v="technology/wearables"/>
    <n v="0.30499999999999999"/>
    <n v="76.25"/>
    <x v="2"/>
    <s v="wearables"/>
    <x v="717"/>
    <d v="2014-09-05T20:30:02"/>
  </r>
  <r>
    <x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x v="80"/>
    <b v="0"/>
    <s v="technology/wearables"/>
    <n v="0.75"/>
    <n v="22.5"/>
    <x v="2"/>
    <s v="wearables"/>
    <x v="718"/>
    <d v="2017-02-18T05:59:00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x v="73"/>
    <b v="0"/>
    <s v="technology/wearables"/>
    <n v="1.2933333333333332"/>
    <n v="19.399999999999999"/>
    <x v="2"/>
    <s v="wearables"/>
    <x v="719"/>
    <d v="2016-02-23T00:57:56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x v="14"/>
    <b v="1"/>
    <s v="publishing/nonfiction"/>
    <n v="143.94736842105263"/>
    <n v="66.707317073170728"/>
    <x v="3"/>
    <s v="nonfiction"/>
    <x v="720"/>
    <d v="2012-01-29T15:34:51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x v="46"/>
    <b v="1"/>
    <s v="publishing/nonfiction"/>
    <n v="122.10975609756099"/>
    <n v="84.142857142857139"/>
    <x v="3"/>
    <s v="nonfiction"/>
    <x v="721"/>
    <d v="2014-08-01T13:43:27"/>
  </r>
  <r>
    <x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x v="234"/>
    <b v="1"/>
    <s v="publishing/nonfiction"/>
    <n v="132.024"/>
    <n v="215.72549019607843"/>
    <x v="3"/>
    <s v="nonfiction"/>
    <x v="722"/>
    <d v="2012-04-08T18:19:38"/>
  </r>
  <r>
    <x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x v="61"/>
    <b v="1"/>
    <s v="publishing/nonfiction"/>
    <n v="109.38000000000001"/>
    <n v="54.69"/>
    <x v="3"/>
    <s v="nonfiction"/>
    <x v="723"/>
    <d v="2015-07-30T03:59:00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x v="235"/>
    <b v="1"/>
    <s v="publishing/nonfiction"/>
    <n v="105.47157142857144"/>
    <n v="51.62944055944056"/>
    <x v="3"/>
    <s v="nonfiction"/>
    <x v="724"/>
    <d v="2011-06-30T15:19:23"/>
  </r>
  <r>
    <x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x v="205"/>
    <b v="1"/>
    <s v="publishing/nonfiction"/>
    <n v="100.35000000000001"/>
    <n v="143.35714285714286"/>
    <x v="3"/>
    <s v="nonfiction"/>
    <x v="725"/>
    <d v="2015-12-13T15:01:52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x v="2"/>
    <b v="1"/>
    <s v="publishing/nonfiction"/>
    <n v="101.4"/>
    <n v="72.428571428571431"/>
    <x v="3"/>
    <s v="nonfiction"/>
    <x v="726"/>
    <d v="2013-04-12T01:01:27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x v="184"/>
    <b v="1"/>
    <s v="publishing/nonfiction"/>
    <n v="155.51428571428571"/>
    <n v="36.530201342281877"/>
    <x v="3"/>
    <s v="nonfiction"/>
    <x v="727"/>
    <d v="2013-01-14T21:20:00"/>
  </r>
  <r>
    <x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x v="208"/>
    <b v="1"/>
    <s v="publishing/nonfiction"/>
    <n v="105.566"/>
    <n v="60.903461538461535"/>
    <x v="3"/>
    <s v="nonfiction"/>
    <x v="728"/>
    <d v="2011-08-21T20:05:57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x v="148"/>
    <b v="1"/>
    <s v="publishing/nonfiction"/>
    <n v="130.65"/>
    <n v="43.55"/>
    <x v="3"/>
    <s v="nonfiction"/>
    <x v="729"/>
    <d v="2012-09-19T04:27:41"/>
  </r>
  <r>
    <x v="730"/>
    <s v="Encyclopedia of Surfing"/>
    <s v="A Massive but Cheerful Online Digital Archive of Surfing"/>
    <n v="20000"/>
    <n v="26438"/>
    <x v="0"/>
    <s v="US"/>
    <s v="USD"/>
    <n v="1323280391"/>
    <n v="1320688391"/>
    <b v="0"/>
    <x v="236"/>
    <b v="1"/>
    <s v="publishing/nonfiction"/>
    <n v="132.19"/>
    <n v="99.766037735849054"/>
    <x v="3"/>
    <s v="nonfiction"/>
    <x v="730"/>
    <d v="2011-12-07T17:53:11"/>
  </r>
  <r>
    <x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x v="26"/>
    <b v="1"/>
    <s v="publishing/nonfiction"/>
    <n v="126"/>
    <n v="88.732394366197184"/>
    <x v="3"/>
    <s v="nonfiction"/>
    <x v="731"/>
    <d v="2012-01-22T06:00:00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x v="62"/>
    <b v="1"/>
    <s v="publishing/nonfiction"/>
    <n v="160"/>
    <n v="4.9230769230769234"/>
    <x v="3"/>
    <s v="nonfiction"/>
    <x v="732"/>
    <d v="2013-09-29T10:11:01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x v="39"/>
    <b v="1"/>
    <s v="publishing/nonfiction"/>
    <n v="120.48"/>
    <n v="17.822485207100591"/>
    <x v="3"/>
    <s v="nonfiction"/>
    <x v="733"/>
    <d v="2013-12-20T10:04:52"/>
  </r>
  <r>
    <x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x v="7"/>
    <b v="1"/>
    <s v="publishing/nonfiction"/>
    <n v="125.52941176470588"/>
    <n v="187.19298245614036"/>
    <x v="3"/>
    <s v="nonfiction"/>
    <x v="734"/>
    <d v="2015-05-09T05:00:00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x v="194"/>
    <b v="1"/>
    <s v="publishing/nonfiction"/>
    <n v="114.40638297872341"/>
    <n v="234.80786026200875"/>
    <x v="3"/>
    <s v="nonfiction"/>
    <x v="735"/>
    <d v="2014-12-04T00:39:00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x v="52"/>
    <b v="1"/>
    <s v="publishing/nonfiction"/>
    <n v="315.13888888888891"/>
    <n v="105.04629629629629"/>
    <x v="3"/>
    <s v="nonfiction"/>
    <x v="736"/>
    <d v="2013-11-21T04:59:00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x v="52"/>
    <b v="1"/>
    <s v="publishing/nonfiction"/>
    <n v="122.39999999999999"/>
    <n v="56.666666666666664"/>
    <x v="3"/>
    <s v="nonfiction"/>
    <x v="737"/>
    <d v="2014-02-14T20:00:00"/>
  </r>
  <r>
    <x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x v="14"/>
    <b v="1"/>
    <s v="publishing/nonfiction"/>
    <n v="106.73333333333332"/>
    <n v="39.048780487804876"/>
    <x v="3"/>
    <s v="nonfiction"/>
    <x v="738"/>
    <d v="2014-12-01T04:59:00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x v="237"/>
    <b v="1"/>
    <s v="publishing/nonfiction"/>
    <n v="158.33333333333331"/>
    <n v="68.345323741007192"/>
    <x v="3"/>
    <s v="nonfiction"/>
    <x v="739"/>
    <d v="2014-08-11T12:03:4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x v="10"/>
    <b v="1"/>
    <s v="publishing/nonfiction"/>
    <n v="107.4"/>
    <n v="169.57894736842104"/>
    <x v="3"/>
    <s v="nonfiction"/>
    <x v="740"/>
    <d v="2015-06-21T03:31:22"/>
  </r>
  <r>
    <x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x v="225"/>
    <b v="1"/>
    <s v="publishing/nonfiction"/>
    <n v="102.25999999999999"/>
    <n v="141.42340425531913"/>
    <x v="3"/>
    <s v="nonfiction"/>
    <x v="741"/>
    <d v="2013-06-11T15:33:26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x v="23"/>
    <b v="1"/>
    <s v="publishing/nonfiction"/>
    <n v="110.71428571428572"/>
    <n v="67.391304347826093"/>
    <x v="3"/>
    <s v="nonfiction"/>
    <x v="742"/>
    <d v="2014-03-21T21:01:52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x v="41"/>
    <b v="1"/>
    <s v="publishing/nonfiction"/>
    <n v="148"/>
    <n v="54.266666666666666"/>
    <x v="3"/>
    <s v="nonfiction"/>
    <x v="743"/>
    <d v="2012-04-16T21:00:00"/>
  </r>
  <r>
    <x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x v="95"/>
    <b v="1"/>
    <s v="publishing/nonfiction"/>
    <n v="102.32000000000001"/>
    <n v="82.516129032258064"/>
    <x v="3"/>
    <s v="nonfiction"/>
    <x v="744"/>
    <d v="2012-12-13T22:58:23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x v="142"/>
    <b v="1"/>
    <s v="publishing/nonfiction"/>
    <n v="179.09909909909908"/>
    <n v="53.729729729729726"/>
    <x v="3"/>
    <s v="nonfiction"/>
    <x v="745"/>
    <d v="2013-05-03T13:44:05"/>
  </r>
  <r>
    <x v="746"/>
    <s v="Attention: People With Body Parts"/>
    <s v="This is a book of letters. Letters to our body parts."/>
    <n v="2987"/>
    <n v="3318"/>
    <x v="0"/>
    <s v="US"/>
    <s v="USD"/>
    <n v="1348372740"/>
    <n v="1346806909"/>
    <b v="0"/>
    <x v="174"/>
    <b v="1"/>
    <s v="publishing/nonfiction"/>
    <n v="111.08135252761969"/>
    <n v="34.206185567010309"/>
    <x v="3"/>
    <s v="nonfiction"/>
    <x v="746"/>
    <d v="2012-09-23T03:59:00"/>
  </r>
  <r>
    <x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x v="165"/>
    <b v="1"/>
    <s v="publishing/nonfiction"/>
    <n v="100.04285714285714"/>
    <n v="127.32727272727273"/>
    <x v="3"/>
    <s v="nonfiction"/>
    <x v="747"/>
    <d v="2015-01-15T10:54:00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x v="34"/>
    <b v="1"/>
    <s v="publishing/nonfiction"/>
    <n v="100.25"/>
    <n v="45.56818181818182"/>
    <x v="3"/>
    <s v="nonfiction"/>
    <x v="748"/>
    <d v="2014-08-10T20:19:26"/>
  </r>
  <r>
    <x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x v="238"/>
    <b v="1"/>
    <s v="publishing/nonfiction"/>
    <n v="105.56"/>
    <n v="95.963636363636368"/>
    <x v="3"/>
    <s v="nonfiction"/>
    <x v="749"/>
    <d v="2017-01-28T22:35:30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x v="211"/>
    <b v="1"/>
    <s v="publishing/nonfiction"/>
    <n v="102.58775877587757"/>
    <n v="77.271186440677965"/>
    <x v="3"/>
    <s v="nonfiction"/>
    <x v="750"/>
    <d v="2013-02-24T21:04:32"/>
  </r>
  <r>
    <x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x v="95"/>
    <b v="1"/>
    <s v="publishing/nonfiction"/>
    <n v="118.5"/>
    <n v="57.338709677419352"/>
    <x v="3"/>
    <s v="nonfiction"/>
    <x v="751"/>
    <d v="2011-08-04T15:07:55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x v="217"/>
    <b v="1"/>
    <s v="publishing/nonfiction"/>
    <n v="111.7"/>
    <n v="53.19047619047619"/>
    <x v="3"/>
    <s v="nonfiction"/>
    <x v="752"/>
    <d v="2016-10-16T11:00:00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x v="55"/>
    <b v="1"/>
    <s v="publishing/nonfiction"/>
    <n v="128"/>
    <n v="492.30769230769232"/>
    <x v="3"/>
    <s v="nonfiction"/>
    <x v="753"/>
    <d v="2015-02-14T14:09:51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x v="72"/>
    <b v="1"/>
    <s v="publishing/nonfiction"/>
    <n v="103.75000000000001"/>
    <n v="42.346938775510203"/>
    <x v="3"/>
    <s v="nonfiction"/>
    <x v="754"/>
    <d v="2013-01-05T17:58:41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x v="32"/>
    <b v="1"/>
    <s v="publishing/nonfiction"/>
    <n v="101.9076"/>
    <n v="37.466029411764708"/>
    <x v="3"/>
    <s v="nonfiction"/>
    <x v="755"/>
    <d v="2013-05-20T00:41:00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x v="19"/>
    <b v="1"/>
    <s v="publishing/nonfiction"/>
    <n v="117.71428571428571"/>
    <n v="37.454545454545453"/>
    <x v="3"/>
    <s v="nonfiction"/>
    <x v="756"/>
    <d v="2011-04-18T17:24:1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x v="59"/>
    <b v="1"/>
    <s v="publishing/nonfiction"/>
    <n v="238"/>
    <n v="33.055555555555557"/>
    <x v="3"/>
    <s v="nonfiction"/>
    <x v="757"/>
    <d v="2012-12-06T01:18:34"/>
  </r>
  <r>
    <x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x v="10"/>
    <b v="1"/>
    <s v="publishing/nonfiction"/>
    <n v="102"/>
    <n v="134.21052631578948"/>
    <x v="3"/>
    <s v="nonfiction"/>
    <x v="758"/>
    <d v="2010-10-08T20:04:28"/>
  </r>
  <r>
    <x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x v="221"/>
    <b v="1"/>
    <s v="publishing/nonfiction"/>
    <n v="101.92000000000002"/>
    <n v="51.474747474747474"/>
    <x v="3"/>
    <s v="nonfiction"/>
    <x v="759"/>
    <d v="2014-07-09T07:55:3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x v="78"/>
    <b v="0"/>
    <s v="publishing/fiction"/>
    <n v="0"/>
    <e v="#DIV/0!"/>
    <x v="3"/>
    <s v="fiction"/>
    <x v="760"/>
    <d v="2016-11-26T19:20:13"/>
  </r>
  <r>
    <x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x v="79"/>
    <b v="0"/>
    <s v="publishing/fiction"/>
    <n v="4.7"/>
    <n v="39.166666666666664"/>
    <x v="3"/>
    <s v="fiction"/>
    <x v="761"/>
    <d v="2014-02-02T18:02:06"/>
  </r>
  <r>
    <x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x v="78"/>
    <b v="0"/>
    <s v="publishing/fiction"/>
    <n v="0"/>
    <e v="#DIV/0!"/>
    <x v="3"/>
    <s v="fiction"/>
    <x v="762"/>
    <d v="2016-12-04T06:00:0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x v="29"/>
    <b v="0"/>
    <s v="publishing/fiction"/>
    <n v="0.11655011655011654"/>
    <n v="5"/>
    <x v="3"/>
    <s v="fiction"/>
    <x v="763"/>
    <d v="2013-08-15T10:43:28"/>
  </r>
  <r>
    <x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x v="78"/>
    <b v="0"/>
    <s v="publishing/fiction"/>
    <n v="0"/>
    <e v="#DIV/0!"/>
    <x v="3"/>
    <s v="fiction"/>
    <x v="764"/>
    <d v="2015-09-10T04:09:21"/>
  </r>
  <r>
    <x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x v="34"/>
    <b v="0"/>
    <s v="publishing/fiction"/>
    <n v="36.014285714285712"/>
    <n v="57.295454545454547"/>
    <x v="3"/>
    <s v="fiction"/>
    <x v="765"/>
    <d v="2014-10-19T13:01:24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x v="78"/>
    <b v="0"/>
    <s v="publishing/fiction"/>
    <n v="0"/>
    <e v="#DIV/0!"/>
    <x v="3"/>
    <s v="fiction"/>
    <x v="766"/>
    <d v="2015-02-16T18:48:03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x v="83"/>
    <b v="0"/>
    <s v="publishing/fiction"/>
    <n v="3.54"/>
    <n v="59"/>
    <x v="3"/>
    <s v="fiction"/>
    <x v="767"/>
    <d v="2015-05-21T03:26:5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x v="78"/>
    <b v="0"/>
    <s v="publishing/fiction"/>
    <n v="0"/>
    <e v="#DIV/0!"/>
    <x v="3"/>
    <s v="fiction"/>
    <x v="768"/>
    <d v="2013-12-16T04:58: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x v="47"/>
    <b v="0"/>
    <s v="publishing/fiction"/>
    <n v="41.4"/>
    <n v="31.846153846153847"/>
    <x v="3"/>
    <s v="fiction"/>
    <x v="769"/>
    <d v="2013-12-26T23:54:54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x v="78"/>
    <b v="0"/>
    <s v="publishing/fiction"/>
    <n v="0"/>
    <e v="#DIV/0!"/>
    <x v="3"/>
    <s v="fiction"/>
    <x v="770"/>
    <d v="2013-02-24T23:59:29"/>
  </r>
  <r>
    <x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x v="29"/>
    <b v="0"/>
    <s v="publishing/fiction"/>
    <n v="2.6315789473684209E-2"/>
    <n v="10"/>
    <x v="3"/>
    <s v="fiction"/>
    <x v="771"/>
    <d v="2016-01-30T19:46:42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x v="29"/>
    <b v="0"/>
    <s v="publishing/fiction"/>
    <n v="3.3333333333333335"/>
    <n v="50"/>
    <x v="3"/>
    <s v="fiction"/>
    <x v="772"/>
    <d v="2009-11-01T03:59:00"/>
  </r>
  <r>
    <x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x v="84"/>
    <b v="0"/>
    <s v="publishing/fiction"/>
    <n v="0.85129023676509719"/>
    <n v="16"/>
    <x v="3"/>
    <s v="fiction"/>
    <x v="773"/>
    <d v="2015-05-10T23:01:0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x v="82"/>
    <b v="0"/>
    <s v="publishing/fiction"/>
    <n v="70.199999999999989"/>
    <n v="39"/>
    <x v="3"/>
    <s v="fiction"/>
    <x v="774"/>
    <d v="2014-02-23T18:43:38"/>
  </r>
  <r>
    <x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x v="81"/>
    <b v="0"/>
    <s v="publishing/fiction"/>
    <n v="1.7000000000000002"/>
    <n v="34"/>
    <x v="3"/>
    <s v="fiction"/>
    <x v="775"/>
    <d v="2011-12-16T01:26:35"/>
  </r>
  <r>
    <x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x v="7"/>
    <b v="0"/>
    <s v="publishing/fiction"/>
    <n v="51.4"/>
    <n v="63.122807017543863"/>
    <x v="3"/>
    <s v="fiction"/>
    <x v="776"/>
    <d v="2015-10-11T05:00:0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x v="83"/>
    <b v="0"/>
    <s v="publishing/fiction"/>
    <n v="0.70000000000000007"/>
    <n v="7"/>
    <x v="3"/>
    <s v="fiction"/>
    <x v="777"/>
    <d v="2013-07-31T23:32:57"/>
  </r>
  <r>
    <x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x v="29"/>
    <b v="0"/>
    <s v="publishing/fiction"/>
    <n v="0.4"/>
    <n v="2"/>
    <x v="3"/>
    <s v="fiction"/>
    <x v="778"/>
    <d v="2014-04-30T16:51:2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x v="79"/>
    <b v="0"/>
    <s v="publishing/fiction"/>
    <n v="2.666666666666667"/>
    <n v="66.666666666666671"/>
    <x v="3"/>
    <s v="fiction"/>
    <x v="779"/>
    <d v="2010-10-15T04:00:00"/>
  </r>
  <r>
    <x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x v="74"/>
    <b v="1"/>
    <s v="music/rock"/>
    <n v="104"/>
    <n v="38.518518518518519"/>
    <x v="4"/>
    <s v="rock"/>
    <x v="780"/>
    <d v="2011-05-03T16:10:25"/>
  </r>
  <r>
    <x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x v="20"/>
    <b v="1"/>
    <s v="music/rock"/>
    <n v="133.15375"/>
    <n v="42.609200000000001"/>
    <x v="4"/>
    <s v="rock"/>
    <x v="781"/>
    <d v="2013-06-08T00:01:14"/>
  </r>
  <r>
    <x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x v="25"/>
    <b v="1"/>
    <s v="music/rock"/>
    <n v="100"/>
    <n v="50"/>
    <x v="4"/>
    <s v="rock"/>
    <x v="782"/>
    <d v="2012-08-25T18:11:42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x v="2"/>
    <b v="1"/>
    <s v="music/rock"/>
    <n v="148.13333333333333"/>
    <n v="63.485714285714288"/>
    <x v="4"/>
    <s v="rock"/>
    <x v="783"/>
    <d v="2012-04-27T22:00:00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x v="73"/>
    <b v="1"/>
    <s v="music/rock"/>
    <n v="102.49999999999999"/>
    <n v="102.5"/>
    <x v="4"/>
    <s v="rock"/>
    <x v="784"/>
    <d v="2014-03-17T02:35:19"/>
  </r>
  <r>
    <x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x v="60"/>
    <b v="1"/>
    <s v="music/rock"/>
    <n v="180.62799999999999"/>
    <n v="31.142758620689655"/>
    <x v="4"/>
    <s v="rock"/>
    <x v="785"/>
    <d v="2013-02-28T14:15:15"/>
  </r>
  <r>
    <x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x v="34"/>
    <b v="1"/>
    <s v="music/rock"/>
    <n v="142.79999999999998"/>
    <n v="162.27272727272728"/>
    <x v="4"/>
    <s v="rock"/>
    <x v="786"/>
    <d v="2012-05-11T15:47:00"/>
  </r>
  <r>
    <x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x v="57"/>
    <b v="1"/>
    <s v="music/rock"/>
    <n v="114.16666666666666"/>
    <n v="80.588235294117652"/>
    <x v="4"/>
    <s v="rock"/>
    <x v="787"/>
    <d v="2013-11-01T15:03:46"/>
  </r>
  <r>
    <x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x v="69"/>
    <b v="1"/>
    <s v="music/rock"/>
    <n v="203.505"/>
    <n v="59.85441176470588"/>
    <x v="4"/>
    <s v="rock"/>
    <x v="788"/>
    <d v="2012-07-07T03:59:00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x v="25"/>
    <b v="1"/>
    <s v="music/rock"/>
    <n v="109.41176470588236"/>
    <n v="132.85714285714286"/>
    <x v="4"/>
    <s v="rock"/>
    <x v="789"/>
    <d v="2013-01-21T07:59:00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x v="239"/>
    <b v="1"/>
    <s v="music/rock"/>
    <n v="144.37459999999999"/>
    <n v="92.547820512820508"/>
    <x v="4"/>
    <s v="rock"/>
    <x v="790"/>
    <d v="2013-02-01T01:08:59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x v="130"/>
    <b v="1"/>
    <s v="music/rock"/>
    <n v="103.86666666666666"/>
    <n v="60.859375"/>
    <x v="4"/>
    <s v="rock"/>
    <x v="791"/>
    <d v="2013-11-13T05:59:00"/>
  </r>
  <r>
    <x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x v="65"/>
    <b v="1"/>
    <s v="music/rock"/>
    <n v="100.44440000000002"/>
    <n v="41.851833333333339"/>
    <x v="4"/>
    <s v="rock"/>
    <x v="792"/>
    <d v="2013-11-07T21:58:03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x v="58"/>
    <b v="1"/>
    <s v="music/rock"/>
    <n v="102.77927272727271"/>
    <n v="88.325937499999995"/>
    <x v="4"/>
    <s v="rock"/>
    <x v="793"/>
    <d v="2013-07-03T04:59:00"/>
  </r>
  <r>
    <x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x v="28"/>
    <b v="1"/>
    <s v="music/rock"/>
    <n v="105.31250000000001"/>
    <n v="158.96226415094338"/>
    <x v="4"/>
    <s v="rock"/>
    <x v="794"/>
    <d v="2011-09-05T17:06:00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x v="192"/>
    <b v="1"/>
    <s v="music/rock"/>
    <n v="111.78571428571429"/>
    <n v="85.054347826086953"/>
    <x v="4"/>
    <s v="rock"/>
    <x v="795"/>
    <d v="2012-04-07T04:59:00"/>
  </r>
  <r>
    <x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x v="240"/>
    <b v="1"/>
    <s v="music/rock"/>
    <n v="101.35000000000001"/>
    <n v="112.61111111111111"/>
    <x v="4"/>
    <s v="rock"/>
    <x v="796"/>
    <d v="2013-09-15T21:10:00"/>
  </r>
  <r>
    <x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x v="26"/>
    <b v="1"/>
    <s v="music/rock"/>
    <n v="107.53333333333333"/>
    <n v="45.436619718309856"/>
    <x v="4"/>
    <s v="rock"/>
    <x v="797"/>
    <d v="2012-04-29T04:00:00"/>
  </r>
  <r>
    <x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x v="45"/>
    <b v="1"/>
    <s v="music/rock"/>
    <n v="114.88571428571429"/>
    <n v="46.218390804597703"/>
    <x v="4"/>
    <s v="rock"/>
    <x v="798"/>
    <d v="2014-09-30T14:09:47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x v="33"/>
    <b v="1"/>
    <s v="music/rock"/>
    <n v="100.02"/>
    <n v="178.60714285714286"/>
    <x v="4"/>
    <s v="rock"/>
    <x v="799"/>
    <d v="2012-04-27T16:00:46"/>
  </r>
  <r>
    <x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x v="66"/>
    <b v="1"/>
    <s v="music/rock"/>
    <n v="152.13333333333335"/>
    <n v="40.75"/>
    <x v="4"/>
    <s v="rock"/>
    <x v="800"/>
    <d v="2014-09-11T10:24:14"/>
  </r>
  <r>
    <x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x v="13"/>
    <b v="1"/>
    <s v="music/rock"/>
    <n v="111.52149999999999"/>
    <n v="43.733921568627444"/>
    <x v="4"/>
    <s v="rock"/>
    <x v="801"/>
    <d v="2011-07-01T19:05:20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x v="11"/>
    <b v="1"/>
    <s v="music/rock"/>
    <n v="101.33333333333334"/>
    <n v="81.066666666666663"/>
    <x v="4"/>
    <s v="rock"/>
    <x v="802"/>
    <d v="2012-09-17T04:05:00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x v="44"/>
    <b v="1"/>
    <s v="music/rock"/>
    <n v="123.2608695652174"/>
    <n v="74.60526315789474"/>
    <x v="4"/>
    <s v="rock"/>
    <x v="803"/>
    <d v="2011-05-29T01:00:00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x v="59"/>
    <b v="1"/>
    <s v="music/rock"/>
    <n v="100"/>
    <n v="305.55555555555554"/>
    <x v="4"/>
    <s v="rock"/>
    <x v="804"/>
    <d v="2011-07-23T03:59:00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x v="241"/>
    <b v="1"/>
    <s v="music/rock"/>
    <n v="105"/>
    <n v="58.333333333333336"/>
    <x v="4"/>
    <s v="rock"/>
    <x v="805"/>
    <d v="2011-07-16T23:00:00"/>
  </r>
  <r>
    <x v="806"/>
    <s v="Golden Animals NEW Album!"/>
    <s v="Help Golden Animals finish their NEW Album!"/>
    <n v="8000"/>
    <n v="8355"/>
    <x v="0"/>
    <s v="US"/>
    <s v="USD"/>
    <n v="1315413339"/>
    <n v="1312821339"/>
    <b v="0"/>
    <x v="26"/>
    <b v="1"/>
    <s v="music/rock"/>
    <n v="104.4375"/>
    <n v="117.67605633802818"/>
    <x v="4"/>
    <s v="rock"/>
    <x v="806"/>
    <d v="2011-09-07T16:35:39"/>
  </r>
  <r>
    <x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x v="7"/>
    <b v="1"/>
    <s v="music/rock"/>
    <n v="105.125"/>
    <n v="73.771929824561397"/>
    <x v="4"/>
    <s v="rock"/>
    <x v="807"/>
    <d v="2017-03-01T02:00:00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x v="68"/>
    <b v="1"/>
    <s v="music/rock"/>
    <n v="100"/>
    <n v="104.65116279069767"/>
    <x v="4"/>
    <s v="rock"/>
    <x v="808"/>
    <d v="2014-12-22T04:59:00"/>
  </r>
  <r>
    <x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x v="47"/>
    <b v="1"/>
    <s v="music/rock"/>
    <n v="103.77499999999999"/>
    <n v="79.82692307692308"/>
    <x v="4"/>
    <s v="rock"/>
    <x v="809"/>
    <d v="2014-01-19T20:00:30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x v="74"/>
    <b v="1"/>
    <s v="music/rock"/>
    <n v="105"/>
    <n v="58.333333333333336"/>
    <x v="4"/>
    <s v="rock"/>
    <x v="810"/>
    <d v="2012-09-01T01:21:02"/>
  </r>
  <r>
    <x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x v="8"/>
    <b v="1"/>
    <s v="music/rock"/>
    <n v="104"/>
    <n v="86.666666666666671"/>
    <x v="4"/>
    <s v="rock"/>
    <x v="811"/>
    <d v="2013-07-10T16:52:00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x v="51"/>
    <b v="1"/>
    <s v="music/rock"/>
    <n v="151.83333333333334"/>
    <n v="27.606060606060606"/>
    <x v="4"/>
    <s v="rock"/>
    <x v="812"/>
    <d v="2013-03-01T13:58:00"/>
  </r>
  <r>
    <x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x v="93"/>
    <b v="1"/>
    <s v="music/rock"/>
    <n v="159.99600000000001"/>
    <n v="24.999375000000001"/>
    <x v="4"/>
    <s v="rock"/>
    <x v="813"/>
    <d v="2012-07-20T23:02:45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x v="33"/>
    <b v="1"/>
    <s v="music/rock"/>
    <n v="127.3"/>
    <n v="45.464285714285715"/>
    <x v="4"/>
    <s v="rock"/>
    <x v="814"/>
    <d v="2011-05-31T18:04:00"/>
  </r>
  <r>
    <x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x v="68"/>
    <b v="1"/>
    <s v="music/rock"/>
    <n v="107"/>
    <n v="99.534883720930239"/>
    <x v="4"/>
    <s v="rock"/>
    <x v="815"/>
    <d v="2014-11-01T22:01:43"/>
  </r>
  <r>
    <x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x v="242"/>
    <b v="1"/>
    <s v="music/rock"/>
    <n v="115.12214285714286"/>
    <n v="39.31"/>
    <x v="4"/>
    <s v="rock"/>
    <x v="816"/>
    <d v="2013-04-09T06:30:00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x v="23"/>
    <b v="1"/>
    <s v="music/rock"/>
    <n v="137.11066666666665"/>
    <n v="89.419999999999987"/>
    <x v="4"/>
    <s v="rock"/>
    <x v="817"/>
    <d v="2012-03-11T04:59:00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x v="10"/>
    <b v="1"/>
    <s v="music/rock"/>
    <n v="155.71428571428572"/>
    <n v="28.684210526315791"/>
    <x v="4"/>
    <s v="rock"/>
    <x v="818"/>
    <d v="2012-08-07T17:01:00"/>
  </r>
  <r>
    <x v="819"/>
    <s v="Winter Tour"/>
    <s v="We are touring the Southeast in support of our new EP"/>
    <n v="400"/>
    <n v="435"/>
    <x v="0"/>
    <s v="US"/>
    <s v="USD"/>
    <n v="1387601040"/>
    <n v="1386806254"/>
    <b v="0"/>
    <x v="25"/>
    <b v="1"/>
    <s v="music/rock"/>
    <n v="108.74999999999999"/>
    <n v="31.071428571428573"/>
    <x v="4"/>
    <s v="rock"/>
    <x v="819"/>
    <d v="2013-12-21T04:44:00"/>
  </r>
  <r>
    <x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x v="44"/>
    <b v="1"/>
    <s v="music/rock"/>
    <n v="134.05000000000001"/>
    <n v="70.55263157894737"/>
    <x v="4"/>
    <s v="rock"/>
    <x v="820"/>
    <d v="2014-06-09T05:00:00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x v="76"/>
    <b v="1"/>
    <s v="music/rock"/>
    <n v="100"/>
    <n v="224.12820512820514"/>
    <x v="4"/>
    <s v="rock"/>
    <x v="821"/>
    <d v="2015-05-04T04:01:00"/>
  </r>
  <r>
    <x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x v="50"/>
    <b v="1"/>
    <s v="music/rock"/>
    <n v="119.16666666666667"/>
    <n v="51.811594202898547"/>
    <x v="4"/>
    <s v="rock"/>
    <x v="822"/>
    <d v="2012-10-05T22:44:10"/>
  </r>
  <r>
    <x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x v="51"/>
    <b v="1"/>
    <s v="music/rock"/>
    <n v="179.5"/>
    <n v="43.515151515151516"/>
    <x v="4"/>
    <s v="rock"/>
    <x v="823"/>
    <d v="2015-03-22T22:20:52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x v="241"/>
    <b v="1"/>
    <s v="music/rock"/>
    <n v="134.38124999999999"/>
    <n v="39.816666666666663"/>
    <x v="4"/>
    <s v="rock"/>
    <x v="824"/>
    <d v="2010-04-18T06:59:00"/>
  </r>
  <r>
    <x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x v="221"/>
    <b v="1"/>
    <s v="music/rock"/>
    <n v="100.43200000000002"/>
    <n v="126.8080808080808"/>
    <x v="4"/>
    <s v="rock"/>
    <x v="825"/>
    <d v="2012-10-29T07:21:24"/>
  </r>
  <r>
    <x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x v="72"/>
    <b v="1"/>
    <s v="music/rock"/>
    <n v="101.45454545454547"/>
    <n v="113.87755102040816"/>
    <x v="4"/>
    <s v="rock"/>
    <x v="826"/>
    <d v="2012-03-25T23:55:30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x v="202"/>
    <b v="1"/>
    <s v="music/rock"/>
    <n v="103.33333333333334"/>
    <n v="28.181818181818183"/>
    <x v="4"/>
    <s v="rock"/>
    <x v="827"/>
    <d v="2012-02-14T19:49:00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x v="44"/>
    <b v="1"/>
    <s v="music/rock"/>
    <n v="107"/>
    <n v="36.60526315789474"/>
    <x v="4"/>
    <s v="rock"/>
    <x v="828"/>
    <d v="2012-06-25T16:24:00"/>
  </r>
  <r>
    <x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x v="38"/>
    <b v="1"/>
    <s v="music/rock"/>
    <n v="104"/>
    <n v="32.5"/>
    <x v="4"/>
    <s v="rock"/>
    <x v="829"/>
    <d v="2016-07-13T19:14:00"/>
  </r>
  <r>
    <x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x v="58"/>
    <b v="1"/>
    <s v="music/rock"/>
    <n v="107.83333333333334"/>
    <n v="60.65625"/>
    <x v="4"/>
    <s v="rock"/>
    <x v="830"/>
    <d v="2013-03-22T11:37:05"/>
  </r>
  <r>
    <x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x v="9"/>
    <b v="1"/>
    <s v="music/rock"/>
    <n v="233.33333333333334"/>
    <n v="175"/>
    <x v="4"/>
    <s v="rock"/>
    <x v="831"/>
    <d v="2012-04-27T15:31:34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x v="243"/>
    <b v="1"/>
    <s v="music/rock"/>
    <n v="100.60706666666665"/>
    <n v="97.993896103896105"/>
    <x v="4"/>
    <s v="rock"/>
    <x v="832"/>
    <d v="2012-01-21T08:13:00"/>
  </r>
  <r>
    <x v="833"/>
    <s v="Ragman Rolls"/>
    <s v="This is an American rock album."/>
    <n v="6000"/>
    <n v="6100"/>
    <x v="0"/>
    <s v="US"/>
    <s v="USD"/>
    <n v="1397941475"/>
    <n v="1395349475"/>
    <b v="0"/>
    <x v="14"/>
    <b v="1"/>
    <s v="music/rock"/>
    <n v="101.66666666666666"/>
    <n v="148.78048780487805"/>
    <x v="4"/>
    <s v="rock"/>
    <x v="833"/>
    <d v="2014-04-19T21:04:35"/>
  </r>
  <r>
    <x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x v="11"/>
    <b v="1"/>
    <s v="music/rock"/>
    <n v="131.0181818181818"/>
    <n v="96.08"/>
    <x v="4"/>
    <s v="rock"/>
    <x v="834"/>
    <d v="2013-07-01T03:59:00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x v="244"/>
    <b v="1"/>
    <s v="music/rock"/>
    <n v="117.25000000000001"/>
    <n v="58.625"/>
    <x v="4"/>
    <s v="rock"/>
    <x v="835"/>
    <d v="2012-05-19T03:00:00"/>
  </r>
  <r>
    <x v="836"/>
    <s v="DESMADRE Full Album + Press Kit"/>
    <s v="An album you can bring home to mom."/>
    <n v="5000"/>
    <n v="5046.5200000000004"/>
    <x v="0"/>
    <s v="US"/>
    <s v="USD"/>
    <n v="1381108918"/>
    <n v="1378516918"/>
    <b v="0"/>
    <x v="67"/>
    <b v="1"/>
    <s v="music/rock"/>
    <n v="100.93039999999999"/>
    <n v="109.70695652173914"/>
    <x v="4"/>
    <s v="rock"/>
    <x v="836"/>
    <d v="2013-10-07T01:21:58"/>
  </r>
  <r>
    <x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x v="95"/>
    <b v="1"/>
    <s v="music/rock"/>
    <n v="121.8"/>
    <n v="49.112903225806448"/>
    <x v="4"/>
    <s v="rock"/>
    <x v="837"/>
    <d v="2014-05-01T23:57:42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x v="42"/>
    <b v="1"/>
    <s v="music/rock"/>
    <n v="145.4"/>
    <n v="47.672131147540981"/>
    <x v="4"/>
    <s v="rock"/>
    <x v="838"/>
    <d v="2012-01-17T21:33:05"/>
  </r>
  <r>
    <x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x v="93"/>
    <b v="1"/>
    <s v="music/rock"/>
    <n v="116.61660000000001"/>
    <n v="60.737812499999997"/>
    <x v="4"/>
    <s v="rock"/>
    <x v="839"/>
    <d v="2012-09-22T18:19:16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x v="245"/>
    <b v="1"/>
    <s v="music/metal"/>
    <n v="120.4166"/>
    <n v="63.37715789473684"/>
    <x v="4"/>
    <s v="metal"/>
    <x v="840"/>
    <d v="2016-09-24T05:26:27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x v="225"/>
    <b v="1"/>
    <s v="music/metal"/>
    <n v="101.32000000000001"/>
    <n v="53.893617021276597"/>
    <x v="4"/>
    <s v="metal"/>
    <x v="841"/>
    <d v="2014-11-10T21:07:43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x v="70"/>
    <b v="1"/>
    <s v="music/metal"/>
    <n v="104.32"/>
    <n v="66.871794871794876"/>
    <x v="4"/>
    <s v="metal"/>
    <x v="842"/>
    <d v="2013-10-14T03:59:00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x v="246"/>
    <b v="1"/>
    <s v="music/metal"/>
    <n v="267.13333333333333"/>
    <n v="63.102362204724407"/>
    <x v="4"/>
    <s v="metal"/>
    <x v="843"/>
    <d v="2016-12-08T08:00:00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x v="180"/>
    <b v="1"/>
    <s v="music/metal"/>
    <n v="194.13333333333333"/>
    <n v="36.628930817610062"/>
    <x v="4"/>
    <s v="metal"/>
    <x v="844"/>
    <d v="2014-11-01T04:59:00"/>
  </r>
  <r>
    <x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x v="247"/>
    <b v="1"/>
    <s v="music/metal"/>
    <n v="120.3802"/>
    <n v="34.005706214689269"/>
    <x v="4"/>
    <s v="metal"/>
    <x v="845"/>
    <d v="2016-09-05T03:59:00"/>
  </r>
  <r>
    <x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x v="5"/>
    <b v="1"/>
    <s v="music/metal"/>
    <n v="122.00090909090908"/>
    <n v="28.553404255319148"/>
    <x v="4"/>
    <s v="metal"/>
    <x v="846"/>
    <d v="2014-03-10T14:00:00"/>
  </r>
  <r>
    <x v="847"/>
    <s v="CENTROPYMUSIC"/>
    <s v="MUSIC WITH MEANING!  MUSIC THAT MATTERS!!!"/>
    <n v="10"/>
    <n v="10"/>
    <x v="0"/>
    <s v="US"/>
    <s v="USD"/>
    <n v="1436555376"/>
    <n v="1433963376"/>
    <b v="0"/>
    <x v="29"/>
    <b v="1"/>
    <s v="music/metal"/>
    <n v="100"/>
    <n v="10"/>
    <x v="4"/>
    <s v="metal"/>
    <x v="847"/>
    <d v="2015-07-10T19:09:36"/>
  </r>
  <r>
    <x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x v="38"/>
    <b v="1"/>
    <s v="music/metal"/>
    <n v="100"/>
    <n v="18.75"/>
    <x v="4"/>
    <s v="metal"/>
    <x v="848"/>
    <d v="2015-04-14T19:00:33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x v="248"/>
    <b v="1"/>
    <s v="music/metal"/>
    <n v="119.9"/>
    <n v="41.704347826086959"/>
    <x v="4"/>
    <s v="metal"/>
    <x v="849"/>
    <d v="2015-03-16T02:34:24"/>
  </r>
  <r>
    <x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x v="182"/>
    <b v="1"/>
    <s v="music/metal"/>
    <n v="155.17499999999998"/>
    <n v="46.669172932330824"/>
    <x v="4"/>
    <s v="metal"/>
    <x v="850"/>
    <d v="2016-04-25T04:59:00"/>
  </r>
  <r>
    <x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x v="16"/>
    <b v="1"/>
    <s v="music/metal"/>
    <n v="130.44999999999999"/>
    <n v="37.271428571428572"/>
    <x v="4"/>
    <s v="metal"/>
    <x v="851"/>
    <d v="2016-07-31T19:45:00"/>
  </r>
  <r>
    <x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x v="95"/>
    <b v="1"/>
    <s v="music/metal"/>
    <n v="104.97142857142859"/>
    <n v="59.258064516129032"/>
    <x v="4"/>
    <s v="metal"/>
    <x v="852"/>
    <d v="2016-10-24T21:00:00"/>
  </r>
  <r>
    <x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x v="73"/>
    <b v="1"/>
    <s v="music/metal"/>
    <n v="100"/>
    <n v="30"/>
    <x v="4"/>
    <s v="metal"/>
    <x v="853"/>
    <d v="2015-02-16T19:58:29"/>
  </r>
  <r>
    <x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x v="249"/>
    <b v="1"/>
    <s v="music/metal"/>
    <n v="118.2205035971223"/>
    <n v="65.8623246492986"/>
    <x v="4"/>
    <s v="metal"/>
    <x v="854"/>
    <d v="2016-12-28T05:05:46"/>
  </r>
  <r>
    <x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x v="5"/>
    <b v="1"/>
    <s v="music/metal"/>
    <n v="103.44827586206897"/>
    <n v="31.914893617021278"/>
    <x v="4"/>
    <s v="metal"/>
    <x v="855"/>
    <d v="2016-07-24T03:00:17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x v="33"/>
    <b v="1"/>
    <s v="music/metal"/>
    <n v="218.00000000000003"/>
    <n v="19.464285714285715"/>
    <x v="4"/>
    <s v="metal"/>
    <x v="856"/>
    <d v="2016-10-25T19:00:00"/>
  </r>
  <r>
    <x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x v="54"/>
    <b v="1"/>
    <s v="music/metal"/>
    <n v="100"/>
    <n v="50"/>
    <x v="4"/>
    <s v="metal"/>
    <x v="857"/>
    <d v="2015-11-25T14:57:11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x v="88"/>
    <b v="1"/>
    <s v="music/metal"/>
    <n v="144.00583333333333"/>
    <n v="22.737763157894737"/>
    <x v="4"/>
    <s v="metal"/>
    <x v="858"/>
    <d v="2015-04-15T22:59:00"/>
  </r>
  <r>
    <x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x v="15"/>
    <b v="1"/>
    <s v="music/metal"/>
    <n v="104.67500000000001"/>
    <n v="42.724489795918366"/>
    <x v="4"/>
    <s v="metal"/>
    <x v="859"/>
    <d v="2015-06-04T00:00:00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x v="53"/>
    <b v="0"/>
    <s v="music/jazz"/>
    <n v="18.142857142857142"/>
    <n v="52.916666666666664"/>
    <x v="4"/>
    <s v="jazz"/>
    <x v="860"/>
    <d v="2013-11-22T12:35: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x v="84"/>
    <b v="0"/>
    <s v="music/jazz"/>
    <n v="2.2444444444444445"/>
    <n v="50.5"/>
    <x v="4"/>
    <s v="jazz"/>
    <x v="861"/>
    <d v="2016-09-16T23:10:04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x v="80"/>
    <b v="0"/>
    <s v="music/jazz"/>
    <n v="0.33999999999999997"/>
    <n v="42.5"/>
    <x v="4"/>
    <s v="jazz"/>
    <x v="862"/>
    <d v="2013-11-11T14:19:08"/>
  </r>
  <r>
    <x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x v="81"/>
    <b v="0"/>
    <s v="music/jazz"/>
    <n v="4.5"/>
    <n v="18"/>
    <x v="4"/>
    <s v="jazz"/>
    <x v="863"/>
    <d v="2012-02-12T02:49:26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x v="1"/>
    <b v="0"/>
    <s v="music/jazz"/>
    <n v="41.53846153846154"/>
    <n v="34.177215189873415"/>
    <x v="4"/>
    <s v="jazz"/>
    <x v="864"/>
    <d v="2013-10-16T09:59:00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x v="84"/>
    <b v="0"/>
    <s v="music/jazz"/>
    <n v="2.0454545454545454"/>
    <n v="22.5"/>
    <x v="4"/>
    <s v="jazz"/>
    <x v="865"/>
    <d v="2013-01-16T18:33:17"/>
  </r>
  <r>
    <x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x v="202"/>
    <b v="0"/>
    <s v="music/jazz"/>
    <n v="18.285714285714285"/>
    <n v="58.18181818181818"/>
    <x v="4"/>
    <s v="jazz"/>
    <x v="866"/>
    <d v="2015-02-28T15:10:00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x v="202"/>
    <b v="0"/>
    <s v="music/jazz"/>
    <n v="24.02"/>
    <n v="109.18181818181819"/>
    <x v="4"/>
    <s v="jazz"/>
    <x v="867"/>
    <d v="2009-12-01T04:59:00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x v="29"/>
    <b v="0"/>
    <s v="music/jazz"/>
    <n v="0.1111111111111111"/>
    <n v="50"/>
    <x v="4"/>
    <s v="jazz"/>
    <x v="868"/>
    <d v="2014-01-07T00:39:58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x v="83"/>
    <b v="0"/>
    <s v="music/jazz"/>
    <n v="11.818181818181818"/>
    <n v="346.66666666666669"/>
    <x v="4"/>
    <s v="jazz"/>
    <x v="869"/>
    <d v="2013-04-08T19:17:37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x v="81"/>
    <b v="0"/>
    <s v="music/jazz"/>
    <n v="0.31"/>
    <n v="12.4"/>
    <x v="4"/>
    <s v="jazz"/>
    <x v="870"/>
    <d v="2013-09-01T00:32:0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x v="8"/>
    <b v="0"/>
    <s v="music/jazz"/>
    <n v="5.416666666666667"/>
    <n v="27.083333333333332"/>
    <x v="4"/>
    <s v="jazz"/>
    <x v="871"/>
    <d v="2013-11-29T14:28:15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x v="84"/>
    <b v="0"/>
    <s v="music/jazz"/>
    <n v="0.8125"/>
    <n v="32.5"/>
    <x v="4"/>
    <s v="jazz"/>
    <x v="872"/>
    <d v="2011-03-10T19:48:47"/>
  </r>
  <r>
    <x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x v="81"/>
    <b v="0"/>
    <s v="music/jazz"/>
    <n v="1.2857142857142856"/>
    <n v="9"/>
    <x v="4"/>
    <s v="jazz"/>
    <x v="873"/>
    <d v="2012-11-11T05:00:40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x v="64"/>
    <b v="0"/>
    <s v="music/jazz"/>
    <n v="24.333333333333336"/>
    <n v="34.761904761904759"/>
    <x v="4"/>
    <s v="jazz"/>
    <x v="874"/>
    <d v="2013-05-04T14:00:34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x v="78"/>
    <b v="0"/>
    <s v="music/jazz"/>
    <n v="0"/>
    <e v="#DIV/0!"/>
    <x v="4"/>
    <s v="jazz"/>
    <x v="875"/>
    <d v="2015-09-21T17:22:11"/>
  </r>
  <r>
    <x v="876"/>
    <s v="Sound Of Dobells"/>
    <s v="What was the greatest record shop ever?  DOBELLS!"/>
    <n v="3152"/>
    <n v="1286"/>
    <x v="2"/>
    <s v="GB"/>
    <s v="GBP"/>
    <n v="1359978927"/>
    <n v="1357127727"/>
    <b v="0"/>
    <x v="43"/>
    <b v="0"/>
    <s v="music/jazz"/>
    <n v="40.799492385786799"/>
    <n v="28.577777777777779"/>
    <x v="4"/>
    <s v="jazz"/>
    <x v="876"/>
    <d v="2013-02-04T11:55:27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x v="60"/>
    <b v="0"/>
    <s v="music/jazz"/>
    <n v="67.55"/>
    <n v="46.586206896551722"/>
    <x v="4"/>
    <s v="jazz"/>
    <x v="877"/>
    <d v="2013-12-19T18:56:00"/>
  </r>
  <r>
    <x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x v="84"/>
    <b v="0"/>
    <s v="music/jazz"/>
    <n v="1.3"/>
    <n v="32.5"/>
    <x v="4"/>
    <s v="jazz"/>
    <x v="878"/>
    <d v="2010-12-23T05:35:24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x v="209"/>
    <b v="0"/>
    <s v="music/jazz"/>
    <n v="30.666666666666664"/>
    <n v="21.466666666666665"/>
    <x v="4"/>
    <s v="jazz"/>
    <x v="879"/>
    <d v="2012-05-29T19:55:05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x v="22"/>
    <b v="0"/>
    <s v="music/indie rock"/>
    <n v="2.9894179894179893"/>
    <n v="14.125"/>
    <x v="4"/>
    <s v="indie rock"/>
    <x v="880"/>
    <d v="2012-10-30T07:42:18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x v="29"/>
    <b v="0"/>
    <s v="music/indie rock"/>
    <n v="0.8"/>
    <n v="30"/>
    <x v="4"/>
    <s v="indie rock"/>
    <x v="881"/>
    <d v="2012-01-14T06:01:26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x v="25"/>
    <b v="0"/>
    <s v="music/indie rock"/>
    <n v="20.133333333333333"/>
    <n v="21.571428571428573"/>
    <x v="4"/>
    <s v="indie rock"/>
    <x v="882"/>
    <d v="2011-09-06T20:39:10"/>
  </r>
  <r>
    <x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x v="54"/>
    <b v="0"/>
    <s v="music/indie rock"/>
    <n v="40.020000000000003"/>
    <n v="83.375"/>
    <x v="4"/>
    <s v="indie rock"/>
    <x v="883"/>
    <d v="2016-03-02T22:27:15"/>
  </r>
  <r>
    <x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x v="84"/>
    <b v="0"/>
    <s v="music/indie rock"/>
    <n v="1"/>
    <n v="10"/>
    <x v="4"/>
    <s v="indie rock"/>
    <x v="884"/>
    <d v="2012-05-12T02:31:00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x v="64"/>
    <b v="0"/>
    <s v="music/indie rock"/>
    <n v="75"/>
    <n v="35.714285714285715"/>
    <x v="4"/>
    <s v="indie rock"/>
    <x v="885"/>
    <d v="2016-12-30T22:35:11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x v="63"/>
    <b v="0"/>
    <s v="music/indie rock"/>
    <n v="41"/>
    <n v="29.285714285714285"/>
    <x v="4"/>
    <s v="indie rock"/>
    <x v="886"/>
    <d v="2016-09-15T20:53:33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x v="78"/>
    <b v="0"/>
    <s v="music/indie rock"/>
    <n v="0"/>
    <e v="#DIV/0!"/>
    <x v="4"/>
    <s v="indie rock"/>
    <x v="887"/>
    <d v="2012-05-27T23:00:55"/>
  </r>
  <r>
    <x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x v="80"/>
    <b v="0"/>
    <s v="music/indie rock"/>
    <n v="7.1999999999999993"/>
    <n v="18"/>
    <x v="4"/>
    <s v="indie rock"/>
    <x v="888"/>
    <d v="2011-09-01T06:00:00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x v="58"/>
    <b v="0"/>
    <s v="music/indie rock"/>
    <n v="9.4412800000000008"/>
    <n v="73.760000000000005"/>
    <x v="4"/>
    <s v="indie rock"/>
    <x v="889"/>
    <d v="2014-10-05T18:49:03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x v="80"/>
    <b v="0"/>
    <s v="music/indie rock"/>
    <n v="4.1666666666666661"/>
    <n v="31.25"/>
    <x v="4"/>
    <s v="indie rock"/>
    <x v="890"/>
    <d v="2013-11-21T17:46:19"/>
  </r>
  <r>
    <x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x v="82"/>
    <b v="0"/>
    <s v="music/indie rock"/>
    <n v="3.25"/>
    <n v="28.888888888888889"/>
    <x v="4"/>
    <s v="indie rock"/>
    <x v="891"/>
    <d v="2014-08-21T00:45:30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x v="57"/>
    <b v="0"/>
    <s v="music/indie rock"/>
    <n v="40.75"/>
    <n v="143.8235294117647"/>
    <x v="4"/>
    <s v="indie rock"/>
    <x v="892"/>
    <d v="2010-08-01T04:00:00"/>
  </r>
  <r>
    <x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x v="81"/>
    <b v="0"/>
    <s v="music/indie rock"/>
    <n v="10"/>
    <n v="40"/>
    <x v="4"/>
    <s v="indie rock"/>
    <x v="893"/>
    <d v="2015-04-01T20:32:43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x v="28"/>
    <b v="0"/>
    <s v="music/indie rock"/>
    <n v="39.17"/>
    <n v="147.81132075471697"/>
    <x v="4"/>
    <s v="indie rock"/>
    <x v="894"/>
    <d v="2016-06-05T23:33:30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x v="63"/>
    <b v="0"/>
    <s v="music/indie rock"/>
    <n v="2.4375"/>
    <n v="27.857142857142858"/>
    <x v="4"/>
    <s v="indie rock"/>
    <x v="895"/>
    <d v="2010-10-25T03:03:49"/>
  </r>
  <r>
    <x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x v="250"/>
    <b v="0"/>
    <s v="music/indie rock"/>
    <n v="40"/>
    <n v="44.444444444444443"/>
    <x v="4"/>
    <s v="indie rock"/>
    <x v="896"/>
    <d v="2015-08-28T04:00:00"/>
  </r>
  <r>
    <x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x v="78"/>
    <b v="0"/>
    <s v="music/indie rock"/>
    <n v="0"/>
    <e v="#DIV/0!"/>
    <x v="4"/>
    <s v="indie rock"/>
    <x v="897"/>
    <d v="2012-11-28T17:31:48"/>
  </r>
  <r>
    <x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x v="84"/>
    <b v="0"/>
    <s v="music/indie rock"/>
    <n v="2.8000000000000003"/>
    <n v="35"/>
    <x v="4"/>
    <s v="indie rock"/>
    <x v="898"/>
    <d v="2012-01-15T18:11:50"/>
  </r>
  <r>
    <x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x v="22"/>
    <b v="0"/>
    <s v="music/indie rock"/>
    <n v="37.333333333333336"/>
    <n v="35"/>
    <x v="4"/>
    <s v="indie rock"/>
    <x v="899"/>
    <d v="2011-05-28T02:22:42"/>
  </r>
  <r>
    <x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x v="84"/>
    <b v="0"/>
    <s v="music/jazz"/>
    <n v="0.42"/>
    <n v="10.5"/>
    <x v="4"/>
    <s v="jazz"/>
    <x v="900"/>
    <d v="2016-03-30T19:23:22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x v="78"/>
    <b v="0"/>
    <s v="music/jazz"/>
    <n v="0"/>
    <e v="#DIV/0!"/>
    <x v="4"/>
    <s v="jazz"/>
    <x v="901"/>
    <d v="2010-06-08T19:11:00"/>
  </r>
  <r>
    <x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x v="83"/>
    <b v="0"/>
    <s v="music/jazz"/>
    <n v="0.3"/>
    <n v="30"/>
    <x v="4"/>
    <s v="jazz"/>
    <x v="902"/>
    <d v="2014-08-30T15:30:00"/>
  </r>
  <r>
    <x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x v="80"/>
    <b v="0"/>
    <s v="music/jazz"/>
    <n v="3.2"/>
    <n v="40"/>
    <x v="4"/>
    <s v="jazz"/>
    <x v="903"/>
    <d v="2012-09-23T02:25:00"/>
  </r>
  <r>
    <x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x v="83"/>
    <b v="0"/>
    <s v="music/jazz"/>
    <n v="0.30199999999999999"/>
    <n v="50.333333333333336"/>
    <x v="4"/>
    <s v="jazz"/>
    <x v="904"/>
    <d v="2016-01-03T01:55:37"/>
  </r>
  <r>
    <x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x v="79"/>
    <b v="0"/>
    <s v="music/jazz"/>
    <n v="3.0153846153846153"/>
    <n v="32.666666666666664"/>
    <x v="4"/>
    <s v="jazz"/>
    <x v="905"/>
    <d v="2011-01-24T05:45:26"/>
  </r>
  <r>
    <x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x v="78"/>
    <b v="0"/>
    <s v="music/jazz"/>
    <n v="0"/>
    <e v="#DIV/0!"/>
    <x v="4"/>
    <s v="jazz"/>
    <x v="906"/>
    <d v="2014-03-13T03:33:10"/>
  </r>
  <r>
    <x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x v="78"/>
    <b v="0"/>
    <s v="music/jazz"/>
    <n v="0"/>
    <e v="#DIV/0!"/>
    <x v="4"/>
    <s v="jazz"/>
    <x v="907"/>
    <d v="2011-09-11T04:37:03"/>
  </r>
  <r>
    <x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x v="78"/>
    <b v="0"/>
    <s v="music/jazz"/>
    <n v="0"/>
    <e v="#DIV/0!"/>
    <x v="4"/>
    <s v="jazz"/>
    <x v="908"/>
    <d v="2010-07-27T04:59:00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x v="22"/>
    <b v="0"/>
    <s v="music/jazz"/>
    <n v="3.25"/>
    <n v="65"/>
    <x v="4"/>
    <s v="jazz"/>
    <x v="909"/>
    <d v="2012-07-23T04:00:00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x v="81"/>
    <b v="0"/>
    <s v="music/jazz"/>
    <n v="22.363636363636363"/>
    <n v="24.6"/>
    <x v="4"/>
    <s v="jazz"/>
    <x v="910"/>
    <d v="2017-03-03T13:05:19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x v="78"/>
    <b v="0"/>
    <s v="music/jazz"/>
    <n v="0"/>
    <e v="#DIV/0!"/>
    <x v="4"/>
    <s v="jazz"/>
    <x v="911"/>
    <d v="2014-01-24T00:07:25"/>
  </r>
  <r>
    <x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x v="84"/>
    <b v="0"/>
    <s v="music/jazz"/>
    <n v="0.85714285714285721"/>
    <n v="15"/>
    <x v="4"/>
    <s v="jazz"/>
    <x v="912"/>
    <d v="2012-12-11T03:37:27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x v="54"/>
    <b v="0"/>
    <s v="music/jazz"/>
    <n v="6.6066666666666665"/>
    <n v="82.583333333333329"/>
    <x v="4"/>
    <s v="jazz"/>
    <x v="913"/>
    <d v="2012-05-05T03:20:19"/>
  </r>
  <r>
    <x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x v="78"/>
    <b v="0"/>
    <s v="music/jazz"/>
    <n v="0"/>
    <e v="#DIV/0!"/>
    <x v="4"/>
    <s v="jazz"/>
    <x v="914"/>
    <d v="2012-08-25T18:19:07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x v="82"/>
    <b v="0"/>
    <s v="music/jazz"/>
    <n v="5.7692307692307692"/>
    <n v="41.666666666666664"/>
    <x v="4"/>
    <s v="jazz"/>
    <x v="915"/>
    <d v="2012-03-01T04:59:00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x v="78"/>
    <b v="0"/>
    <s v="music/jazz"/>
    <n v="0"/>
    <e v="#DIV/0!"/>
    <x v="4"/>
    <s v="jazz"/>
    <x v="916"/>
    <d v="2010-10-22T05:00:00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x v="29"/>
    <b v="0"/>
    <s v="music/jazz"/>
    <n v="0.6"/>
    <n v="30"/>
    <x v="4"/>
    <s v="jazz"/>
    <x v="917"/>
    <d v="2014-07-14T02:30:00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x v="73"/>
    <b v="0"/>
    <s v="music/jazz"/>
    <n v="5.0256410256410255"/>
    <n v="19.600000000000001"/>
    <x v="4"/>
    <s v="jazz"/>
    <x v="918"/>
    <d v="2014-12-01T22:59:21"/>
  </r>
  <r>
    <x v="919"/>
    <s v="Jazz CD:  Out of The Blue"/>
    <s v="Cool jazz with a New Orleans flavor."/>
    <n v="20000"/>
    <n v="100"/>
    <x v="2"/>
    <s v="US"/>
    <s v="USD"/>
    <n v="1355930645"/>
    <n v="1352906645"/>
    <b v="0"/>
    <x v="29"/>
    <b v="0"/>
    <s v="music/jazz"/>
    <n v="0.5"/>
    <n v="100"/>
    <x v="4"/>
    <s v="jazz"/>
    <x v="919"/>
    <d v="2012-12-19T15:24:05"/>
  </r>
  <r>
    <x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x v="78"/>
    <b v="0"/>
    <s v="music/jazz"/>
    <n v="0"/>
    <e v="#DIV/0!"/>
    <x v="4"/>
    <s v="jazz"/>
    <x v="920"/>
    <d v="2013-11-14T17:07:02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x v="9"/>
    <b v="0"/>
    <s v="music/jazz"/>
    <n v="30.9"/>
    <n v="231.75"/>
    <x v="4"/>
    <s v="jazz"/>
    <x v="921"/>
    <d v="2011-12-12T05:06:16"/>
  </r>
  <r>
    <x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x v="209"/>
    <b v="0"/>
    <s v="music/jazz"/>
    <n v="21.037037037037038"/>
    <n v="189.33333333333334"/>
    <x v="4"/>
    <s v="jazz"/>
    <x v="922"/>
    <d v="2014-10-01T12:43: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x v="79"/>
    <b v="0"/>
    <s v="music/jazz"/>
    <n v="2.1999999999999997"/>
    <n v="55"/>
    <x v="4"/>
    <s v="jazz"/>
    <x v="923"/>
    <d v="2014-11-22T00:02:0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x v="41"/>
    <b v="0"/>
    <s v="music/jazz"/>
    <n v="10.9"/>
    <n v="21.8"/>
    <x v="4"/>
    <s v="jazz"/>
    <x v="924"/>
    <d v="2013-02-13T22:37:49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x v="81"/>
    <b v="0"/>
    <s v="music/jazz"/>
    <n v="2.666666666666667"/>
    <n v="32"/>
    <x v="4"/>
    <s v="jazz"/>
    <x v="925"/>
    <d v="2013-11-27T22:08:31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x v="78"/>
    <b v="0"/>
    <s v="music/jazz"/>
    <n v="0"/>
    <e v="#DIV/0!"/>
    <x v="4"/>
    <s v="jazz"/>
    <x v="926"/>
    <d v="2010-07-08T22:40:00"/>
  </r>
  <r>
    <x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x v="78"/>
    <b v="0"/>
    <s v="music/jazz"/>
    <n v="0"/>
    <e v="#DIV/0!"/>
    <x v="4"/>
    <s v="jazz"/>
    <x v="927"/>
    <d v="2012-05-14T19:44:55"/>
  </r>
  <r>
    <x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x v="33"/>
    <b v="0"/>
    <s v="music/jazz"/>
    <n v="10.86206896551724"/>
    <n v="56.25"/>
    <x v="4"/>
    <s v="jazz"/>
    <x v="928"/>
    <d v="2012-11-18T00:00:00"/>
  </r>
  <r>
    <x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x v="78"/>
    <b v="0"/>
    <s v="music/jazz"/>
    <n v="0"/>
    <e v="#DIV/0!"/>
    <x v="4"/>
    <s v="jazz"/>
    <x v="929"/>
    <d v="2012-04-09T04:42:49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x v="81"/>
    <b v="0"/>
    <s v="music/jazz"/>
    <n v="38.333333333333336"/>
    <n v="69"/>
    <x v="4"/>
    <s v="jazz"/>
    <x v="930"/>
    <d v="2010-06-25T21:32:00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x v="63"/>
    <b v="0"/>
    <s v="music/jazz"/>
    <n v="6.5500000000000007"/>
    <n v="18.714285714285715"/>
    <x v="4"/>
    <s v="jazz"/>
    <x v="931"/>
    <d v="2014-03-16T22:00:00"/>
  </r>
  <r>
    <x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x v="209"/>
    <b v="0"/>
    <s v="music/jazz"/>
    <n v="14.536842105263158"/>
    <n v="46.033333333333331"/>
    <x v="4"/>
    <s v="jazz"/>
    <x v="932"/>
    <d v="2013-03-22T22:15:45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x v="84"/>
    <b v="0"/>
    <s v="music/jazz"/>
    <n v="6"/>
    <n v="60"/>
    <x v="4"/>
    <s v="jazz"/>
    <x v="933"/>
    <d v="2014-05-12T04:03:29"/>
  </r>
  <r>
    <x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x v="209"/>
    <b v="0"/>
    <s v="music/jazz"/>
    <n v="30.4"/>
    <n v="50.666666666666664"/>
    <x v="4"/>
    <s v="jazz"/>
    <x v="934"/>
    <d v="2014-05-04T06:00:00"/>
  </r>
  <r>
    <x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x v="84"/>
    <b v="0"/>
    <s v="music/jazz"/>
    <n v="1.4285714285714286"/>
    <n v="25"/>
    <x v="4"/>
    <s v="jazz"/>
    <x v="935"/>
    <d v="2016-01-29T08:00:29"/>
  </r>
  <r>
    <x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x v="78"/>
    <b v="0"/>
    <s v="music/jazz"/>
    <n v="0"/>
    <e v="#DIV/0!"/>
    <x v="4"/>
    <s v="jazz"/>
    <x v="936"/>
    <d v="2012-01-18T20:00:00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x v="84"/>
    <b v="0"/>
    <s v="music/jazz"/>
    <n v="1.1428571428571428"/>
    <n v="20"/>
    <x v="4"/>
    <s v="jazz"/>
    <x v="937"/>
    <d v="2013-11-03T20:09:17"/>
  </r>
  <r>
    <x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x v="29"/>
    <b v="0"/>
    <s v="music/jazz"/>
    <n v="0.35714285714285715"/>
    <n v="25"/>
    <x v="4"/>
    <s v="jazz"/>
    <x v="938"/>
    <d v="2012-09-02T11:30:48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x v="84"/>
    <b v="0"/>
    <s v="music/jazz"/>
    <n v="1.4545454545454546"/>
    <n v="20"/>
    <x v="4"/>
    <s v="jazz"/>
    <x v="939"/>
    <d v="2013-06-30T19:58:00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x v="25"/>
    <b v="0"/>
    <s v="technology/wearables"/>
    <n v="17.155555555555555"/>
    <n v="110.28571428571429"/>
    <x v="2"/>
    <s v="wearables"/>
    <x v="940"/>
    <d v="2015-08-11T00:12:06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x v="162"/>
    <b v="0"/>
    <s v="technology/wearables"/>
    <n v="2.3220000000000001"/>
    <n v="37.451612903225808"/>
    <x v="2"/>
    <s v="wearables"/>
    <x v="941"/>
    <d v="2017-02-10T02:19:05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x v="38"/>
    <b v="0"/>
    <s v="technology/wearables"/>
    <n v="8.9066666666666663"/>
    <n v="41.75"/>
    <x v="2"/>
    <s v="wearables"/>
    <x v="942"/>
    <d v="2016-02-18T20:14:20"/>
  </r>
  <r>
    <x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x v="8"/>
    <b v="0"/>
    <s v="technology/wearables"/>
    <n v="9.6333333333333346"/>
    <n v="24.083333333333332"/>
    <x v="2"/>
    <s v="wearables"/>
    <x v="943"/>
    <d v="2016-11-29T17:01:45"/>
  </r>
  <r>
    <x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x v="93"/>
    <b v="0"/>
    <s v="technology/wearables"/>
    <n v="13.325999999999999"/>
    <n v="69.40625"/>
    <x v="2"/>
    <s v="wearables"/>
    <x v="944"/>
    <d v="2016-04-18T14:00:00"/>
  </r>
  <r>
    <x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x v="38"/>
    <b v="0"/>
    <s v="technology/wearables"/>
    <n v="2.484"/>
    <n v="155.25"/>
    <x v="2"/>
    <s v="wearables"/>
    <x v="945"/>
    <d v="2017-02-18T23:59:00"/>
  </r>
  <r>
    <x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x v="81"/>
    <b v="0"/>
    <s v="technology/wearables"/>
    <n v="1.9066666666666665"/>
    <n v="57.2"/>
    <x v="2"/>
    <s v="wearables"/>
    <x v="946"/>
    <d v="2016-09-09T18:00:48"/>
  </r>
  <r>
    <x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x v="78"/>
    <b v="0"/>
    <s v="technology/wearables"/>
    <n v="0"/>
    <e v="#DIV/0!"/>
    <x v="2"/>
    <s v="wearables"/>
    <x v="947"/>
    <d v="2016-06-30T18:45:06"/>
  </r>
  <r>
    <x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x v="22"/>
    <b v="0"/>
    <s v="technology/wearables"/>
    <n v="12"/>
    <n v="60"/>
    <x v="2"/>
    <s v="wearables"/>
    <x v="948"/>
    <d v="2016-03-12T19:52:44"/>
  </r>
  <r>
    <x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x v="63"/>
    <b v="0"/>
    <s v="technology/wearables"/>
    <n v="1.365"/>
    <n v="39"/>
    <x v="2"/>
    <s v="wearables"/>
    <x v="949"/>
    <d v="2016-02-21T01:02:56"/>
  </r>
  <r>
    <x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x v="54"/>
    <b v="0"/>
    <s v="technology/wearables"/>
    <n v="28.04"/>
    <n v="58.416666666666664"/>
    <x v="2"/>
    <s v="wearables"/>
    <x v="950"/>
    <d v="2016-01-17T18:01:01"/>
  </r>
  <r>
    <x v="951"/>
    <s v="Smart Harness"/>
    <s v="Revolutionizing the way we walk our dogs!"/>
    <n v="50000"/>
    <n v="19195"/>
    <x v="2"/>
    <s v="US"/>
    <s v="USD"/>
    <n v="1465054872"/>
    <n v="1461166872"/>
    <b v="0"/>
    <x v="212"/>
    <b v="0"/>
    <s v="technology/wearables"/>
    <n v="38.39"/>
    <n v="158.63636363636363"/>
    <x v="2"/>
    <s v="wearables"/>
    <x v="951"/>
    <d v="2016-06-04T15:41:12"/>
  </r>
  <r>
    <x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x v="193"/>
    <b v="0"/>
    <s v="technology/wearables"/>
    <n v="39.942857142857143"/>
    <n v="99.857142857142861"/>
    <x v="2"/>
    <s v="wearables"/>
    <x v="952"/>
    <d v="2016-11-18T15:43:32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x v="81"/>
    <b v="0"/>
    <s v="technology/wearables"/>
    <n v="0.84"/>
    <n v="25.2"/>
    <x v="2"/>
    <s v="wearables"/>
    <x v="953"/>
    <d v="2015-01-25T03:56:39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x v="196"/>
    <b v="0"/>
    <s v="technology/wearables"/>
    <n v="43.406666666666666"/>
    <n v="89.191780821917803"/>
    <x v="2"/>
    <s v="wearables"/>
    <x v="954"/>
    <d v="2015-08-20T20:00:39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x v="251"/>
    <b v="0"/>
    <s v="technology/wearables"/>
    <n v="5.6613333333333333"/>
    <n v="182.6236559139785"/>
    <x v="2"/>
    <s v="wearables"/>
    <x v="955"/>
    <d v="2016-09-13T07:05:00"/>
  </r>
  <r>
    <x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x v="57"/>
    <b v="0"/>
    <s v="technology/wearables"/>
    <n v="1.722"/>
    <n v="50.647058823529413"/>
    <x v="2"/>
    <s v="wearables"/>
    <x v="956"/>
    <d v="2015-04-26T20:55:59"/>
  </r>
  <r>
    <x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x v="63"/>
    <b v="0"/>
    <s v="technology/wearables"/>
    <n v="1.9416666666666664"/>
    <n v="33.285714285714285"/>
    <x v="2"/>
    <s v="wearables"/>
    <x v="957"/>
    <d v="2016-11-17T14:15:33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x v="57"/>
    <b v="0"/>
    <s v="technology/wearables"/>
    <n v="11.328275684711327"/>
    <n v="51.823529411764703"/>
    <x v="2"/>
    <s v="wearables"/>
    <x v="958"/>
    <d v="2015-04-10T04:59:00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x v="199"/>
    <b v="0"/>
    <s v="technology/wearables"/>
    <n v="38.86"/>
    <n v="113.62573099415205"/>
    <x v="2"/>
    <s v="wearables"/>
    <x v="959"/>
    <d v="2015-01-19T04:11:05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x v="101"/>
    <b v="0"/>
    <s v="technology/wearables"/>
    <n v="46.100628930817614"/>
    <n v="136.46276595744681"/>
    <x v="2"/>
    <s v="wearables"/>
    <x v="960"/>
    <d v="2017-03-14T14:02:35"/>
  </r>
  <r>
    <x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x v="238"/>
    <b v="0"/>
    <s v="technology/wearables"/>
    <n v="42.188421052631583"/>
    <n v="364.35454545454547"/>
    <x v="2"/>
    <s v="wearables"/>
    <x v="961"/>
    <d v="2017-02-20T19:00:00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x v="77"/>
    <b v="0"/>
    <s v="technology/wearables"/>
    <n v="28.48"/>
    <n v="19.243243243243242"/>
    <x v="2"/>
    <s v="wearables"/>
    <x v="962"/>
    <d v="2016-02-11T17:05:53"/>
  </r>
  <r>
    <x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x v="82"/>
    <b v="0"/>
    <s v="technology/wearables"/>
    <n v="1.077142857142857"/>
    <n v="41.888888888888886"/>
    <x v="2"/>
    <s v="wearables"/>
    <x v="963"/>
    <d v="2016-10-17T15:15:19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x v="60"/>
    <b v="0"/>
    <s v="technology/wearables"/>
    <n v="0.79909090909090907"/>
    <n v="30.310344827586206"/>
    <x v="2"/>
    <s v="wearables"/>
    <x v="964"/>
    <d v="2015-09-01T15:05:19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x v="79"/>
    <b v="0"/>
    <s v="technology/wearables"/>
    <n v="1.1919999999999999"/>
    <n v="49.666666666666664"/>
    <x v="2"/>
    <s v="wearables"/>
    <x v="965"/>
    <d v="2016-10-26T03:59:00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x v="209"/>
    <b v="0"/>
    <s v="technology/wearables"/>
    <n v="14.799999999999999"/>
    <n v="59.2"/>
    <x v="2"/>
    <s v="wearables"/>
    <x v="966"/>
    <d v="2016-10-06T15:15:32"/>
  </r>
  <r>
    <x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x v="75"/>
    <b v="0"/>
    <s v="technology/wearables"/>
    <n v="17.810000000000002"/>
    <n v="43.97530864197531"/>
    <x v="2"/>
    <s v="wearables"/>
    <x v="967"/>
    <d v="2016-04-22T05:06:14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x v="80"/>
    <b v="0"/>
    <s v="technology/wearables"/>
    <n v="1.325"/>
    <n v="26.5"/>
    <x v="2"/>
    <s v="wearables"/>
    <x v="968"/>
    <d v="2014-08-15T20:20:34"/>
  </r>
  <r>
    <x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x v="202"/>
    <b v="0"/>
    <s v="technology/wearables"/>
    <n v="46.666666666666664"/>
    <n v="1272.7272727272727"/>
    <x v="2"/>
    <s v="wearables"/>
    <x v="969"/>
    <d v="2017-02-09T07:16:47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x v="25"/>
    <b v="0"/>
    <s v="technology/wearables"/>
    <n v="45.92"/>
    <n v="164"/>
    <x v="2"/>
    <s v="wearables"/>
    <x v="970"/>
    <d v="2017-01-23T04:59:00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x v="81"/>
    <b v="0"/>
    <s v="technology/wearables"/>
    <n v="0.22599999999999998"/>
    <n v="45.2"/>
    <x v="2"/>
    <s v="wearables"/>
    <x v="971"/>
    <d v="2015-06-01T17:01:00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x v="43"/>
    <b v="0"/>
    <s v="technology/wearables"/>
    <n v="34.625"/>
    <n v="153.88888888888889"/>
    <x v="2"/>
    <s v="wearables"/>
    <x v="972"/>
    <d v="2014-09-04T06:59:00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x v="22"/>
    <b v="0"/>
    <s v="technology/wearables"/>
    <n v="2.0549999999999997"/>
    <n v="51.375"/>
    <x v="2"/>
    <s v="wearables"/>
    <x v="973"/>
    <d v="2015-11-09T01:21:33"/>
  </r>
  <r>
    <x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x v="83"/>
    <b v="0"/>
    <s v="technology/wearables"/>
    <n v="0.55999999999999994"/>
    <n v="93.333333333333329"/>
    <x v="2"/>
    <s v="wearables"/>
    <x v="974"/>
    <d v="2016-03-25T16:59:16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x v="54"/>
    <b v="0"/>
    <s v="technology/wearables"/>
    <n v="2.6069999999999998"/>
    <n v="108.625"/>
    <x v="2"/>
    <s v="wearables"/>
    <x v="975"/>
    <d v="2016-06-28T16:43:05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x v="59"/>
    <b v="0"/>
    <s v="technology/wearables"/>
    <n v="1.9259999999999999"/>
    <n v="160.5"/>
    <x v="2"/>
    <s v="wearables"/>
    <x v="976"/>
    <d v="2015-08-14T01:24:57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x v="8"/>
    <b v="0"/>
    <s v="technology/wearables"/>
    <n v="33.666666666666664"/>
    <n v="75.75"/>
    <x v="2"/>
    <s v="wearables"/>
    <x v="977"/>
    <d v="2016-02-21T22:36:37"/>
  </r>
  <r>
    <x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x v="252"/>
    <b v="0"/>
    <s v="technology/wearables"/>
    <n v="56.263267182990241"/>
    <n v="790.83739837398377"/>
    <x v="2"/>
    <s v="wearables"/>
    <x v="978"/>
    <d v="2016-02-25T07:25:01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x v="93"/>
    <b v="0"/>
    <s v="technology/wearables"/>
    <n v="82.817599999999999"/>
    <n v="301.93916666666667"/>
    <x v="2"/>
    <s v="wearables"/>
    <x v="979"/>
    <d v="2016-06-20T18:59:00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x v="162"/>
    <b v="0"/>
    <s v="technology/wearables"/>
    <n v="14.860000000000001"/>
    <n v="47.935483870967744"/>
    <x v="2"/>
    <s v="wearables"/>
    <x v="980"/>
    <d v="2014-11-30T22:42:02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x v="80"/>
    <b v="0"/>
    <s v="technology/wearables"/>
    <n v="1.2375123751237513E-2"/>
    <n v="2.75"/>
    <x v="2"/>
    <s v="wearables"/>
    <x v="981"/>
    <d v="2014-08-09T22:43:42"/>
  </r>
  <r>
    <x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x v="83"/>
    <b v="0"/>
    <s v="technology/wearables"/>
    <n v="1.7142857142857144E-2"/>
    <n v="1"/>
    <x v="2"/>
    <s v="wearables"/>
    <x v="982"/>
    <d v="2016-10-02T18:04:46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x v="122"/>
    <b v="0"/>
    <s v="technology/wearables"/>
    <n v="29.506136117214709"/>
    <n v="171.79329608938548"/>
    <x v="2"/>
    <s v="wearables"/>
    <x v="983"/>
    <d v="2016-08-23T20:54:00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x v="83"/>
    <b v="0"/>
    <s v="technology/wearables"/>
    <n v="1.06"/>
    <n v="35.333333333333336"/>
    <x v="2"/>
    <s v="wearables"/>
    <x v="984"/>
    <d v="2015-03-28T01:46:4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x v="23"/>
    <b v="0"/>
    <s v="technology/wearables"/>
    <n v="6.293333333333333"/>
    <n v="82.086956521739125"/>
    <x v="2"/>
    <s v="wearables"/>
    <x v="985"/>
    <d v="2015-12-31T23:00:00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x v="23"/>
    <b v="0"/>
    <s v="technology/wearables"/>
    <n v="12.75"/>
    <n v="110.8695652173913"/>
    <x v="2"/>
    <s v="wearables"/>
    <x v="986"/>
    <d v="2016-01-10T00:00:00"/>
  </r>
  <r>
    <x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x v="14"/>
    <b v="0"/>
    <s v="technology/wearables"/>
    <n v="13.22"/>
    <n v="161.21951219512195"/>
    <x v="2"/>
    <s v="wearables"/>
    <x v="987"/>
    <d v="2014-06-23T07:04:10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x v="78"/>
    <b v="0"/>
    <s v="technology/wearables"/>
    <n v="0"/>
    <e v="#DIV/0!"/>
    <x v="2"/>
    <s v="wearables"/>
    <x v="988"/>
    <d v="2016-10-01T08:33:45"/>
  </r>
  <r>
    <x v="989"/>
    <s v="Power Rope"/>
    <s v="The most useful phone charger you will ever buy"/>
    <n v="10000"/>
    <n v="1677"/>
    <x v="2"/>
    <s v="US"/>
    <s v="USD"/>
    <n v="1475101495"/>
    <n v="1472509495"/>
    <b v="0"/>
    <x v="58"/>
    <b v="0"/>
    <s v="technology/wearables"/>
    <n v="16.77"/>
    <n v="52.40625"/>
    <x v="2"/>
    <s v="wearables"/>
    <x v="989"/>
    <d v="2016-09-28T22:24:55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x v="84"/>
    <b v="0"/>
    <s v="technology/wearables"/>
    <n v="0.104"/>
    <n v="13"/>
    <x v="2"/>
    <s v="wearables"/>
    <x v="990"/>
    <d v="2014-09-03T18:49:24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x v="63"/>
    <b v="0"/>
    <s v="technology/wearables"/>
    <n v="4.24"/>
    <n v="30.285714285714285"/>
    <x v="2"/>
    <s v="wearables"/>
    <x v="991"/>
    <d v="2016-07-12T18:51:00"/>
  </r>
  <r>
    <x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x v="80"/>
    <b v="0"/>
    <s v="technology/wearables"/>
    <n v="0.46699999999999997"/>
    <n v="116.75"/>
    <x v="2"/>
    <s v="wearables"/>
    <x v="992"/>
    <d v="2016-05-07T21:11:59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x v="193"/>
    <b v="0"/>
    <s v="technology/wearables"/>
    <n v="25.087142857142858"/>
    <n v="89.59693877551021"/>
    <x v="2"/>
    <s v="wearables"/>
    <x v="993"/>
    <d v="2016-11-12T05:00:00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x v="202"/>
    <b v="0"/>
    <s v="technology/wearables"/>
    <n v="2.3345000000000002"/>
    <n v="424.45454545454544"/>
    <x v="2"/>
    <s v="wearables"/>
    <x v="994"/>
    <d v="2014-11-30T22:59:00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x v="82"/>
    <b v="0"/>
    <s v="technology/wearables"/>
    <n v="7.26"/>
    <n v="80.666666666666671"/>
    <x v="2"/>
    <s v="wearables"/>
    <x v="995"/>
    <d v="2014-11-29T16:00:00"/>
  </r>
  <r>
    <x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x v="81"/>
    <b v="0"/>
    <s v="technology/wearables"/>
    <n v="1.625"/>
    <n v="13"/>
    <x v="2"/>
    <s v="wearables"/>
    <x v="996"/>
    <d v="2014-07-27T15:27:00"/>
  </r>
  <r>
    <x v="997"/>
    <s v="iPhanny"/>
    <s v="The iPhanny keeps your iPhone 6 safe from bending in those dangerous pants pockets."/>
    <n v="5000"/>
    <n v="65"/>
    <x v="2"/>
    <s v="US"/>
    <s v="USD"/>
    <n v="1417145297"/>
    <n v="1414549697"/>
    <b v="0"/>
    <x v="22"/>
    <b v="0"/>
    <s v="technology/wearables"/>
    <n v="1.3"/>
    <n v="8.125"/>
    <x v="2"/>
    <s v="wearables"/>
    <x v="997"/>
    <d v="2014-11-28T03:28:17"/>
  </r>
  <r>
    <x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x v="194"/>
    <b v="0"/>
    <s v="technology/wearables"/>
    <n v="58.558333333333337"/>
    <n v="153.42794759825327"/>
    <x v="2"/>
    <s v="wearables"/>
    <x v="998"/>
    <d v="2015-11-19T05:03:21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x v="244"/>
    <b v="0"/>
    <s v="technology/wearables"/>
    <n v="7.7886666666666677"/>
    <n v="292.07499999999999"/>
    <x v="2"/>
    <s v="wearables"/>
    <x v="999"/>
    <d v="2014-11-13T08:02:00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x v="79"/>
    <b v="0"/>
    <s v="technology/wearables"/>
    <n v="2.2157147647256061"/>
    <n v="3304"/>
    <x v="2"/>
    <s v="wearables"/>
    <x v="1000"/>
    <d v="2017-03-15T00:26:00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x v="80"/>
    <b v="0"/>
    <s v="technology/wearables"/>
    <n v="104"/>
    <n v="1300"/>
    <x v="2"/>
    <s v="wearables"/>
    <x v="1001"/>
    <d v="2017-01-30T17:16:53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x v="19"/>
    <b v="0"/>
    <s v="technology/wearables"/>
    <n v="29.6029602960296"/>
    <n v="134.54545454545453"/>
    <x v="2"/>
    <s v="wearables"/>
    <x v="1002"/>
    <d v="2015-12-17T05:59:00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x v="41"/>
    <b v="0"/>
    <s v="technology/wearables"/>
    <n v="16.055"/>
    <n v="214.06666666666666"/>
    <x v="2"/>
    <s v="wearables"/>
    <x v="1003"/>
    <d v="2017-03-16T16:01:01"/>
  </r>
  <r>
    <x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x v="195"/>
    <b v="0"/>
    <s v="technology/wearables"/>
    <n v="82.207999999999998"/>
    <n v="216.33684210526314"/>
    <x v="2"/>
    <s v="wearables"/>
    <x v="1004"/>
    <d v="2016-02-18T17:00:27"/>
  </r>
  <r>
    <x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x v="253"/>
    <b v="0"/>
    <s v="technology/wearables"/>
    <n v="75.051000000000002"/>
    <n v="932.31055900621118"/>
    <x v="2"/>
    <s v="wearables"/>
    <x v="1005"/>
    <d v="2015-10-30T14:59:43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x v="22"/>
    <b v="0"/>
    <s v="technology/wearables"/>
    <n v="5.8500000000000005"/>
    <n v="29.25"/>
    <x v="2"/>
    <s v="wearables"/>
    <x v="1006"/>
    <d v="2014-12-12T07:11:00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x v="88"/>
    <b v="0"/>
    <s v="technology/wearables"/>
    <n v="44.32"/>
    <n v="174.94736842105263"/>
    <x v="2"/>
    <s v="wearables"/>
    <x v="1007"/>
    <d v="2016-12-14T15:00:23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x v="29"/>
    <b v="0"/>
    <s v="technology/wearables"/>
    <n v="0.26737967914438499"/>
    <n v="250"/>
    <x v="2"/>
    <s v="wearables"/>
    <x v="1008"/>
    <d v="2016-12-28T19:25:15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x v="21"/>
    <b v="0"/>
    <s v="technology/wearables"/>
    <n v="13.13"/>
    <n v="65"/>
    <x v="2"/>
    <s v="wearables"/>
    <x v="1009"/>
    <d v="2016-06-19T14:30:46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x v="80"/>
    <b v="0"/>
    <s v="technology/wearables"/>
    <n v="0.19088937093275488"/>
    <n v="55"/>
    <x v="2"/>
    <s v="wearables"/>
    <x v="1010"/>
    <d v="2016-09-05T02:59:00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x v="29"/>
    <b v="0"/>
    <s v="technology/wearables"/>
    <n v="0.375"/>
    <n v="75"/>
    <x v="2"/>
    <s v="wearables"/>
    <x v="1011"/>
    <d v="2014-12-18T21:33:15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x v="254"/>
    <b v="0"/>
    <s v="technology/wearables"/>
    <n v="21535.021000000001"/>
    <n v="1389.3561935483872"/>
    <x v="2"/>
    <s v="wearables"/>
    <x v="1012"/>
    <d v="2017-01-24T10:34:12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x v="240"/>
    <b v="0"/>
    <s v="technology/wearables"/>
    <n v="34.527999999999999"/>
    <n v="95.911111111111111"/>
    <x v="2"/>
    <s v="wearables"/>
    <x v="1013"/>
    <d v="2015-12-29T20:00:00"/>
  </r>
  <r>
    <x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x v="38"/>
    <b v="0"/>
    <s v="technology/wearables"/>
    <n v="30.599999999999998"/>
    <n v="191.25"/>
    <x v="2"/>
    <s v="wearables"/>
    <x v="1014"/>
    <d v="2015-01-01T00:03:35"/>
  </r>
  <r>
    <x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x v="79"/>
    <b v="0"/>
    <s v="technology/wearables"/>
    <n v="2.666666666666667"/>
    <n v="40"/>
    <x v="2"/>
    <s v="wearables"/>
    <x v="1015"/>
    <d v="2015-11-25T22:04:55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x v="44"/>
    <b v="0"/>
    <s v="technology/wearables"/>
    <n v="2.8420000000000001"/>
    <n v="74.78947368421052"/>
    <x v="2"/>
    <s v="wearables"/>
    <x v="1016"/>
    <d v="2016-04-07T01:34:16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x v="255"/>
    <b v="0"/>
    <s v="technology/wearables"/>
    <n v="22.878799999999998"/>
    <n v="161.11830985915492"/>
    <x v="2"/>
    <s v="wearables"/>
    <x v="1017"/>
    <d v="2015-11-21T17:12:15"/>
  </r>
  <r>
    <x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x v="63"/>
    <b v="0"/>
    <s v="technology/wearables"/>
    <n v="3.105"/>
    <n v="88.714285714285708"/>
    <x v="2"/>
    <s v="wearables"/>
    <x v="1018"/>
    <d v="2016-07-14T11:48:53"/>
  </r>
  <r>
    <x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x v="256"/>
    <b v="0"/>
    <s v="technology/wearables"/>
    <n v="47.333333333333336"/>
    <n v="53.25"/>
    <x v="2"/>
    <s v="wearables"/>
    <x v="1019"/>
    <d v="2015-02-04T23:22:29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x v="209"/>
    <b v="1"/>
    <s v="music/electronic music"/>
    <n v="205.54838709677421"/>
    <n v="106.2"/>
    <x v="4"/>
    <s v="electronic music"/>
    <x v="1020"/>
    <d v="2015-06-02T00:47:00"/>
  </r>
  <r>
    <x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x v="257"/>
    <b v="1"/>
    <s v="music/electronic music"/>
    <n v="351.80366666666669"/>
    <n v="22.079728033472804"/>
    <x v="4"/>
    <s v="electronic music"/>
    <x v="1021"/>
    <d v="2015-10-17T04:00:00"/>
  </r>
  <r>
    <x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x v="142"/>
    <b v="1"/>
    <s v="music/electronic music"/>
    <n v="114.9"/>
    <n v="31.054054054054053"/>
    <x v="4"/>
    <s v="electronic music"/>
    <x v="1022"/>
    <d v="2015-05-17T15:31:17"/>
  </r>
  <r>
    <x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x v="132"/>
    <b v="1"/>
    <s v="music/electronic music"/>
    <n v="237.15"/>
    <n v="36.206106870229007"/>
    <x v="4"/>
    <s v="electronic music"/>
    <x v="1023"/>
    <d v="2015-06-20T22:04:21"/>
  </r>
  <r>
    <x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x v="42"/>
    <b v="1"/>
    <s v="music/electronic music"/>
    <n v="118.63774999999998"/>
    <n v="388.9762295081967"/>
    <x v="4"/>
    <s v="electronic music"/>
    <x v="1024"/>
    <d v="2016-01-31T13:56:03"/>
  </r>
  <r>
    <x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x v="258"/>
    <b v="1"/>
    <s v="music/electronic music"/>
    <n v="109.92831428571431"/>
    <n v="71.848571428571432"/>
    <x v="4"/>
    <s v="electronic music"/>
    <x v="1025"/>
    <d v="2015-03-16T19:00:37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x v="259"/>
    <b v="1"/>
    <s v="music/electronic music"/>
    <n v="100.00828571428571"/>
    <n v="57.381803278688523"/>
    <x v="4"/>
    <s v="electronic music"/>
    <x v="1026"/>
    <d v="2016-03-31T08:46:56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x v="112"/>
    <b v="1"/>
    <s v="music/electronic music"/>
    <n v="103.09292094387415"/>
    <n v="69.666666666666671"/>
    <x v="4"/>
    <s v="electronic music"/>
    <x v="1027"/>
    <d v="2014-10-23T00:49:07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x v="260"/>
    <b v="1"/>
    <s v="music/electronic music"/>
    <n v="117.27000000000001"/>
    <n v="45.988235294117644"/>
    <x v="4"/>
    <s v="electronic music"/>
    <x v="1028"/>
    <d v="2017-03-06T20:00:00"/>
  </r>
  <r>
    <x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x v="261"/>
    <b v="1"/>
    <s v="music/electronic music"/>
    <n v="111.75999999999999"/>
    <n v="79.262411347517727"/>
    <x v="4"/>
    <s v="electronic music"/>
    <x v="1029"/>
    <d v="2015-04-04T21:59:00"/>
  </r>
  <r>
    <x v="1030"/>
    <s v="The Gothsicles - I FEEL SICLE"/>
    <s v="Help fund the latest Gothsicles mega-album, I FEEL SICLE!"/>
    <n v="2000"/>
    <n v="6842"/>
    <x v="0"/>
    <s v="US"/>
    <s v="USD"/>
    <n v="1473680149"/>
    <n v="1472470549"/>
    <b v="0"/>
    <x v="180"/>
    <b v="1"/>
    <s v="music/electronic music"/>
    <n v="342.09999999999997"/>
    <n v="43.031446540880502"/>
    <x v="4"/>
    <s v="electronic music"/>
    <x v="1030"/>
    <d v="2016-09-12T11:35:49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x v="221"/>
    <b v="1"/>
    <s v="music/electronic music"/>
    <n v="107.4"/>
    <n v="108.48484848484848"/>
    <x v="4"/>
    <s v="electronic music"/>
    <x v="1031"/>
    <d v="2015-12-16T18:20:10"/>
  </r>
  <r>
    <x v="1032"/>
    <s v="Phantom Ship / Coastal (Album Preorder)"/>
    <s v="Ideal for living rooms and open spaces."/>
    <n v="5400"/>
    <n v="5858.84"/>
    <x v="0"/>
    <s v="US"/>
    <s v="USD"/>
    <n v="1466697625"/>
    <n v="1464105625"/>
    <b v="0"/>
    <x v="93"/>
    <b v="1"/>
    <s v="music/electronic music"/>
    <n v="108.49703703703703"/>
    <n v="61.029583333333335"/>
    <x v="4"/>
    <s v="electronic music"/>
    <x v="1032"/>
    <d v="2016-06-23T16:00:2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x v="74"/>
    <b v="1"/>
    <s v="music/electronic music"/>
    <n v="102.86144578313252"/>
    <n v="50.592592592592595"/>
    <x v="4"/>
    <s v="electronic music"/>
    <x v="1033"/>
    <d v="2016-12-12T17:34:40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x v="262"/>
    <b v="1"/>
    <s v="music/electronic music"/>
    <n v="130.0018"/>
    <n v="39.157168674698795"/>
    <x v="4"/>
    <s v="electronic music"/>
    <x v="1034"/>
    <d v="2016-08-05T03:59:00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x v="88"/>
    <b v="1"/>
    <s v="music/electronic music"/>
    <n v="107.65217391304347"/>
    <n v="65.15789473684211"/>
    <x v="4"/>
    <s v="electronic music"/>
    <x v="1035"/>
    <d v="2015-02-11T15:23:40"/>
  </r>
  <r>
    <x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x v="263"/>
    <b v="1"/>
    <s v="music/electronic music"/>
    <n v="112.36044444444444"/>
    <n v="23.963127962085309"/>
    <x v="4"/>
    <s v="electronic music"/>
    <x v="1036"/>
    <d v="2013-01-07T08:00:00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x v="64"/>
    <b v="1"/>
    <s v="music/electronic music"/>
    <n v="102.1"/>
    <n v="48.61904761904762"/>
    <x v="4"/>
    <s v="electronic music"/>
    <x v="1037"/>
    <d v="2015-05-18T05:00:00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x v="42"/>
    <b v="1"/>
    <s v="music/electronic music"/>
    <n v="145.33333333333334"/>
    <n v="35.73770491803279"/>
    <x v="4"/>
    <s v="electronic music"/>
    <x v="1038"/>
    <d v="2016-03-19T04:33:43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x v="209"/>
    <b v="1"/>
    <s v="music/electronic music"/>
    <n v="128.19999999999999"/>
    <n v="21.366666666666667"/>
    <x v="4"/>
    <s v="electronic music"/>
    <x v="1039"/>
    <d v="2016-12-13T07:59:00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x v="29"/>
    <b v="0"/>
    <s v="journalism/audio"/>
    <n v="0.29411764705882354"/>
    <n v="250"/>
    <x v="5"/>
    <s v="audio"/>
    <x v="1040"/>
    <d v="2016-08-27T17:00:09"/>
  </r>
  <r>
    <x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x v="78"/>
    <b v="0"/>
    <s v="journalism/audio"/>
    <n v="0"/>
    <e v="#DIV/0!"/>
    <x v="5"/>
    <s v="audio"/>
    <x v="1041"/>
    <d v="2014-07-31T01:26:32"/>
  </r>
  <r>
    <x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x v="29"/>
    <b v="0"/>
    <s v="journalism/audio"/>
    <n v="1.5384615384615385"/>
    <n v="10"/>
    <x v="5"/>
    <s v="audio"/>
    <x v="1042"/>
    <d v="2014-09-12T10:00:00"/>
  </r>
  <r>
    <x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x v="264"/>
    <b v="0"/>
    <s v="journalism/audio"/>
    <n v="8.5370000000000008"/>
    <n v="29.236301369863014"/>
    <x v="5"/>
    <s v="audio"/>
    <x v="1043"/>
    <d v="2015-05-20T06:04:15"/>
  </r>
  <r>
    <x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x v="84"/>
    <b v="0"/>
    <s v="journalism/audio"/>
    <n v="8.5714285714285715E-2"/>
    <n v="3"/>
    <x v="5"/>
    <s v="audio"/>
    <x v="1044"/>
    <d v="2015-03-05T20:27:00"/>
  </r>
  <r>
    <x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x v="22"/>
    <b v="0"/>
    <s v="journalism/audio"/>
    <n v="2.6599999999999997"/>
    <n v="33.25"/>
    <x v="5"/>
    <s v="audio"/>
    <x v="1045"/>
    <d v="2014-08-23T20:59:10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x v="78"/>
    <b v="0"/>
    <s v="journalism/audio"/>
    <n v="0"/>
    <e v="#DIV/0!"/>
    <x v="5"/>
    <s v="audio"/>
    <x v="1046"/>
    <d v="2015-12-26T20:26:00"/>
  </r>
  <r>
    <x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x v="29"/>
    <b v="0"/>
    <s v="journalism/audio"/>
    <n v="0.05"/>
    <n v="1"/>
    <x v="5"/>
    <s v="audio"/>
    <x v="1047"/>
    <d v="2014-11-05T20:38:35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x v="80"/>
    <b v="0"/>
    <s v="journalism/audio"/>
    <n v="1.4133333333333333"/>
    <n v="53"/>
    <x v="5"/>
    <s v="audio"/>
    <x v="1048"/>
    <d v="2016-09-25T01:16:29"/>
  </r>
  <r>
    <x v="1049"/>
    <s v="J1 (Canceled)"/>
    <s v="------"/>
    <n v="12000"/>
    <n v="0"/>
    <x v="1"/>
    <s v="US"/>
    <s v="USD"/>
    <n v="1455272445"/>
    <n v="1452680445"/>
    <b v="0"/>
    <x v="78"/>
    <b v="0"/>
    <s v="journalism/audio"/>
    <n v="0"/>
    <e v="#DIV/0!"/>
    <x v="5"/>
    <s v="audio"/>
    <x v="1049"/>
    <d v="2016-02-12T10:20:45"/>
  </r>
  <r>
    <x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x v="78"/>
    <b v="0"/>
    <s v="journalism/audio"/>
    <n v="0"/>
    <e v="#DIV/0!"/>
    <x v="5"/>
    <s v="audio"/>
    <x v="1050"/>
    <d v="2015-09-14T19:07:57"/>
  </r>
  <r>
    <x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x v="78"/>
    <b v="0"/>
    <s v="journalism/audio"/>
    <n v="0"/>
    <e v="#DIV/0!"/>
    <x v="5"/>
    <s v="audio"/>
    <x v="1051"/>
    <d v="2014-08-27T00:20:25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x v="78"/>
    <b v="0"/>
    <s v="journalism/audio"/>
    <n v="0"/>
    <e v="#DIV/0!"/>
    <x v="5"/>
    <s v="audio"/>
    <x v="1052"/>
    <d v="2016-06-06T20:09:00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x v="29"/>
    <b v="0"/>
    <s v="journalism/audio"/>
    <n v="1"/>
    <n v="15"/>
    <x v="5"/>
    <s v="audio"/>
    <x v="1053"/>
    <d v="2017-03-06T04:08:52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x v="78"/>
    <b v="0"/>
    <s v="journalism/audio"/>
    <n v="0"/>
    <e v="#DIV/0!"/>
    <x v="5"/>
    <s v="audio"/>
    <x v="1054"/>
    <d v="2014-08-10T22:00:00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x v="78"/>
    <b v="0"/>
    <s v="journalism/audio"/>
    <n v="0"/>
    <e v="#DIV/0!"/>
    <x v="5"/>
    <s v="audio"/>
    <x v="1055"/>
    <d v="2016-03-07T23:49:05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x v="78"/>
    <b v="0"/>
    <s v="journalism/audio"/>
    <n v="0"/>
    <e v="#DIV/0!"/>
    <x v="5"/>
    <s v="audio"/>
    <x v="1056"/>
    <d v="2015-04-24T16:16:17"/>
  </r>
  <r>
    <x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x v="78"/>
    <b v="0"/>
    <s v="journalism/audio"/>
    <n v="0"/>
    <e v="#DIV/0!"/>
    <x v="5"/>
    <s v="audio"/>
    <x v="1057"/>
    <d v="2016-12-04T21:54:43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x v="78"/>
    <b v="0"/>
    <s v="journalism/audio"/>
    <n v="0"/>
    <e v="#DIV/0!"/>
    <x v="5"/>
    <s v="audio"/>
    <x v="1058"/>
    <d v="2015-03-26T00:00:00"/>
  </r>
  <r>
    <x v="1059"/>
    <s v="Voice Over Artist (Canceled)"/>
    <s v="Turning myself into a vocal artist."/>
    <n v="1100"/>
    <n v="0"/>
    <x v="1"/>
    <s v="US"/>
    <s v="USD"/>
    <n v="1426269456"/>
    <n v="1423681056"/>
    <b v="0"/>
    <x v="78"/>
    <b v="0"/>
    <s v="journalism/audio"/>
    <n v="0"/>
    <e v="#DIV/0!"/>
    <x v="5"/>
    <s v="audio"/>
    <x v="1059"/>
    <d v="2015-03-13T17:57:36"/>
  </r>
  <r>
    <x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x v="29"/>
    <b v="0"/>
    <s v="journalism/audio"/>
    <n v="1"/>
    <n v="50"/>
    <x v="5"/>
    <s v="audio"/>
    <x v="1060"/>
    <d v="2015-04-15T21:54:53"/>
  </r>
  <r>
    <x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x v="78"/>
    <b v="0"/>
    <s v="journalism/audio"/>
    <n v="0"/>
    <e v="#DIV/0!"/>
    <x v="5"/>
    <s v="audio"/>
    <x v="1061"/>
    <d v="2016-05-02T01:00:00"/>
  </r>
  <r>
    <x v="1062"/>
    <s v="RETURNING AT A LATER DATE"/>
    <s v="SEE US ON PATREON www.badgirlartwork.com"/>
    <n v="199"/>
    <n v="190"/>
    <x v="1"/>
    <s v="US"/>
    <s v="USD"/>
    <n v="1468351341"/>
    <n v="1467746541"/>
    <b v="0"/>
    <x v="80"/>
    <b v="0"/>
    <s v="journalism/audio"/>
    <n v="95.477386934673376"/>
    <n v="47.5"/>
    <x v="5"/>
    <s v="audio"/>
    <x v="1062"/>
    <d v="2016-07-12T19:22:21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x v="78"/>
    <b v="0"/>
    <s v="journalism/audio"/>
    <n v="0"/>
    <e v="#DIV/0!"/>
    <x v="5"/>
    <s v="audio"/>
    <x v="1063"/>
    <d v="2016-08-31T00:44:22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x v="252"/>
    <b v="0"/>
    <s v="games/video games"/>
    <n v="8.974444444444444"/>
    <n v="65.666666666666671"/>
    <x v="6"/>
    <s v="video games"/>
    <x v="1064"/>
    <d v="2013-07-07T05:28:23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x v="81"/>
    <b v="0"/>
    <s v="games/video games"/>
    <n v="2.7"/>
    <n v="16.2"/>
    <x v="6"/>
    <s v="video games"/>
    <x v="1065"/>
    <d v="2014-02-19T09:08:42"/>
  </r>
  <r>
    <x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x v="265"/>
    <b v="0"/>
    <s v="games/video games"/>
    <n v="3.3673333333333333"/>
    <n v="34.128378378378379"/>
    <x v="6"/>
    <s v="video games"/>
    <x v="1066"/>
    <d v="2013-08-04T23:06:22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x v="73"/>
    <b v="0"/>
    <s v="games/video games"/>
    <n v="26"/>
    <n v="13"/>
    <x v="6"/>
    <s v="video games"/>
    <x v="1067"/>
    <d v="2013-12-21T20:32:11"/>
  </r>
  <r>
    <x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x v="80"/>
    <b v="0"/>
    <s v="games/video games"/>
    <n v="0.15"/>
    <n v="11.25"/>
    <x v="6"/>
    <s v="video games"/>
    <x v="1068"/>
    <d v="2016-04-10T07:54:24"/>
  </r>
  <r>
    <x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x v="64"/>
    <b v="0"/>
    <s v="games/video games"/>
    <n v="38.636363636363633"/>
    <n v="40.476190476190474"/>
    <x v="6"/>
    <s v="video games"/>
    <x v="1069"/>
    <d v="2013-11-26T06:30:59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x v="84"/>
    <b v="0"/>
    <s v="games/video games"/>
    <n v="0.70000000000000007"/>
    <n v="35"/>
    <x v="6"/>
    <s v="video games"/>
    <x v="1070"/>
    <d v="2012-10-01T00:17:02"/>
  </r>
  <r>
    <x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x v="78"/>
    <b v="0"/>
    <s v="games/video games"/>
    <n v="0"/>
    <e v="#DIV/0!"/>
    <x v="6"/>
    <s v="video games"/>
    <x v="1071"/>
    <d v="2015-11-17T19:04:53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x v="80"/>
    <b v="0"/>
    <s v="games/video games"/>
    <n v="6.8000000000000005E-2"/>
    <n v="12.75"/>
    <x v="6"/>
    <s v="video games"/>
    <x v="1072"/>
    <d v="2014-02-05T19:58:17"/>
  </r>
  <r>
    <x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x v="29"/>
    <b v="0"/>
    <s v="games/video games"/>
    <n v="1.3333333333333335"/>
    <n v="10"/>
    <x v="6"/>
    <s v="video games"/>
    <x v="1073"/>
    <d v="2011-10-16T23:09:01"/>
  </r>
  <r>
    <x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x v="209"/>
    <b v="0"/>
    <s v="games/video games"/>
    <n v="6.3092592592592585"/>
    <n v="113.56666666666666"/>
    <x v="6"/>
    <s v="video games"/>
    <x v="1074"/>
    <d v="2014-01-04T04:09:05"/>
  </r>
  <r>
    <x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x v="83"/>
    <b v="0"/>
    <s v="games/video games"/>
    <n v="4.5"/>
    <n v="15"/>
    <x v="6"/>
    <s v="video games"/>
    <x v="1075"/>
    <d v="2012-05-06T21:41:56"/>
  </r>
  <r>
    <x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x v="266"/>
    <b v="0"/>
    <s v="games/video games"/>
    <n v="62.765333333333331"/>
    <n v="48.281025641025643"/>
    <x v="6"/>
    <s v="video games"/>
    <x v="1076"/>
    <d v="2014-09-11T09:04:10"/>
  </r>
  <r>
    <x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x v="157"/>
    <b v="0"/>
    <s v="games/video games"/>
    <n v="29.376000000000001"/>
    <n v="43.976047904191617"/>
    <x v="6"/>
    <s v="video games"/>
    <x v="1077"/>
    <d v="2016-01-14T04:00:11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x v="81"/>
    <b v="0"/>
    <s v="games/video games"/>
    <n v="7.5"/>
    <n v="9"/>
    <x v="6"/>
    <s v="video games"/>
    <x v="1078"/>
    <d v="2011-07-22T04:42:01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x v="59"/>
    <b v="0"/>
    <s v="games/video games"/>
    <n v="2.6076923076923078"/>
    <n v="37.666666666666664"/>
    <x v="6"/>
    <s v="video games"/>
    <x v="1079"/>
    <d v="2016-05-14T13:35:36"/>
  </r>
  <r>
    <x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x v="15"/>
    <b v="0"/>
    <s v="games/video games"/>
    <n v="9.1050000000000004"/>
    <n v="18.581632653061224"/>
    <x v="6"/>
    <s v="video games"/>
    <x v="1080"/>
    <d v="2014-05-11T03:18:53"/>
  </r>
  <r>
    <x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x v="80"/>
    <b v="0"/>
    <s v="games/video games"/>
    <n v="1.7647058823529412E-2"/>
    <n v="3"/>
    <x v="6"/>
    <s v="video games"/>
    <x v="1081"/>
    <d v="2015-01-28T22:14:52"/>
  </r>
  <r>
    <x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x v="83"/>
    <b v="0"/>
    <s v="games/video games"/>
    <n v="0.55999999999999994"/>
    <n v="18.666666666666668"/>
    <x v="6"/>
    <s v="video games"/>
    <x v="1082"/>
    <d v="2012-08-10T21:44:48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x v="29"/>
    <b v="0"/>
    <s v="games/video games"/>
    <n v="0.82000000000000006"/>
    <n v="410"/>
    <x v="6"/>
    <s v="video games"/>
    <x v="1083"/>
    <d v="2014-08-02T15:49:43"/>
  </r>
  <r>
    <x v="1084"/>
    <s v="My own channel"/>
    <s v="I want to start my own channel for gaming"/>
    <n v="550"/>
    <n v="0"/>
    <x v="2"/>
    <s v="US"/>
    <s v="USD"/>
    <n v="1407534804"/>
    <n v="1404942804"/>
    <b v="0"/>
    <x v="78"/>
    <b v="0"/>
    <s v="games/video games"/>
    <n v="0"/>
    <e v="#DIV/0!"/>
    <x v="6"/>
    <s v="video games"/>
    <x v="1084"/>
    <d v="2014-08-08T21:53:24"/>
  </r>
  <r>
    <x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x v="82"/>
    <b v="0"/>
    <s v="games/video games"/>
    <n v="3.42"/>
    <n v="114"/>
    <x v="6"/>
    <s v="video games"/>
    <x v="1085"/>
    <d v="2016-03-14T15:06:15"/>
  </r>
  <r>
    <x v="1086"/>
    <s v="Cyber Universe Online"/>
    <s v="Humanity's future in the Galaxy"/>
    <n v="18000"/>
    <n v="15"/>
    <x v="2"/>
    <s v="US"/>
    <s v="USD"/>
    <n v="1408913291"/>
    <n v="1406321291"/>
    <b v="0"/>
    <x v="84"/>
    <b v="0"/>
    <s v="games/video games"/>
    <n v="8.3333333333333343E-2"/>
    <n v="7.5"/>
    <x v="6"/>
    <s v="video games"/>
    <x v="1086"/>
    <d v="2014-08-24T20:48:11"/>
  </r>
  <r>
    <x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x v="78"/>
    <b v="0"/>
    <s v="games/video games"/>
    <n v="0"/>
    <e v="#DIV/0!"/>
    <x v="6"/>
    <s v="video games"/>
    <x v="1087"/>
    <d v="2014-06-15T17:08:07"/>
  </r>
  <r>
    <x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x v="206"/>
    <b v="0"/>
    <s v="games/video games"/>
    <n v="14.182977777777777"/>
    <n v="43.41727891156463"/>
    <x v="6"/>
    <s v="video games"/>
    <x v="1088"/>
    <d v="2014-04-24T19:11:07"/>
  </r>
  <r>
    <x v="1089"/>
    <s v="Farabel"/>
    <s v="Farabel is a single player turn-based fantasy strategy game for Mac/PC/Linux"/>
    <n v="15000"/>
    <n v="1174"/>
    <x v="2"/>
    <s v="FR"/>
    <s v="EUR"/>
    <n v="1435293175"/>
    <n v="1432701175"/>
    <b v="0"/>
    <x v="72"/>
    <b v="0"/>
    <s v="games/video games"/>
    <n v="7.8266666666666662"/>
    <n v="23.959183673469386"/>
    <x v="6"/>
    <s v="video games"/>
    <x v="1089"/>
    <d v="2015-06-26T04:32:55"/>
  </r>
  <r>
    <x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x v="29"/>
    <b v="0"/>
    <s v="games/video games"/>
    <n v="3.8464497269020695E-2"/>
    <n v="5"/>
    <x v="6"/>
    <s v="video games"/>
    <x v="1090"/>
    <d v="2015-05-29T04:27:33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x v="84"/>
    <b v="0"/>
    <s v="games/video games"/>
    <n v="12.5"/>
    <n v="12.5"/>
    <x v="6"/>
    <s v="video games"/>
    <x v="1091"/>
    <d v="2016-04-10T18:41:12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x v="63"/>
    <b v="0"/>
    <s v="games/video games"/>
    <n v="1.05"/>
    <n v="3"/>
    <x v="6"/>
    <s v="video games"/>
    <x v="1092"/>
    <d v="2013-01-06T00:37:18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x v="80"/>
    <b v="0"/>
    <s v="games/video games"/>
    <n v="14.083333333333334"/>
    <n v="10.5625"/>
    <x v="6"/>
    <s v="video games"/>
    <x v="1093"/>
    <d v="2016-02-11T23:22:17"/>
  </r>
  <r>
    <x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x v="74"/>
    <b v="0"/>
    <s v="games/video games"/>
    <n v="18.300055555555556"/>
    <n v="122.00037037037038"/>
    <x v="6"/>
    <s v="video games"/>
    <x v="1094"/>
    <d v="2011-10-09T17:07:13"/>
  </r>
  <r>
    <x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x v="225"/>
    <b v="0"/>
    <s v="games/video games"/>
    <n v="5.0347999999999997"/>
    <n v="267.80851063829789"/>
    <x v="6"/>
    <s v="video games"/>
    <x v="1095"/>
    <d v="2013-08-30T12:53:40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x v="60"/>
    <b v="0"/>
    <s v="games/video games"/>
    <n v="17.933333333333334"/>
    <n v="74.206896551724142"/>
    <x v="6"/>
    <s v="video games"/>
    <x v="1096"/>
    <d v="2014-10-04T03:30:00"/>
  </r>
  <r>
    <x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x v="63"/>
    <b v="0"/>
    <s v="games/video games"/>
    <n v="4.7E-2"/>
    <n v="6.7142857142857144"/>
    <x v="6"/>
    <s v="video games"/>
    <x v="1097"/>
    <d v="2014-03-02T19:01:17"/>
  </r>
  <r>
    <x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x v="19"/>
    <b v="0"/>
    <s v="games/video games"/>
    <n v="7.2120000000000006"/>
    <n v="81.954545454545453"/>
    <x v="6"/>
    <s v="video games"/>
    <x v="1098"/>
    <d v="2014-04-13T18:18:15"/>
  </r>
  <r>
    <x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x v="29"/>
    <b v="0"/>
    <s v="games/video games"/>
    <n v="0.5"/>
    <n v="25"/>
    <x v="6"/>
    <s v="video games"/>
    <x v="1099"/>
    <d v="2015-05-13T20:04:28"/>
  </r>
  <r>
    <x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x v="73"/>
    <b v="0"/>
    <s v="games/video games"/>
    <n v="2.5"/>
    <n v="10"/>
    <x v="6"/>
    <s v="video games"/>
    <x v="1100"/>
    <d v="2016-02-14T02:39:31"/>
  </r>
  <r>
    <x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x v="79"/>
    <b v="0"/>
    <s v="games/video games"/>
    <n v="4.1000000000000002E-2"/>
    <n v="6.833333333333333"/>
    <x v="6"/>
    <s v="video games"/>
    <x v="1101"/>
    <d v="2016-07-14T18:12:00"/>
  </r>
  <r>
    <x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x v="54"/>
    <b v="0"/>
    <s v="games/video games"/>
    <n v="5.3125"/>
    <n v="17.708333333333332"/>
    <x v="6"/>
    <s v="video games"/>
    <x v="1102"/>
    <d v="2013-12-09T05:59:00"/>
  </r>
  <r>
    <x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x v="41"/>
    <b v="0"/>
    <s v="games/video games"/>
    <n v="1.6199999999999999"/>
    <n v="16.2"/>
    <x v="6"/>
    <s v="video games"/>
    <x v="1103"/>
    <d v="2016-06-18T05:19:50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x v="77"/>
    <b v="0"/>
    <s v="games/video games"/>
    <n v="4.9516666666666671"/>
    <n v="80.297297297297291"/>
    <x v="6"/>
    <s v="video games"/>
    <x v="1104"/>
    <d v="2014-06-11T09:50:21"/>
  </r>
  <r>
    <x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x v="9"/>
    <b v="0"/>
    <s v="games/video games"/>
    <n v="0.159"/>
    <n v="71.55"/>
    <x v="6"/>
    <s v="video games"/>
    <x v="1105"/>
    <d v="2014-03-24T02:15:27"/>
  </r>
  <r>
    <x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x v="63"/>
    <b v="0"/>
    <s v="games/video games"/>
    <n v="41.25"/>
    <n v="23.571428571428573"/>
    <x v="6"/>
    <s v="video games"/>
    <x v="1106"/>
    <d v="2012-04-04T16:46:15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x v="78"/>
    <b v="0"/>
    <s v="games/video games"/>
    <n v="0"/>
    <e v="#DIV/0!"/>
    <x v="6"/>
    <s v="video games"/>
    <x v="1107"/>
    <d v="2014-07-23T20:40:24"/>
  </r>
  <r>
    <x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x v="64"/>
    <b v="0"/>
    <s v="games/video games"/>
    <n v="2.93"/>
    <n v="34.88095238095238"/>
    <x v="6"/>
    <s v="video games"/>
    <x v="1108"/>
    <d v="2012-04-13T14:17:15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x v="83"/>
    <b v="0"/>
    <s v="games/video games"/>
    <n v="0.44999999999999996"/>
    <n v="15"/>
    <x v="6"/>
    <s v="video games"/>
    <x v="1109"/>
    <d v="2016-11-18T19:03:10"/>
  </r>
  <r>
    <x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x v="202"/>
    <b v="0"/>
    <s v="games/video games"/>
    <n v="0.51"/>
    <n v="23.181818181818183"/>
    <x v="6"/>
    <s v="video games"/>
    <x v="1110"/>
    <d v="2012-12-07T22:23:42"/>
  </r>
  <r>
    <x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x v="29"/>
    <b v="0"/>
    <s v="games/video games"/>
    <n v="0.04"/>
    <n v="1"/>
    <x v="6"/>
    <s v="video games"/>
    <x v="1111"/>
    <d v="2016-01-08T04:53:10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x v="267"/>
    <b v="0"/>
    <s v="games/video games"/>
    <n v="35.537409090909087"/>
    <n v="100.23371794871794"/>
    <x v="6"/>
    <s v="video games"/>
    <x v="1112"/>
    <d v="2015-01-19T08:30:00"/>
  </r>
  <r>
    <x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x v="29"/>
    <b v="0"/>
    <s v="games/video games"/>
    <n v="0.5"/>
    <n v="5"/>
    <x v="6"/>
    <s v="video games"/>
    <x v="1113"/>
    <d v="2014-08-14T23:27:00"/>
  </r>
  <r>
    <x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x v="83"/>
    <b v="0"/>
    <s v="games/video games"/>
    <n v="0.16666666666666669"/>
    <n v="3.3333333333333335"/>
    <x v="6"/>
    <s v="video games"/>
    <x v="1114"/>
    <d v="2013-10-09T08:18:0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x v="80"/>
    <b v="0"/>
    <s v="games/video games"/>
    <n v="0.13250000000000001"/>
    <n v="13.25"/>
    <x v="6"/>
    <s v="video games"/>
    <x v="1115"/>
    <d v="2016-03-30T15:41:35"/>
  </r>
  <r>
    <x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x v="73"/>
    <b v="0"/>
    <s v="games/video games"/>
    <n v="3.5704000000000007E-2"/>
    <n v="17.852"/>
    <x v="6"/>
    <s v="video games"/>
    <x v="1116"/>
    <d v="2012-06-09T20:20:08"/>
  </r>
  <r>
    <x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x v="22"/>
    <b v="0"/>
    <s v="games/video games"/>
    <n v="8.3000000000000007"/>
    <n v="10.375"/>
    <x v="6"/>
    <s v="video games"/>
    <x v="1117"/>
    <d v="2015-12-25T14:21:53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x v="83"/>
    <b v="0"/>
    <s v="games/video games"/>
    <n v="2.4222222222222221"/>
    <n v="36.333333333333336"/>
    <x v="6"/>
    <s v="video games"/>
    <x v="1118"/>
    <d v="2014-04-05T02:59:39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x v="29"/>
    <b v="0"/>
    <s v="games/video games"/>
    <n v="0.23809523809523811"/>
    <n v="5"/>
    <x v="6"/>
    <s v="video games"/>
    <x v="1119"/>
    <d v="2014-04-06T19:01:04"/>
  </r>
  <r>
    <x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x v="78"/>
    <b v="0"/>
    <s v="games/video games"/>
    <n v="0"/>
    <e v="#DIV/0!"/>
    <x v="6"/>
    <s v="video games"/>
    <x v="1120"/>
    <d v="2011-10-28T20:56:40"/>
  </r>
  <r>
    <x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x v="81"/>
    <b v="0"/>
    <s v="games/video games"/>
    <n v="1.1599999999999999E-2"/>
    <n v="5.8"/>
    <x v="6"/>
    <s v="video games"/>
    <x v="1121"/>
    <d v="2016-03-13T21:25:16"/>
  </r>
  <r>
    <x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x v="78"/>
    <b v="0"/>
    <s v="games/video games"/>
    <n v="0"/>
    <e v="#DIV/0!"/>
    <x v="6"/>
    <s v="video games"/>
    <x v="1122"/>
    <d v="2013-05-30T16:53:45"/>
  </r>
  <r>
    <x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x v="83"/>
    <b v="0"/>
    <s v="games/video games"/>
    <n v="0.22"/>
    <n v="3.6666666666666665"/>
    <x v="6"/>
    <s v="video games"/>
    <x v="1123"/>
    <d v="2014-04-19T12:34:08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x v="63"/>
    <b v="0"/>
    <s v="games/mobile games"/>
    <n v="0.47222222222222221"/>
    <n v="60.714285714285715"/>
    <x v="6"/>
    <s v="mobile games"/>
    <x v="1124"/>
    <d v="2015-04-30T16:00:51"/>
  </r>
  <r>
    <x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x v="78"/>
    <b v="0"/>
    <s v="games/mobile games"/>
    <n v="0"/>
    <e v="#DIV/0!"/>
    <x v="6"/>
    <s v="mobile games"/>
    <x v="1125"/>
    <d v="2015-09-25T14:58:50"/>
  </r>
  <r>
    <x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x v="84"/>
    <b v="0"/>
    <s v="games/mobile games"/>
    <n v="0.5"/>
    <n v="5"/>
    <x v="6"/>
    <s v="mobile games"/>
    <x v="1126"/>
    <d v="2016-07-14T07:51:34"/>
  </r>
  <r>
    <x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x v="23"/>
    <b v="0"/>
    <s v="games/mobile games"/>
    <n v="1.6714285714285713"/>
    <n v="25.434782608695652"/>
    <x v="6"/>
    <s v="mobile games"/>
    <x v="1127"/>
    <d v="2014-11-14T21:30:00"/>
  </r>
  <r>
    <x v="1128"/>
    <s v="Flying Turds"/>
    <s v="#havingfunFTW"/>
    <n v="1000"/>
    <n v="1"/>
    <x v="2"/>
    <s v="GB"/>
    <s v="GBP"/>
    <n v="1407425717"/>
    <n v="1404833717"/>
    <b v="0"/>
    <x v="29"/>
    <b v="0"/>
    <s v="games/mobile games"/>
    <n v="0.1"/>
    <n v="1"/>
    <x v="6"/>
    <s v="mobile games"/>
    <x v="1128"/>
    <d v="2014-08-07T15:35:17"/>
  </r>
  <r>
    <x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x v="84"/>
    <b v="0"/>
    <s v="games/mobile games"/>
    <n v="0.105"/>
    <n v="10.5"/>
    <x v="6"/>
    <s v="mobile games"/>
    <x v="1129"/>
    <d v="2016-06-05T06:21:33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x v="83"/>
    <b v="0"/>
    <s v="games/mobile games"/>
    <n v="0.22"/>
    <n v="3.6666666666666665"/>
    <x v="6"/>
    <s v="mobile games"/>
    <x v="1130"/>
    <d v="2014-11-26T00:55:00"/>
  </r>
  <r>
    <x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x v="78"/>
    <b v="0"/>
    <s v="games/mobile games"/>
    <n v="0"/>
    <e v="#DIV/0!"/>
    <x v="6"/>
    <s v="mobile games"/>
    <x v="1131"/>
    <d v="2015-12-24T21:47:48"/>
  </r>
  <r>
    <x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x v="62"/>
    <b v="0"/>
    <s v="games/mobile games"/>
    <n v="14.38"/>
    <n v="110.61538461538461"/>
    <x v="6"/>
    <s v="mobile games"/>
    <x v="1132"/>
    <d v="2017-01-01T02:46:11"/>
  </r>
  <r>
    <x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x v="29"/>
    <b v="0"/>
    <s v="games/mobile games"/>
    <n v="0.66666666666666674"/>
    <n v="20"/>
    <x v="6"/>
    <s v="mobile games"/>
    <x v="1133"/>
    <d v="2014-07-31T09:46:21"/>
  </r>
  <r>
    <x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x v="29"/>
    <b v="0"/>
    <s v="games/mobile games"/>
    <n v="4.0000000000000001E-3"/>
    <n v="1"/>
    <x v="6"/>
    <s v="mobile games"/>
    <x v="1134"/>
    <d v="2014-11-29T04:33:00"/>
  </r>
  <r>
    <x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x v="29"/>
    <b v="0"/>
    <s v="games/mobile games"/>
    <n v="5"/>
    <n v="50"/>
    <x v="6"/>
    <s v="mobile games"/>
    <x v="1135"/>
    <d v="2016-08-06T23:44:54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x v="79"/>
    <b v="0"/>
    <s v="games/mobile games"/>
    <n v="6.4439140811455857"/>
    <n v="45"/>
    <x v="6"/>
    <s v="mobile games"/>
    <x v="1136"/>
    <d v="2015-12-19T16:07:09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x v="70"/>
    <b v="0"/>
    <s v="games/mobile games"/>
    <n v="39.5"/>
    <n v="253.2051282051282"/>
    <x v="6"/>
    <s v="mobile games"/>
    <x v="1137"/>
    <d v="2016-04-23T19:40:21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x v="80"/>
    <b v="0"/>
    <s v="games/mobile games"/>
    <n v="0.35714285714285715"/>
    <n v="31.25"/>
    <x v="6"/>
    <s v="mobile games"/>
    <x v="1138"/>
    <d v="2017-01-21T21:45:31"/>
  </r>
  <r>
    <x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x v="29"/>
    <b v="0"/>
    <s v="games/mobile games"/>
    <n v="6.25E-2"/>
    <n v="5"/>
    <x v="6"/>
    <s v="mobile games"/>
    <x v="1139"/>
    <d v="2015-01-01T08:20:26"/>
  </r>
  <r>
    <x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x v="78"/>
    <b v="0"/>
    <s v="games/mobile games"/>
    <n v="0"/>
    <e v="#DIV/0!"/>
    <x v="6"/>
    <s v="mobile games"/>
    <x v="1140"/>
    <d v="2015-08-06T11:05:21"/>
  </r>
  <r>
    <x v="1141"/>
    <s v="Arena Z - Zombie Survival"/>
    <s v="I think this will be a great game!"/>
    <n v="500"/>
    <n v="0"/>
    <x v="2"/>
    <s v="DE"/>
    <s v="EUR"/>
    <n v="1436460450"/>
    <n v="1433868450"/>
    <b v="0"/>
    <x v="78"/>
    <b v="0"/>
    <s v="games/mobile games"/>
    <n v="0"/>
    <e v="#DIV/0!"/>
    <x v="6"/>
    <s v="mobile games"/>
    <x v="1141"/>
    <d v="2015-07-09T16:47:30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x v="78"/>
    <b v="0"/>
    <s v="games/mobile games"/>
    <n v="0"/>
    <e v="#DIV/0!"/>
    <x v="6"/>
    <s v="mobile games"/>
    <x v="1142"/>
    <d v="2015-02-17T00:08:47"/>
  </r>
  <r>
    <x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x v="22"/>
    <b v="0"/>
    <s v="games/mobile games"/>
    <n v="0.41333333333333333"/>
    <n v="23.25"/>
    <x v="6"/>
    <s v="mobile games"/>
    <x v="1143"/>
    <d v="2015-12-17T04:38:46"/>
  </r>
  <r>
    <x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x v="78"/>
    <b v="0"/>
    <s v="food/food trucks"/>
    <n v="0"/>
    <e v="#DIV/0!"/>
    <x v="7"/>
    <s v="food trucks"/>
    <x v="1144"/>
    <d v="2015-04-29T04:22:00"/>
  </r>
  <r>
    <x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x v="29"/>
    <b v="0"/>
    <s v="food/food trucks"/>
    <n v="0.125"/>
    <n v="100"/>
    <x v="7"/>
    <s v="food trucks"/>
    <x v="1145"/>
    <d v="2014-10-02T17:56:32"/>
  </r>
  <r>
    <x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x v="8"/>
    <b v="0"/>
    <s v="food/food trucks"/>
    <n v="8.8333333333333339"/>
    <n v="44.166666666666664"/>
    <x v="7"/>
    <s v="food trucks"/>
    <x v="1146"/>
    <d v="2014-05-02T22:52:53"/>
  </r>
  <r>
    <x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x v="78"/>
    <b v="0"/>
    <s v="food/food trucks"/>
    <n v="0"/>
    <e v="#DIV/0!"/>
    <x v="7"/>
    <s v="food trucks"/>
    <x v="1147"/>
    <d v="2014-10-19T23:19:43"/>
  </r>
  <r>
    <x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x v="83"/>
    <b v="0"/>
    <s v="food/food trucks"/>
    <n v="0.48666666666666669"/>
    <n v="24.333333333333332"/>
    <x v="7"/>
    <s v="food trucks"/>
    <x v="1148"/>
    <d v="2016-12-01T05:06:21"/>
  </r>
  <r>
    <x v="1149"/>
    <s v="The Floridian Food Truck"/>
    <s v="Bringing culturally diverse Floridian cuisine to the people!"/>
    <n v="50000"/>
    <n v="75"/>
    <x v="2"/>
    <s v="US"/>
    <s v="USD"/>
    <n v="1466096566"/>
    <n v="1463504566"/>
    <b v="0"/>
    <x v="84"/>
    <b v="0"/>
    <s v="food/food trucks"/>
    <n v="0.15"/>
    <n v="37.5"/>
    <x v="7"/>
    <s v="food trucks"/>
    <x v="1149"/>
    <d v="2016-06-16T17:02:46"/>
  </r>
  <r>
    <x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x v="79"/>
    <b v="0"/>
    <s v="food/food trucks"/>
    <n v="10.08"/>
    <n v="42"/>
    <x v="7"/>
    <s v="food trucks"/>
    <x v="1150"/>
    <d v="2016-01-08T22:54:35"/>
  </r>
  <r>
    <x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x v="78"/>
    <b v="0"/>
    <s v="food/food trucks"/>
    <n v="0"/>
    <e v="#DIV/0!"/>
    <x v="7"/>
    <s v="food trucks"/>
    <x v="1151"/>
    <d v="2015-09-07T02:27:43"/>
  </r>
  <r>
    <x v="1152"/>
    <s v="Peruvian King Food Truck"/>
    <s v="Peruvian food truck with an LA twist."/>
    <n v="16000"/>
    <n v="911"/>
    <x v="2"/>
    <s v="US"/>
    <s v="USD"/>
    <n v="1431709312"/>
    <n v="1429117312"/>
    <b v="0"/>
    <x v="41"/>
    <b v="0"/>
    <s v="food/food trucks"/>
    <n v="5.6937500000000005"/>
    <n v="60.733333333333334"/>
    <x v="7"/>
    <s v="food trucks"/>
    <x v="1152"/>
    <d v="2015-05-15T17:01:52"/>
  </r>
  <r>
    <x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x v="29"/>
    <b v="0"/>
    <s v="food/food trucks"/>
    <n v="0.625"/>
    <n v="50"/>
    <x v="7"/>
    <s v="food trucks"/>
    <x v="1153"/>
    <d v="2015-06-18T17:08:25"/>
  </r>
  <r>
    <x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x v="83"/>
    <b v="0"/>
    <s v="food/food trucks"/>
    <n v="6.5"/>
    <n v="108.33333333333333"/>
    <x v="7"/>
    <s v="food trucks"/>
    <x v="1154"/>
    <d v="2015-09-06T02:36:46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x v="22"/>
    <b v="0"/>
    <s v="food/food trucks"/>
    <n v="0.752"/>
    <n v="23.5"/>
    <x v="7"/>
    <s v="food trucks"/>
    <x v="1155"/>
    <d v="2014-08-14T18:20:08"/>
  </r>
  <r>
    <x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x v="78"/>
    <b v="0"/>
    <s v="food/food trucks"/>
    <n v="0"/>
    <e v="#DIV/0!"/>
    <x v="7"/>
    <s v="food trucks"/>
    <x v="1156"/>
    <d v="2015-02-24T01:42:42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x v="83"/>
    <b v="0"/>
    <s v="food/food trucks"/>
    <n v="1.51"/>
    <n v="50.333333333333336"/>
    <x v="7"/>
    <s v="food trucks"/>
    <x v="1157"/>
    <d v="2014-12-05T16:04:40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x v="83"/>
    <b v="0"/>
    <s v="food/food trucks"/>
    <n v="0.46666666666666673"/>
    <n v="11.666666666666666"/>
    <x v="7"/>
    <s v="food trucks"/>
    <x v="1158"/>
    <d v="2014-12-09T02:12:08"/>
  </r>
  <r>
    <x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x v="78"/>
    <b v="0"/>
    <s v="food/food trucks"/>
    <n v="0"/>
    <e v="#DIV/0!"/>
    <x v="7"/>
    <s v="food trucks"/>
    <x v="1159"/>
    <d v="2015-06-30T15:45:00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x v="10"/>
    <b v="0"/>
    <s v="food/food trucks"/>
    <n v="3.85"/>
    <n v="60.789473684210527"/>
    <x v="7"/>
    <s v="food trucks"/>
    <x v="1160"/>
    <d v="2015-03-28T02:43:06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x v="78"/>
    <b v="0"/>
    <s v="food/food trucks"/>
    <n v="0"/>
    <e v="#DIV/0!"/>
    <x v="7"/>
    <s v="food trucks"/>
    <x v="1161"/>
    <d v="2015-05-19T15:06:29"/>
  </r>
  <r>
    <x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x v="84"/>
    <b v="0"/>
    <s v="food/food trucks"/>
    <n v="5.8333333333333341E-2"/>
    <n v="17.5"/>
    <x v="7"/>
    <s v="food trucks"/>
    <x v="1162"/>
    <d v="2014-09-25T16:24:24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x v="78"/>
    <b v="0"/>
    <s v="food/food trucks"/>
    <n v="0"/>
    <e v="#DIV/0!"/>
    <x v="7"/>
    <s v="food trucks"/>
    <x v="1163"/>
    <d v="2014-08-09T17:22:00"/>
  </r>
  <r>
    <x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x v="78"/>
    <b v="0"/>
    <s v="food/food trucks"/>
    <n v="0"/>
    <e v="#DIV/0!"/>
    <x v="7"/>
    <s v="food trucks"/>
    <x v="1164"/>
    <d v="2016-06-18T17:23:02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x v="20"/>
    <b v="0"/>
    <s v="food/food trucks"/>
    <n v="20.705000000000002"/>
    <n v="82.82"/>
    <x v="7"/>
    <s v="food trucks"/>
    <x v="1165"/>
    <d v="2014-07-06T05:08:50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x v="22"/>
    <b v="0"/>
    <s v="food/food trucks"/>
    <n v="19.139999999999997"/>
    <n v="358.875"/>
    <x v="7"/>
    <s v="food trucks"/>
    <x v="1166"/>
    <d v="2015-06-26T04:00:00"/>
  </r>
  <r>
    <x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x v="38"/>
    <b v="0"/>
    <s v="food/food trucks"/>
    <n v="1.6316666666666666"/>
    <n v="61.1875"/>
    <x v="7"/>
    <s v="food trucks"/>
    <x v="1167"/>
    <d v="2014-09-12T17:38:15"/>
  </r>
  <r>
    <x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x v="83"/>
    <b v="0"/>
    <s v="food/food trucks"/>
    <n v="5.6666666666666661"/>
    <n v="340"/>
    <x v="7"/>
    <s v="food trucks"/>
    <x v="1168"/>
    <d v="2016-09-22T01:17:45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x v="83"/>
    <b v="0"/>
    <s v="food/food trucks"/>
    <n v="0.16999999999999998"/>
    <n v="5.666666666666667"/>
    <x v="7"/>
    <s v="food trucks"/>
    <x v="1169"/>
    <d v="2015-02-22T08:29:23"/>
  </r>
  <r>
    <x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x v="84"/>
    <b v="0"/>
    <s v="food/food trucks"/>
    <n v="0.4"/>
    <n v="50"/>
    <x v="7"/>
    <s v="food trucks"/>
    <x v="1170"/>
    <d v="2015-05-30T21:26:11"/>
  </r>
  <r>
    <x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x v="29"/>
    <b v="0"/>
    <s v="food/food trucks"/>
    <n v="0.1"/>
    <n v="25"/>
    <x v="7"/>
    <s v="food trucks"/>
    <x v="1171"/>
    <d v="2014-11-13T20:18:47"/>
  </r>
  <r>
    <x v="1172"/>
    <s v="let your dayz take you to the dogs."/>
    <s v="Bringing YOUR favorite dog recipes to the streets."/>
    <n v="9000"/>
    <n v="0"/>
    <x v="2"/>
    <s v="US"/>
    <s v="USD"/>
    <n v="1408551752"/>
    <n v="1405959752"/>
    <b v="0"/>
    <x v="78"/>
    <b v="0"/>
    <s v="food/food trucks"/>
    <n v="0"/>
    <e v="#DIV/0!"/>
    <x v="7"/>
    <s v="food trucks"/>
    <x v="1172"/>
    <d v="2014-08-20T16:22:32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x v="29"/>
    <b v="0"/>
    <s v="food/food trucks"/>
    <n v="2.4E-2"/>
    <n v="30"/>
    <x v="7"/>
    <s v="food trucks"/>
    <x v="1173"/>
    <d v="2015-08-03T04:27:37"/>
  </r>
  <r>
    <x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x v="10"/>
    <b v="0"/>
    <s v="food/food trucks"/>
    <n v="5.9066666666666672"/>
    <n v="46.631578947368418"/>
    <x v="7"/>
    <s v="food trucks"/>
    <x v="1174"/>
    <d v="2016-05-08T20:12:07"/>
  </r>
  <r>
    <x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x v="82"/>
    <b v="0"/>
    <s v="food/food trucks"/>
    <n v="2.9250000000000003"/>
    <n v="65"/>
    <x v="7"/>
    <s v="food trucks"/>
    <x v="1175"/>
    <d v="2015-07-15T17:28:59"/>
  </r>
  <r>
    <x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x v="29"/>
    <b v="0"/>
    <s v="food/food trucks"/>
    <n v="5.7142857142857143E-3"/>
    <n v="10"/>
    <x v="7"/>
    <s v="food trucks"/>
    <x v="1176"/>
    <d v="2017-03-06T13:00:00"/>
  </r>
  <r>
    <x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x v="78"/>
    <b v="0"/>
    <s v="food/food trucks"/>
    <n v="0"/>
    <e v="#DIV/0!"/>
    <x v="7"/>
    <s v="food trucks"/>
    <x v="1177"/>
    <d v="2014-10-15T15:51:36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x v="29"/>
    <b v="0"/>
    <s v="food/food trucks"/>
    <n v="6.6666666666666671E-3"/>
    <n v="5"/>
    <x v="7"/>
    <s v="food trucks"/>
    <x v="1178"/>
    <d v="2014-08-16T21:44:12"/>
  </r>
  <r>
    <x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x v="81"/>
    <b v="0"/>
    <s v="food/food trucks"/>
    <n v="5.3333333333333339"/>
    <n v="640"/>
    <x v="7"/>
    <s v="food trucks"/>
    <x v="1179"/>
    <d v="2015-10-28T17:17:07"/>
  </r>
  <r>
    <x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x v="268"/>
    <b v="0"/>
    <s v="food/food trucks"/>
    <n v="11.75"/>
    <n v="69.117647058823536"/>
    <x v="7"/>
    <s v="food trucks"/>
    <x v="1180"/>
    <d v="2014-06-28T19:21:54"/>
  </r>
  <r>
    <x v="1181"/>
    <s v="Gringo Loco Tacos Food Truck"/>
    <s v="Bringing the best tacos to the streets of Chicago!"/>
    <n v="50000"/>
    <n v="4"/>
    <x v="2"/>
    <s v="US"/>
    <s v="USD"/>
    <n v="1425197321"/>
    <n v="1422605321"/>
    <b v="0"/>
    <x v="83"/>
    <b v="0"/>
    <s v="food/food trucks"/>
    <n v="8.0000000000000002E-3"/>
    <n v="1.3333333333333333"/>
    <x v="7"/>
    <s v="food trucks"/>
    <x v="1181"/>
    <d v="2015-03-01T08:08:41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x v="80"/>
    <b v="0"/>
    <s v="food/food trucks"/>
    <n v="4.2"/>
    <n v="10.5"/>
    <x v="7"/>
    <s v="food trucks"/>
    <x v="1182"/>
    <d v="2017-01-12T16:42:00"/>
  </r>
  <r>
    <x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x v="83"/>
    <b v="0"/>
    <s v="food/food trucks"/>
    <n v="4"/>
    <n v="33.333333333333336"/>
    <x v="7"/>
    <s v="food trucks"/>
    <x v="1183"/>
    <d v="2016-11-02T03:59:00"/>
  </r>
  <r>
    <x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x v="269"/>
    <b v="1"/>
    <s v="photography/photobooks"/>
    <n v="104.93636363636362"/>
    <n v="61.562666666666665"/>
    <x v="8"/>
    <s v="photobooks"/>
    <x v="1184"/>
    <d v="2017-02-06T14:23:31"/>
  </r>
  <r>
    <x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x v="112"/>
    <b v="1"/>
    <s v="photography/photobooks"/>
    <n v="105.44"/>
    <n v="118.73873873873873"/>
    <x v="8"/>
    <s v="photobooks"/>
    <x v="1185"/>
    <d v="2015-06-08T04:00:0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x v="252"/>
    <b v="1"/>
    <s v="photography/photobooks"/>
    <n v="106.73333333333332"/>
    <n v="65.081300813008127"/>
    <x v="8"/>
    <s v="photobooks"/>
    <x v="1186"/>
    <d v="2015-06-01T22:42:0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x v="16"/>
    <b v="1"/>
    <s v="photography/photobooks"/>
    <n v="104.12571428571428"/>
    <n v="130.15714285714284"/>
    <x v="8"/>
    <s v="photobooks"/>
    <x v="1187"/>
    <d v="2015-05-17T18:00:00"/>
  </r>
  <r>
    <x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x v="268"/>
    <b v="1"/>
    <s v="photography/photobooks"/>
    <n v="160.54999999999998"/>
    <n v="37.776470588235291"/>
    <x v="8"/>
    <s v="photobooks"/>
    <x v="1188"/>
    <d v="2016-12-28T16:49:00"/>
  </r>
  <r>
    <x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x v="48"/>
    <b v="1"/>
    <s v="photography/photobooks"/>
    <n v="107.77777777777777"/>
    <n v="112.79069767441861"/>
    <x v="8"/>
    <s v="photobooks"/>
    <x v="1189"/>
    <d v="2016-06-29T23:29:55"/>
  </r>
  <r>
    <x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x v="62"/>
    <b v="1"/>
    <s v="photography/photobooks"/>
    <n v="135"/>
    <n v="51.92307692307692"/>
    <x v="8"/>
    <s v="photobooks"/>
    <x v="1190"/>
    <d v="2014-08-31T15:58:45"/>
  </r>
  <r>
    <x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x v="51"/>
    <b v="1"/>
    <s v="photography/photobooks"/>
    <n v="109.07407407407408"/>
    <n v="89.242424242424249"/>
    <x v="8"/>
    <s v="photobooks"/>
    <x v="1191"/>
    <d v="2016-03-20T13:29:20"/>
  </r>
  <r>
    <x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x v="41"/>
    <b v="1"/>
    <s v="photography/photobooks"/>
    <n v="290"/>
    <n v="19.333333333333332"/>
    <x v="8"/>
    <s v="photobooks"/>
    <x v="1192"/>
    <d v="2017-02-11T12:09:38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x v="270"/>
    <b v="1"/>
    <s v="photography/photobooks"/>
    <n v="103.95714285714286"/>
    <n v="79.967032967032964"/>
    <x v="8"/>
    <s v="photobooks"/>
    <x v="1193"/>
    <d v="2016-04-09T17:37:33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x v="271"/>
    <b v="1"/>
    <s v="photography/photobooks"/>
    <n v="322.24"/>
    <n v="56.414565826330531"/>
    <x v="8"/>
    <s v="photobooks"/>
    <x v="1194"/>
    <d v="2015-04-08T11:42:59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x v="203"/>
    <b v="1"/>
    <s v="photography/photobooks"/>
    <n v="135"/>
    <n v="79.411764705882348"/>
    <x v="8"/>
    <s v="photobooks"/>
    <x v="1195"/>
    <d v="2015-12-20T09:00:00"/>
  </r>
  <r>
    <x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x v="272"/>
    <b v="1"/>
    <s v="photography/photobooks"/>
    <n v="269.91034482758624"/>
    <n v="76.439453125"/>
    <x v="8"/>
    <s v="photobooks"/>
    <x v="1196"/>
    <d v="2015-12-18T19:38:59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x v="100"/>
    <b v="1"/>
    <s v="photography/photobooks"/>
    <n v="253.29333333333332"/>
    <n v="121"/>
    <x v="8"/>
    <s v="photobooks"/>
    <x v="1197"/>
    <d v="2016-06-13T05:59:0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x v="157"/>
    <b v="1"/>
    <s v="photography/photobooks"/>
    <n v="260.59999999999997"/>
    <n v="54.616766467065865"/>
    <x v="8"/>
    <s v="photobooks"/>
    <x v="1198"/>
    <d v="2015-12-31T03:00:0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x v="82"/>
    <b v="1"/>
    <s v="photography/photobooks"/>
    <n v="101.31677953348381"/>
    <n v="299.22222222222223"/>
    <x v="8"/>
    <s v="photobooks"/>
    <x v="1199"/>
    <d v="2015-07-08T18:30:00"/>
  </r>
  <r>
    <x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x v="273"/>
    <b v="1"/>
    <s v="photography/photobooks"/>
    <n v="125.60416666666667"/>
    <n v="58.533980582524272"/>
    <x v="8"/>
    <s v="photobooks"/>
    <x v="1200"/>
    <d v="2015-04-16T11:27:36"/>
  </r>
  <r>
    <x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x v="112"/>
    <b v="1"/>
    <s v="photography/photobooks"/>
    <n v="102.43783333333334"/>
    <n v="55.371801801801809"/>
    <x v="8"/>
    <s v="photobooks"/>
    <x v="1201"/>
    <d v="2016-07-15T14:34:06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x v="197"/>
    <b v="1"/>
    <s v="photography/photobooks"/>
    <n v="199.244"/>
    <n v="183.80442804428046"/>
    <x v="8"/>
    <s v="photobooks"/>
    <x v="1202"/>
    <d v="2015-06-27T06:55:54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x v="21"/>
    <b v="1"/>
    <s v="photography/photobooks"/>
    <n v="102.45398773006136"/>
    <n v="165.34653465346534"/>
    <x v="8"/>
    <s v="photobooks"/>
    <x v="1203"/>
    <d v="2015-05-31T14:45:27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x v="7"/>
    <b v="1"/>
    <s v="photography/photobooks"/>
    <n v="102.94615384615385"/>
    <n v="234.78947368421052"/>
    <x v="8"/>
    <s v="photobooks"/>
    <x v="1204"/>
    <d v="2015-12-04T05:00:0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x v="95"/>
    <b v="1"/>
    <s v="photography/photobooks"/>
    <n v="100.86153846153847"/>
    <n v="211.48387096774192"/>
    <x v="8"/>
    <s v="photobooks"/>
    <x v="1205"/>
    <d v="2015-06-13T12:09:11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x v="58"/>
    <b v="1"/>
    <s v="photography/photobooks"/>
    <n v="114.99999999999999"/>
    <n v="32.34375"/>
    <x v="8"/>
    <s v="photobooks"/>
    <x v="1206"/>
    <d v="2017-03-11T13:29:00"/>
  </r>
  <r>
    <x v="1207"/>
    <s v="ITALIANA"/>
    <s v="A humanistic photo book about ancestral &amp; post-modern Italy."/>
    <n v="16700"/>
    <n v="17396"/>
    <x v="0"/>
    <s v="IT"/>
    <s v="EUR"/>
    <n v="1459418400"/>
    <n v="1456827573"/>
    <b v="0"/>
    <x v="261"/>
    <b v="1"/>
    <s v="photography/photobooks"/>
    <n v="104.16766467065868"/>
    <n v="123.37588652482269"/>
    <x v="8"/>
    <s v="photobooks"/>
    <x v="1207"/>
    <d v="2016-03-31T10:00:00"/>
  </r>
  <r>
    <x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x v="11"/>
    <b v="1"/>
    <s v="photography/photobooks"/>
    <n v="155.29999999999998"/>
    <n v="207.06666666666666"/>
    <x v="8"/>
    <s v="photobooks"/>
    <x v="1208"/>
    <d v="2016-03-24T16:01:04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x v="67"/>
    <b v="1"/>
    <s v="photography/photobooks"/>
    <n v="106"/>
    <n v="138.2608695652174"/>
    <x v="8"/>
    <s v="photobooks"/>
    <x v="1209"/>
    <d v="2017-02-25T20:18:25"/>
  </r>
  <r>
    <x v="1210"/>
    <s v="Det Andra GÃ¶teborg"/>
    <s v="En fotobok om livet i det enda andra GÃ¶teborg i vÃ¤rlden"/>
    <n v="20000"/>
    <n v="50863"/>
    <x v="0"/>
    <s v="SE"/>
    <s v="SEK"/>
    <n v="1433106000"/>
    <n v="1431124572"/>
    <b v="0"/>
    <x v="273"/>
    <b v="1"/>
    <s v="photography/photobooks"/>
    <n v="254.31499999999997"/>
    <n v="493.81553398058253"/>
    <x v="8"/>
    <s v="photobooks"/>
    <x v="1210"/>
    <d v="2015-05-31T21:00:00"/>
  </r>
  <r>
    <x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x v="79"/>
    <b v="1"/>
    <s v="photography/photobooks"/>
    <n v="101.1"/>
    <n v="168.5"/>
    <x v="8"/>
    <s v="photobooks"/>
    <x v="1211"/>
    <d v="2016-06-09T20:47:41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x v="183"/>
    <b v="1"/>
    <s v="photography/photobooks"/>
    <n v="129.04"/>
    <n v="38.867469879518069"/>
    <x v="8"/>
    <s v="photobooks"/>
    <x v="1212"/>
    <d v="2015-11-27T01:00:0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x v="52"/>
    <b v="1"/>
    <s v="photography/photobooks"/>
    <n v="102.23076923076924"/>
    <n v="61.527777777777779"/>
    <x v="8"/>
    <s v="photobooks"/>
    <x v="1213"/>
    <d v="2017-01-31T18:08: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x v="20"/>
    <b v="1"/>
    <s v="photography/photobooks"/>
    <n v="131.80000000000001"/>
    <n v="105.44"/>
    <x v="8"/>
    <s v="photobooks"/>
    <x v="1214"/>
    <d v="2015-06-09T20:10:05"/>
  </r>
  <r>
    <x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x v="274"/>
    <b v="1"/>
    <s v="photography/photobooks"/>
    <n v="786.0802000000001"/>
    <n v="71.592003642987251"/>
    <x v="8"/>
    <s v="photobooks"/>
    <x v="1215"/>
    <d v="2014-05-30T22:09:16"/>
  </r>
  <r>
    <x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x v="147"/>
    <b v="1"/>
    <s v="photography/photobooks"/>
    <n v="145.70000000000002"/>
    <n v="91.882882882882882"/>
    <x v="8"/>
    <s v="photobooks"/>
    <x v="1216"/>
    <d v="2015-10-02T23:03:0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x v="275"/>
    <b v="1"/>
    <s v="photography/photobooks"/>
    <n v="102.60000000000001"/>
    <n v="148.57377049180329"/>
    <x v="8"/>
    <s v="photobooks"/>
    <x v="1217"/>
    <d v="2016-07-14T19:25:40"/>
  </r>
  <r>
    <x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x v="30"/>
    <b v="1"/>
    <s v="photography/photobooks"/>
    <n v="172.27777777777777"/>
    <n v="174.2134831460674"/>
    <x v="8"/>
    <s v="photobooks"/>
    <x v="1218"/>
    <d v="2015-11-01T03:00:00"/>
  </r>
  <r>
    <x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x v="35"/>
    <b v="1"/>
    <s v="photography/photobooks"/>
    <n v="159.16819571865443"/>
    <n v="102.86166007905139"/>
    <x v="8"/>
    <s v="photobooks"/>
    <x v="1219"/>
    <d v="2016-10-20T11:05:13"/>
  </r>
  <r>
    <x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x v="205"/>
    <b v="1"/>
    <s v="photography/photobooks"/>
    <n v="103.76666666666668"/>
    <n v="111.17857142857143"/>
    <x v="8"/>
    <s v="photobooks"/>
    <x v="1220"/>
    <d v="2015-08-25T15:05:12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x v="273"/>
    <b v="1"/>
    <s v="photography/photobooks"/>
    <n v="111.40954545454547"/>
    <n v="23.796213592233013"/>
    <x v="8"/>
    <s v="photobooks"/>
    <x v="1221"/>
    <d v="2016-12-04T00:00:00"/>
  </r>
  <r>
    <x v="1222"/>
    <s v="Project Pilgrim"/>
    <s v="Project Pilgrim is my effort to work towards normalizing mental health."/>
    <n v="4000"/>
    <n v="11215"/>
    <x v="0"/>
    <s v="CA"/>
    <s v="CAD"/>
    <n v="1459483200"/>
    <n v="1456852647"/>
    <b v="0"/>
    <x v="276"/>
    <b v="1"/>
    <s v="photography/photobooks"/>
    <n v="280.375"/>
    <n v="81.268115942028984"/>
    <x v="8"/>
    <s v="photobooks"/>
    <x v="1222"/>
    <d v="2016-04-01T04:00:00"/>
  </r>
  <r>
    <x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x v="277"/>
    <b v="1"/>
    <s v="photography/photobooks"/>
    <n v="112.10606060606061"/>
    <n v="116.21465968586388"/>
    <x v="8"/>
    <s v="photobooks"/>
    <x v="1223"/>
    <d v="2016-11-10T05:15:09"/>
  </r>
  <r>
    <x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x v="59"/>
    <b v="0"/>
    <s v="music/world music"/>
    <n v="7.0666666666666673"/>
    <n v="58.888888888888886"/>
    <x v="4"/>
    <s v="world music"/>
    <x v="1224"/>
    <d v="2014-06-06T13:11:42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x v="83"/>
    <b v="0"/>
    <s v="music/world music"/>
    <n v="4.3999999999999995"/>
    <n v="44"/>
    <x v="4"/>
    <s v="world music"/>
    <x v="1225"/>
    <d v="2013-10-22T21:44:38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x v="244"/>
    <b v="0"/>
    <s v="music/world music"/>
    <n v="3.8739999999999997"/>
    <n v="48.424999999999997"/>
    <x v="4"/>
    <s v="world music"/>
    <x v="1226"/>
    <d v="2014-04-21T01:00:00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x v="78"/>
    <b v="0"/>
    <s v="music/world music"/>
    <n v="0"/>
    <e v="#DIV/0!"/>
    <x v="4"/>
    <s v="world music"/>
    <x v="1227"/>
    <d v="2014-08-07T07:00:00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x v="54"/>
    <b v="0"/>
    <s v="music/world music"/>
    <n v="29.299999999999997"/>
    <n v="61.041666666666664"/>
    <x v="4"/>
    <s v="world music"/>
    <x v="1228"/>
    <d v="2011-09-28T17:30:08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x v="29"/>
    <b v="0"/>
    <s v="music/world music"/>
    <n v="0.90909090909090906"/>
    <n v="25"/>
    <x v="4"/>
    <s v="world music"/>
    <x v="1229"/>
    <d v="2012-04-16T16:00:00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x v="78"/>
    <b v="0"/>
    <s v="music/world music"/>
    <n v="0"/>
    <e v="#DIV/0!"/>
    <x v="4"/>
    <s v="world music"/>
    <x v="1230"/>
    <d v="2011-02-24T23:20:30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x v="78"/>
    <b v="0"/>
    <s v="music/world music"/>
    <n v="0"/>
    <e v="#DIV/0!"/>
    <x v="4"/>
    <s v="world music"/>
    <x v="1231"/>
    <d v="2015-08-28T01:00:00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x v="29"/>
    <b v="0"/>
    <s v="music/world music"/>
    <n v="0.8"/>
    <n v="40"/>
    <x v="4"/>
    <s v="world music"/>
    <x v="1232"/>
    <d v="2013-10-06T20:21:10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x v="79"/>
    <b v="0"/>
    <s v="music/world music"/>
    <n v="11.600000000000001"/>
    <n v="19.333333333333332"/>
    <x v="4"/>
    <s v="world music"/>
    <x v="1233"/>
    <d v="2012-02-21T22:46:14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x v="78"/>
    <b v="0"/>
    <s v="music/world music"/>
    <n v="0"/>
    <e v="#DIV/0!"/>
    <x v="4"/>
    <s v="world music"/>
    <x v="1234"/>
    <d v="2015-02-02T18:55:42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x v="79"/>
    <b v="0"/>
    <s v="music/world music"/>
    <n v="2.7873639500929119"/>
    <n v="35"/>
    <x v="4"/>
    <s v="world music"/>
    <x v="1235"/>
    <d v="2013-12-15T03:14:59"/>
  </r>
  <r>
    <x v="1236"/>
    <s v="&quot;Volando&quot; CD Release (Canceled)"/>
    <s v="Raising money to give the musicians their due."/>
    <n v="2500"/>
    <n v="0"/>
    <x v="1"/>
    <s v="US"/>
    <s v="USD"/>
    <n v="1343491200"/>
    <n v="1342801164"/>
    <b v="0"/>
    <x v="78"/>
    <b v="0"/>
    <s v="music/world music"/>
    <n v="0"/>
    <e v="#DIV/0!"/>
    <x v="4"/>
    <s v="world music"/>
    <x v="1236"/>
    <d v="2012-07-28T16:00:00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x v="78"/>
    <b v="0"/>
    <s v="music/world music"/>
    <n v="0"/>
    <e v="#DIV/0!"/>
    <x v="4"/>
    <s v="world music"/>
    <x v="1237"/>
    <d v="2012-08-24T06:47:45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x v="83"/>
    <b v="0"/>
    <s v="music/world music"/>
    <n v="17.8"/>
    <n v="59.333333333333336"/>
    <x v="4"/>
    <s v="world music"/>
    <x v="1238"/>
    <d v="2011-08-06T14:38:56"/>
  </r>
  <r>
    <x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x v="78"/>
    <b v="0"/>
    <s v="music/world music"/>
    <n v="0"/>
    <e v="#DIV/0!"/>
    <x v="4"/>
    <s v="world music"/>
    <x v="1239"/>
    <d v="2012-01-05T23:06:07"/>
  </r>
  <r>
    <x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x v="22"/>
    <b v="0"/>
    <s v="music/world music"/>
    <n v="3.0124999999999997"/>
    <n v="30.125"/>
    <x v="4"/>
    <s v="world music"/>
    <x v="1240"/>
    <d v="2013-07-12T21:51:00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x v="69"/>
    <b v="0"/>
    <s v="music/world music"/>
    <n v="50.739999999999995"/>
    <n v="74.617647058823536"/>
    <x v="4"/>
    <s v="world music"/>
    <x v="1241"/>
    <d v="2014-11-03T05:59:00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x v="29"/>
    <b v="0"/>
    <s v="music/world music"/>
    <n v="0.54884742041712409"/>
    <n v="5"/>
    <x v="4"/>
    <s v="world music"/>
    <x v="1242"/>
    <d v="2011-09-11T13:18:00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x v="44"/>
    <b v="0"/>
    <s v="music/world music"/>
    <n v="14.091666666666667"/>
    <n v="44.5"/>
    <x v="4"/>
    <s v="world music"/>
    <x v="1243"/>
    <d v="2011-07-08T21:00:00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x v="43"/>
    <b v="1"/>
    <s v="music/rock"/>
    <n v="103.8"/>
    <n v="46.133333333333333"/>
    <x v="4"/>
    <s v="rock"/>
    <x v="1244"/>
    <d v="2013-04-22T21:00:00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x v="57"/>
    <b v="1"/>
    <s v="music/rock"/>
    <n v="120.24999999999999"/>
    <n v="141.47058823529412"/>
    <x v="4"/>
    <s v="rock"/>
    <x v="1245"/>
    <d v="2014-06-14T14:23:54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x v="162"/>
    <b v="1"/>
    <s v="music/rock"/>
    <n v="117"/>
    <n v="75.483870967741936"/>
    <x v="4"/>
    <s v="rock"/>
    <x v="1246"/>
    <d v="2011-12-06T02:02:29"/>
  </r>
  <r>
    <x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x v="133"/>
    <b v="1"/>
    <s v="music/rock"/>
    <n v="122.14285714285715"/>
    <n v="85.5"/>
    <x v="4"/>
    <s v="rock"/>
    <x v="1247"/>
    <d v="2013-05-06T07:00:55"/>
  </r>
  <r>
    <x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x v="211"/>
    <b v="1"/>
    <s v="music/rock"/>
    <n v="151.63999999999999"/>
    <n v="64.254237288135599"/>
    <x v="4"/>
    <s v="rock"/>
    <x v="1248"/>
    <d v="2014-06-13T06:59:00"/>
  </r>
  <r>
    <x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x v="75"/>
    <b v="1"/>
    <s v="music/rock"/>
    <n v="104.44"/>
    <n v="64.46913580246914"/>
    <x v="4"/>
    <s v="rock"/>
    <x v="1249"/>
    <d v="2012-07-07T17:46:5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x v="278"/>
    <b v="1"/>
    <s v="music/rock"/>
    <n v="200.15333333333331"/>
    <n v="118.2007874015748"/>
    <x v="4"/>
    <s v="rock"/>
    <x v="1250"/>
    <d v="2014-09-06T15:25:31"/>
  </r>
  <r>
    <x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x v="142"/>
    <b v="1"/>
    <s v="music/rock"/>
    <n v="101.8"/>
    <n v="82.540540540540547"/>
    <x v="4"/>
    <s v="rock"/>
    <x v="1251"/>
    <d v="2011-09-25T19:32:47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x v="261"/>
    <b v="1"/>
    <s v="music/rock"/>
    <n v="137.65714285714284"/>
    <n v="34.170212765957444"/>
    <x v="4"/>
    <s v="rock"/>
    <x v="1252"/>
    <d v="2013-10-24T23:42:49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x v="279"/>
    <b v="1"/>
    <s v="music/rock"/>
    <n v="303833.2"/>
    <n v="42.73322081575246"/>
    <x v="4"/>
    <s v="rock"/>
    <x v="1253"/>
    <d v="2014-09-03T18:48:27"/>
  </r>
  <r>
    <x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x v="261"/>
    <b v="1"/>
    <s v="music/rock"/>
    <n v="198.85074626865671"/>
    <n v="94.489361702127653"/>
    <x v="4"/>
    <s v="rock"/>
    <x v="1254"/>
    <d v="2011-01-01T04:59:00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x v="280"/>
    <b v="1"/>
    <s v="music/rock"/>
    <n v="202.36666666666667"/>
    <n v="55.697247706422019"/>
    <x v="4"/>
    <s v="rock"/>
    <x v="1255"/>
    <d v="2013-12-01T21:17:32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x v="281"/>
    <b v="1"/>
    <s v="music/rock"/>
    <n v="117.96376666666666"/>
    <n v="98.030831024930734"/>
    <x v="4"/>
    <s v="rock"/>
    <x v="1256"/>
    <d v="2012-02-12T22:03:5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x v="282"/>
    <b v="1"/>
    <s v="music/rock"/>
    <n v="294.72727272727275"/>
    <n v="92.102272727272734"/>
    <x v="4"/>
    <s v="rock"/>
    <x v="1257"/>
    <d v="2011-04-03T01:03:10"/>
  </r>
  <r>
    <x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x v="283"/>
    <b v="1"/>
    <s v="music/rock"/>
    <n v="213.14633333333336"/>
    <n v="38.175462686567165"/>
    <x v="4"/>
    <s v="rock"/>
    <x v="1258"/>
    <d v="2013-08-31T14:40:12"/>
  </r>
  <r>
    <x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x v="93"/>
    <b v="1"/>
    <s v="music/rock"/>
    <n v="104.24"/>
    <n v="27.145833333333332"/>
    <x v="4"/>
    <s v="rock"/>
    <x v="1259"/>
    <d v="2014-06-09T03:59:00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x v="142"/>
    <b v="1"/>
    <s v="music/rock"/>
    <n v="113.66666666666667"/>
    <n v="50.689189189189186"/>
    <x v="4"/>
    <s v="rock"/>
    <x v="1260"/>
    <d v="2014-02-26T20:13:40"/>
  </r>
  <r>
    <x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x v="47"/>
    <b v="1"/>
    <s v="music/rock"/>
    <n v="101.25"/>
    <n v="38.942307692307693"/>
    <x v="4"/>
    <s v="rock"/>
    <x v="1261"/>
    <d v="2014-01-29T08:13:47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x v="217"/>
    <b v="1"/>
    <s v="music/rock"/>
    <n v="125.41538461538462"/>
    <n v="77.638095238095232"/>
    <x v="4"/>
    <s v="rock"/>
    <x v="1262"/>
    <d v="2014-02-16T18:18:12"/>
  </r>
  <r>
    <x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x v="14"/>
    <b v="1"/>
    <s v="music/rock"/>
    <n v="119"/>
    <n v="43.536585365853661"/>
    <x v="4"/>
    <s v="rock"/>
    <x v="1263"/>
    <d v="2014-03-29T01:00:00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x v="69"/>
    <b v="1"/>
    <s v="music/rock"/>
    <n v="166.46153846153845"/>
    <n v="31.823529411764707"/>
    <x v="4"/>
    <s v="rock"/>
    <x v="1264"/>
    <d v="2013-10-29T15:54:43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x v="36"/>
    <b v="1"/>
    <s v="music/rock"/>
    <n v="119.14771428571429"/>
    <n v="63.184393939393942"/>
    <x v="4"/>
    <s v="rock"/>
    <x v="1265"/>
    <d v="2010-11-30T15:43:35"/>
  </r>
  <r>
    <x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x v="133"/>
    <b v="1"/>
    <s v="music/rock"/>
    <n v="100.47368421052632"/>
    <n v="190.9"/>
    <x v="4"/>
    <s v="rock"/>
    <x v="1266"/>
    <d v="2014-01-11T21:02:25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x v="180"/>
    <b v="1"/>
    <s v="music/rock"/>
    <n v="101.8"/>
    <n v="140.85534591194968"/>
    <x v="4"/>
    <s v="rock"/>
    <x v="1267"/>
    <d v="2013-07-24T14:02:38"/>
  </r>
  <r>
    <x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x v="0"/>
    <b v="1"/>
    <s v="music/rock"/>
    <n v="116.66666666666667"/>
    <n v="76.92307692307692"/>
    <x v="4"/>
    <s v="rock"/>
    <x v="1268"/>
    <d v="2013-09-20T20:17:27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x v="190"/>
    <b v="1"/>
    <s v="music/rock"/>
    <n v="108.64893617021276"/>
    <n v="99.15533980582525"/>
    <x v="4"/>
    <s v="rock"/>
    <x v="1269"/>
    <d v="2016-04-16T00:00:00"/>
  </r>
  <r>
    <x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x v="39"/>
    <b v="1"/>
    <s v="music/rock"/>
    <n v="114.72"/>
    <n v="67.881656804733723"/>
    <x v="4"/>
    <s v="rock"/>
    <x v="1270"/>
    <d v="2012-03-25T19:34:02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x v="162"/>
    <b v="1"/>
    <s v="music/rock"/>
    <n v="101.8"/>
    <n v="246.29032258064515"/>
    <x v="4"/>
    <s v="rock"/>
    <x v="1271"/>
    <d v="2013-11-13T17:24:19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x v="33"/>
    <b v="1"/>
    <s v="music/rock"/>
    <n v="106"/>
    <n v="189.28571428571428"/>
    <x v="4"/>
    <s v="rock"/>
    <x v="1272"/>
    <d v="2010-06-15T04:00:00"/>
  </r>
  <r>
    <x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x v="241"/>
    <b v="1"/>
    <s v="music/rock"/>
    <n v="103.49999999999999"/>
    <n v="76.666666666666671"/>
    <x v="4"/>
    <s v="rock"/>
    <x v="1273"/>
    <d v="2014-08-31T17:31:3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x v="284"/>
    <b v="1"/>
    <s v="music/rock"/>
    <n v="154.97535999999999"/>
    <n v="82.963254817987149"/>
    <x v="4"/>
    <s v="rock"/>
    <x v="1274"/>
    <d v="2012-08-30T16:33:45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x v="285"/>
    <b v="1"/>
    <s v="music/rock"/>
    <n v="162.14066666666668"/>
    <n v="62.522107969151669"/>
    <x v="4"/>
    <s v="rock"/>
    <x v="1275"/>
    <d v="2013-08-07T20:49:47"/>
  </r>
  <r>
    <x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x v="32"/>
    <b v="1"/>
    <s v="music/rock"/>
    <n v="104.42100000000001"/>
    <n v="46.06808823529412"/>
    <x v="4"/>
    <s v="rock"/>
    <x v="1276"/>
    <d v="2009-09-01T04:00:00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x v="286"/>
    <b v="1"/>
    <s v="music/rock"/>
    <n v="106.12433333333333"/>
    <n v="38.543946731234868"/>
    <x v="4"/>
    <s v="rock"/>
    <x v="1277"/>
    <d v="2012-09-04T13:29:07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x v="245"/>
    <b v="1"/>
    <s v="music/rock"/>
    <n v="154.93846153846152"/>
    <n v="53.005263157894738"/>
    <x v="4"/>
    <s v="rock"/>
    <x v="1278"/>
    <d v="2014-06-25T02:00:00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x v="143"/>
    <b v="1"/>
    <s v="music/rock"/>
    <n v="110.77157238734421"/>
    <n v="73.355396825396824"/>
    <x v="4"/>
    <s v="rock"/>
    <x v="1279"/>
    <d v="2014-03-24T01:22:50"/>
  </r>
  <r>
    <x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x v="208"/>
    <b v="1"/>
    <s v="music/rock"/>
    <n v="110.91186666666665"/>
    <n v="127.97523076923076"/>
    <x v="4"/>
    <s v="rock"/>
    <x v="1280"/>
    <d v="2011-03-01T18:10:54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x v="142"/>
    <b v="1"/>
    <s v="music/rock"/>
    <n v="110.71428571428572"/>
    <n v="104.72972972972973"/>
    <x v="4"/>
    <s v="rock"/>
    <x v="1281"/>
    <d v="2013-07-28T17:50:36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x v="220"/>
    <b v="1"/>
    <s v="music/rock"/>
    <n v="123.61333333333333"/>
    <n v="67.671532846715323"/>
    <x v="4"/>
    <s v="rock"/>
    <x v="1282"/>
    <d v="2013-12-09T04:59:00"/>
  </r>
  <r>
    <x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x v="19"/>
    <b v="1"/>
    <s v="music/rock"/>
    <n v="211.05"/>
    <n v="95.931818181818187"/>
    <x v="4"/>
    <s v="rock"/>
    <x v="1283"/>
    <d v="2013-03-11T04:00:00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x v="162"/>
    <b v="1"/>
    <s v="theater/plays"/>
    <n v="101"/>
    <n v="65.161290322580641"/>
    <x v="1"/>
    <s v="plays"/>
    <x v="1284"/>
    <d v="2016-12-31T16:59:00"/>
  </r>
  <r>
    <x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x v="287"/>
    <b v="1"/>
    <s v="theater/plays"/>
    <n v="101.64999999999999"/>
    <n v="32.269841269841272"/>
    <x v="1"/>
    <s v="plays"/>
    <x v="1285"/>
    <d v="2015-06-20T13:59:35"/>
  </r>
  <r>
    <x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x v="9"/>
    <b v="1"/>
    <s v="theater/plays"/>
    <n v="108.33333333333333"/>
    <n v="81.25"/>
    <x v="1"/>
    <s v="plays"/>
    <x v="1286"/>
    <d v="2015-02-17T14:00:00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x v="20"/>
    <b v="1"/>
    <s v="theater/plays"/>
    <n v="242"/>
    <n v="24.2"/>
    <x v="1"/>
    <s v="plays"/>
    <x v="1287"/>
    <d v="2015-06-12T14:54:1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x v="42"/>
    <b v="1"/>
    <s v="theater/plays"/>
    <n v="100.44999999999999"/>
    <n v="65.868852459016395"/>
    <x v="1"/>
    <s v="plays"/>
    <x v="1288"/>
    <d v="2016-08-10T04:00:00"/>
  </r>
  <r>
    <x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x v="47"/>
    <b v="1"/>
    <s v="theater/plays"/>
    <n v="125.06666666666666"/>
    <n v="36.07692307692308"/>
    <x v="1"/>
    <s v="plays"/>
    <x v="1289"/>
    <d v="2017-01-04T03:14:05"/>
  </r>
  <r>
    <x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x v="48"/>
    <b v="1"/>
    <s v="theater/plays"/>
    <n v="108.57142857142857"/>
    <n v="44.186046511627907"/>
    <x v="1"/>
    <s v="plays"/>
    <x v="1290"/>
    <d v="2015-04-23T06:59:00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x v="288"/>
    <b v="1"/>
    <s v="theater/plays"/>
    <n v="145.70000000000002"/>
    <n v="104.07142857142857"/>
    <x v="1"/>
    <s v="plays"/>
    <x v="1291"/>
    <d v="2015-04-07T07:00:00"/>
  </r>
  <r>
    <x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x v="47"/>
    <b v="1"/>
    <s v="theater/plays"/>
    <n v="110.00000000000001"/>
    <n v="35.96153846153846"/>
    <x v="1"/>
    <s v="plays"/>
    <x v="1292"/>
    <d v="2015-10-06T22:59:00"/>
  </r>
  <r>
    <x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x v="148"/>
    <b v="1"/>
    <s v="theater/plays"/>
    <n v="102.23333333333333"/>
    <n v="127.79166666666667"/>
    <x v="1"/>
    <s v="plays"/>
    <x v="1293"/>
    <d v="2015-11-14T17:49:31"/>
  </r>
  <r>
    <x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x v="19"/>
    <b v="1"/>
    <s v="theater/plays"/>
    <n v="122"/>
    <n v="27.727272727272727"/>
    <x v="1"/>
    <s v="plays"/>
    <x v="1294"/>
    <d v="2015-10-19T11:00:00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x v="31"/>
    <b v="1"/>
    <s v="theater/plays"/>
    <n v="101.96000000000001"/>
    <n v="39.828125"/>
    <x v="1"/>
    <s v="plays"/>
    <x v="1295"/>
    <d v="2015-07-29T17:00:00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x v="23"/>
    <b v="1"/>
    <s v="theater/plays"/>
    <n v="141.1764705882353"/>
    <n v="52.173913043478258"/>
    <x v="1"/>
    <s v="plays"/>
    <x v="1296"/>
    <d v="2016-03-14T00:12:53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x v="146"/>
    <b v="1"/>
    <s v="theater/plays"/>
    <n v="109.52500000000001"/>
    <n v="92.037815126050418"/>
    <x v="1"/>
    <s v="plays"/>
    <x v="1297"/>
    <d v="2016-05-01T17:55:58"/>
  </r>
  <r>
    <x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x v="51"/>
    <b v="1"/>
    <s v="theater/plays"/>
    <n v="104.65"/>
    <n v="63.424242424242422"/>
    <x v="1"/>
    <s v="plays"/>
    <x v="1298"/>
    <d v="2016-04-28T16:20:32"/>
  </r>
  <r>
    <x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x v="58"/>
    <b v="1"/>
    <s v="theater/plays"/>
    <n v="124"/>
    <n v="135.625"/>
    <x v="1"/>
    <s v="plays"/>
    <x v="1299"/>
    <d v="2015-07-14T19:32:39"/>
  </r>
  <r>
    <x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x v="54"/>
    <b v="1"/>
    <s v="theater/plays"/>
    <n v="135"/>
    <n v="168.75"/>
    <x v="1"/>
    <s v="plays"/>
    <x v="1300"/>
    <d v="2016-06-01T18:57:00"/>
  </r>
  <r>
    <x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x v="60"/>
    <b v="1"/>
    <s v="theater/plays"/>
    <n v="102.75000000000001"/>
    <n v="70.862068965517238"/>
    <x v="1"/>
    <s v="plays"/>
    <x v="1301"/>
    <d v="2015-07-21T03:00:00"/>
  </r>
  <r>
    <x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x v="133"/>
    <b v="1"/>
    <s v="theater/plays"/>
    <n v="100"/>
    <n v="50"/>
    <x v="1"/>
    <s v="plays"/>
    <x v="1302"/>
    <d v="2016-12-01T02:23:31"/>
  </r>
  <r>
    <x v="1303"/>
    <s v="Forward Arena Theatre Company: Summer Season"/>
    <s v="Groundbreaking queer theatre."/>
    <n v="3500"/>
    <n v="4559.13"/>
    <x v="0"/>
    <s v="GB"/>
    <s v="GBP"/>
    <n v="1469962800"/>
    <n v="1468578920"/>
    <b v="0"/>
    <x v="52"/>
    <b v="1"/>
    <s v="theater/plays"/>
    <n v="130.26085714285716"/>
    <n v="42.214166666666671"/>
    <x v="1"/>
    <s v="plays"/>
    <x v="1303"/>
    <d v="2016-07-31T11:00:00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x v="201"/>
    <b v="0"/>
    <s v="technology/wearables"/>
    <n v="39.627499999999998"/>
    <n v="152.41346153846155"/>
    <x v="2"/>
    <s v="wearables"/>
    <x v="1304"/>
    <d v="2017-03-13T03:40:05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x v="48"/>
    <b v="0"/>
    <s v="technology/wearables"/>
    <n v="25.976666666666663"/>
    <n v="90.616279069767444"/>
    <x v="2"/>
    <s v="wearables"/>
    <x v="1305"/>
    <d v="2016-07-21T17:30:00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x v="289"/>
    <b v="0"/>
    <s v="technology/wearables"/>
    <n v="65.24636363636364"/>
    <n v="201.60393258426967"/>
    <x v="2"/>
    <s v="wearables"/>
    <x v="1306"/>
    <d v="2014-12-04T10:58:54"/>
  </r>
  <r>
    <x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x v="43"/>
    <b v="0"/>
    <s v="technology/wearables"/>
    <n v="11.514000000000001"/>
    <n v="127.93333333333334"/>
    <x v="2"/>
    <s v="wearables"/>
    <x v="1307"/>
    <d v="2016-02-17T12:04:39"/>
  </r>
  <r>
    <x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x v="44"/>
    <b v="0"/>
    <s v="technology/wearables"/>
    <n v="11.360000000000001"/>
    <n v="29.894736842105264"/>
    <x v="2"/>
    <s v="wearables"/>
    <x v="1308"/>
    <d v="2016-10-08T14:43:32"/>
  </r>
  <r>
    <x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x v="2"/>
    <b v="0"/>
    <s v="technology/wearables"/>
    <n v="111.99130434782609"/>
    <n v="367.97142857142859"/>
    <x v="2"/>
    <s v="wearables"/>
    <x v="1309"/>
    <d v="2015-10-15T21:11:08"/>
  </r>
  <r>
    <x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x v="54"/>
    <b v="0"/>
    <s v="technology/wearables"/>
    <n v="15.5"/>
    <n v="129.16666666666666"/>
    <x v="2"/>
    <s v="wearables"/>
    <x v="1310"/>
    <d v="2016-08-19T16:00:50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x v="61"/>
    <b v="0"/>
    <s v="technology/wearables"/>
    <n v="32.027999999999999"/>
    <n v="800.7"/>
    <x v="2"/>
    <s v="wearables"/>
    <x v="1311"/>
    <d v="2016-11-30T20:15:19"/>
  </r>
  <r>
    <x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x v="29"/>
    <b v="0"/>
    <s v="technology/wearables"/>
    <n v="0.60869565217391308"/>
    <n v="28"/>
    <x v="2"/>
    <s v="wearables"/>
    <x v="1312"/>
    <d v="2015-04-18T16:52:02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x v="259"/>
    <b v="0"/>
    <s v="technology/wearables"/>
    <n v="31.114999999999998"/>
    <n v="102.01639344262296"/>
    <x v="2"/>
    <s v="wearables"/>
    <x v="1313"/>
    <d v="2016-03-03T17:01:54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x v="202"/>
    <b v="0"/>
    <s v="technology/wearables"/>
    <n v="1.1266666666666667"/>
    <n v="184.36363636363637"/>
    <x v="2"/>
    <s v="wearables"/>
    <x v="1314"/>
    <d v="2016-10-21T16:04:20"/>
  </r>
  <r>
    <x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x v="290"/>
    <b v="0"/>
    <s v="technology/wearables"/>
    <n v="40.404000000000003"/>
    <n v="162.91935483870967"/>
    <x v="2"/>
    <s v="wearables"/>
    <x v="1315"/>
    <d v="2015-11-06T01:00:00"/>
  </r>
  <r>
    <x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x v="29"/>
    <b v="0"/>
    <s v="technology/wearables"/>
    <n v="1.3333333333333333E-3"/>
    <n v="1"/>
    <x v="2"/>
    <s v="wearables"/>
    <x v="1316"/>
    <d v="2016-02-28T23:05:09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x v="10"/>
    <b v="0"/>
    <s v="technology/wearables"/>
    <n v="5.7334999999999994"/>
    <n v="603.52631578947364"/>
    <x v="2"/>
    <s v="wearables"/>
    <x v="1317"/>
    <d v="2016-07-21T14:00:00"/>
  </r>
  <r>
    <x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x v="125"/>
    <b v="0"/>
    <s v="technology/wearables"/>
    <n v="15.324999999999999"/>
    <n v="45.407407407407405"/>
    <x v="2"/>
    <s v="wearables"/>
    <x v="1318"/>
    <d v="2015-01-11T01:02:52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x v="82"/>
    <b v="0"/>
    <s v="technology/wearables"/>
    <n v="15.103448275862069"/>
    <n v="97.333333333333329"/>
    <x v="2"/>
    <s v="wearables"/>
    <x v="1319"/>
    <d v="2014-07-11T16:00:00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x v="83"/>
    <b v="0"/>
    <s v="technology/wearables"/>
    <n v="0.503"/>
    <n v="167.66666666666666"/>
    <x v="2"/>
    <s v="wearables"/>
    <x v="1320"/>
    <d v="2016-12-30T23:00:00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x v="63"/>
    <b v="0"/>
    <s v="technology/wearables"/>
    <n v="1.3028138528138529"/>
    <n v="859.85714285714289"/>
    <x v="2"/>
    <s v="wearables"/>
    <x v="1321"/>
    <d v="2016-12-23T17:58:57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x v="80"/>
    <b v="0"/>
    <s v="technology/wearables"/>
    <n v="0.30285714285714288"/>
    <n v="26.5"/>
    <x v="2"/>
    <s v="wearables"/>
    <x v="1322"/>
    <d v="2015-05-21T15:45:25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x v="34"/>
    <b v="0"/>
    <s v="technology/wearables"/>
    <n v="8.8800000000000008"/>
    <n v="30.272727272727273"/>
    <x v="2"/>
    <s v="wearables"/>
    <x v="1323"/>
    <d v="2016-04-26T06:55:00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x v="240"/>
    <b v="0"/>
    <s v="technology/wearables"/>
    <n v="9.84"/>
    <n v="54.666666666666664"/>
    <x v="2"/>
    <s v="wearables"/>
    <x v="1324"/>
    <d v="2016-10-13T15:12:32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x v="22"/>
    <b v="0"/>
    <s v="technology/wearables"/>
    <n v="2.4299999999999997"/>
    <n v="60.75"/>
    <x v="2"/>
    <s v="wearables"/>
    <x v="1325"/>
    <d v="2016-12-30T02:03:55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x v="202"/>
    <b v="0"/>
    <s v="technology/wearables"/>
    <n v="1.1299999999999999"/>
    <n v="102.72727272727273"/>
    <x v="2"/>
    <s v="wearables"/>
    <x v="1326"/>
    <d v="2015-01-15T19:00:2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x v="14"/>
    <b v="0"/>
    <s v="technology/wearables"/>
    <n v="3.5520833333333335"/>
    <n v="41.585365853658537"/>
    <x v="2"/>
    <s v="wearables"/>
    <x v="1327"/>
    <d v="2015-05-29T16:17:15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x v="41"/>
    <b v="0"/>
    <s v="technology/wearables"/>
    <n v="2.3306666666666667"/>
    <n v="116.53333333333333"/>
    <x v="2"/>
    <s v="wearables"/>
    <x v="1328"/>
    <d v="2016-10-14T15:25:34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x v="82"/>
    <b v="0"/>
    <s v="technology/wearables"/>
    <n v="0.81600000000000006"/>
    <n v="45.333333333333336"/>
    <x v="2"/>
    <s v="wearables"/>
    <x v="1329"/>
    <d v="2014-12-02T06:19:05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x v="133"/>
    <b v="0"/>
    <s v="technology/wearables"/>
    <n v="22.494285714285713"/>
    <n v="157.46"/>
    <x v="2"/>
    <s v="wearables"/>
    <x v="1330"/>
    <d v="2016-07-02T04:00:00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x v="69"/>
    <b v="0"/>
    <s v="technology/wearables"/>
    <n v="1.3668"/>
    <n v="100.5"/>
    <x v="2"/>
    <s v="wearables"/>
    <x v="1331"/>
    <d v="2016-08-17T12:05:54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x v="78"/>
    <b v="0"/>
    <s v="technology/wearables"/>
    <n v="0"/>
    <e v="#DIV/0!"/>
    <x v="2"/>
    <s v="wearables"/>
    <x v="1332"/>
    <d v="2017-01-27T01:26:4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x v="78"/>
    <b v="0"/>
    <s v="technology/wearables"/>
    <n v="0"/>
    <e v="#DIV/0!"/>
    <x v="2"/>
    <s v="wearables"/>
    <x v="1333"/>
    <d v="2014-07-16T02:33:45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x v="222"/>
    <b v="0"/>
    <s v="technology/wearables"/>
    <n v="10.754135338345865"/>
    <n v="51.822463768115945"/>
    <x v="2"/>
    <s v="wearables"/>
    <x v="1334"/>
    <d v="2016-03-11T18:34:47"/>
  </r>
  <r>
    <x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x v="38"/>
    <b v="0"/>
    <s v="technology/wearables"/>
    <n v="19.759999999999998"/>
    <n v="308.75"/>
    <x v="2"/>
    <s v="wearables"/>
    <x v="1335"/>
    <d v="2015-12-05T22:28:22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x v="291"/>
    <b v="0"/>
    <s v="technology/wearables"/>
    <n v="84.946999999999989"/>
    <n v="379.22767857142856"/>
    <x v="2"/>
    <s v="wearables"/>
    <x v="1336"/>
    <d v="2014-12-17T20:43:4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x v="205"/>
    <b v="0"/>
    <s v="technology/wearables"/>
    <n v="49.381999999999998"/>
    <n v="176.36428571428573"/>
    <x v="2"/>
    <s v="wearables"/>
    <x v="1337"/>
    <d v="2017-03-03T13:51:19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x v="41"/>
    <b v="0"/>
    <s v="technology/wearables"/>
    <n v="3.3033333333333332"/>
    <n v="66.066666666666663"/>
    <x v="2"/>
    <s v="wearables"/>
    <x v="1338"/>
    <d v="2015-08-02T19:17:13"/>
  </r>
  <r>
    <x v="1339"/>
    <s v="Linkoo (Canceled)"/>
    <s v="World's Smallest customizable Phone &amp; GPS Watch for kids !"/>
    <n v="50000"/>
    <n v="3317"/>
    <x v="1"/>
    <s v="US"/>
    <s v="USD"/>
    <n v="1418056315"/>
    <n v="1414164715"/>
    <b v="0"/>
    <x v="77"/>
    <b v="0"/>
    <s v="technology/wearables"/>
    <n v="6.6339999999999995"/>
    <n v="89.648648648648646"/>
    <x v="2"/>
    <s v="wearables"/>
    <x v="1339"/>
    <d v="2014-12-08T16:31:55"/>
  </r>
  <r>
    <x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x v="78"/>
    <b v="0"/>
    <s v="technology/wearables"/>
    <n v="0"/>
    <e v="#DIV/0!"/>
    <x v="2"/>
    <s v="wearables"/>
    <x v="1340"/>
    <d v="2014-08-15T14:17:33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x v="67"/>
    <b v="0"/>
    <s v="technology/wearables"/>
    <n v="70.36"/>
    <n v="382.39130434782606"/>
    <x v="2"/>
    <s v="wearables"/>
    <x v="1341"/>
    <d v="2016-10-01T14:58:37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x v="29"/>
    <b v="0"/>
    <s v="technology/wearables"/>
    <n v="0.2"/>
    <n v="100"/>
    <x v="2"/>
    <s v="wearables"/>
    <x v="1342"/>
    <d v="2015-07-17T19:35:39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x v="292"/>
    <b v="0"/>
    <s v="technology/wearables"/>
    <n v="102.298"/>
    <n v="158.35603715170279"/>
    <x v="2"/>
    <s v="wearables"/>
    <x v="1343"/>
    <d v="2016-08-19T03:59:00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x v="237"/>
    <b v="1"/>
    <s v="publishing/nonfiction"/>
    <n v="377.73333333333335"/>
    <n v="40.762589928057551"/>
    <x v="3"/>
    <s v="nonfiction"/>
    <x v="1344"/>
    <d v="2016-06-30T18:57:1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x v="63"/>
    <b v="1"/>
    <s v="publishing/nonfiction"/>
    <n v="125"/>
    <n v="53.571428571428569"/>
    <x v="3"/>
    <s v="nonfiction"/>
    <x v="1345"/>
    <d v="2014-07-14T19:32:39"/>
  </r>
  <r>
    <x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x v="184"/>
    <b v="1"/>
    <s v="publishing/nonfiction"/>
    <n v="147.32653061224491"/>
    <n v="48.449664429530202"/>
    <x v="3"/>
    <s v="nonfiction"/>
    <x v="1346"/>
    <d v="2013-06-27T01:49:11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x v="162"/>
    <b v="1"/>
    <s v="publishing/nonfiction"/>
    <n v="102.2"/>
    <n v="82.41935483870968"/>
    <x v="3"/>
    <s v="nonfiction"/>
    <x v="1347"/>
    <d v="2015-03-07T15:18:45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x v="55"/>
    <b v="1"/>
    <s v="publishing/nonfiction"/>
    <n v="101.8723404255319"/>
    <n v="230.19230769230768"/>
    <x v="3"/>
    <s v="nonfiction"/>
    <x v="1348"/>
    <d v="2014-12-18T12:08:53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x v="293"/>
    <b v="1"/>
    <s v="publishing/nonfiction"/>
    <n v="204.2"/>
    <n v="59.360465116279073"/>
    <x v="3"/>
    <s v="nonfiction"/>
    <x v="1349"/>
    <d v="2015-12-16T06:59:00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x v="76"/>
    <b v="1"/>
    <s v="publishing/nonfiction"/>
    <n v="104.05"/>
    <n v="66.698717948717942"/>
    <x v="3"/>
    <s v="nonfiction"/>
    <x v="1350"/>
    <d v="2015-12-26T00:18:54"/>
  </r>
  <r>
    <x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x v="148"/>
    <b v="1"/>
    <s v="publishing/nonfiction"/>
    <n v="101.265"/>
    <n v="168.77500000000001"/>
    <x v="3"/>
    <s v="nonfiction"/>
    <x v="1351"/>
    <d v="2016-02-12T17:45:44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x v="294"/>
    <b v="1"/>
    <s v="publishing/nonfiction"/>
    <n v="136.13999999999999"/>
    <n v="59.973568281938327"/>
    <x v="3"/>
    <s v="nonfiction"/>
    <x v="1352"/>
    <d v="2015-09-05T03:59:00"/>
  </r>
  <r>
    <x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x v="288"/>
    <b v="1"/>
    <s v="publishing/nonfiction"/>
    <n v="133.6"/>
    <n v="31.80952380952381"/>
    <x v="3"/>
    <s v="nonfiction"/>
    <x v="1353"/>
    <d v="2013-03-11T00:00:00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x v="31"/>
    <b v="1"/>
    <s v="publishing/nonfiction"/>
    <n v="130.25"/>
    <n v="24.421875"/>
    <x v="3"/>
    <s v="nonfiction"/>
    <x v="1354"/>
    <d v="2016-06-11T19:22:5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x v="212"/>
    <b v="1"/>
    <s v="publishing/nonfiction"/>
    <n v="122.67999999999999"/>
    <n v="25.347107438016529"/>
    <x v="3"/>
    <s v="nonfiction"/>
    <x v="1355"/>
    <d v="2012-11-30T10:00:00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x v="45"/>
    <b v="1"/>
    <s v="publishing/nonfiction"/>
    <n v="182.81058823529412"/>
    <n v="71.443218390804603"/>
    <x v="3"/>
    <s v="nonfiction"/>
    <x v="1356"/>
    <d v="2013-07-05T00:56:00"/>
  </r>
  <r>
    <x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x v="71"/>
    <b v="1"/>
    <s v="publishing/nonfiction"/>
    <n v="125.29999999999998"/>
    <n v="38.553846153846152"/>
    <x v="3"/>
    <s v="nonfiction"/>
    <x v="1357"/>
    <d v="2013-03-01T05:59:00"/>
  </r>
  <r>
    <x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x v="72"/>
    <b v="1"/>
    <s v="publishing/nonfiction"/>
    <n v="111.66666666666667"/>
    <n v="68.367346938775512"/>
    <x v="3"/>
    <s v="nonfiction"/>
    <x v="1358"/>
    <d v="2011-06-25T13:42:03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x v="10"/>
    <b v="1"/>
    <s v="publishing/nonfiction"/>
    <n v="115.75757575757575"/>
    <n v="40.210526315789473"/>
    <x v="3"/>
    <s v="nonfiction"/>
    <x v="1359"/>
    <d v="2011-07-06T19:33:10"/>
  </r>
  <r>
    <x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x v="75"/>
    <b v="1"/>
    <s v="publishing/nonfiction"/>
    <n v="173.2"/>
    <n v="32.074074074074076"/>
    <x v="3"/>
    <s v="nonfiction"/>
    <x v="1360"/>
    <d v="2012-08-02T21:37:00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x v="295"/>
    <b v="1"/>
    <s v="publishing/nonfiction"/>
    <n v="125.98333333333333"/>
    <n v="28.632575757575758"/>
    <x v="3"/>
    <s v="nonfiction"/>
    <x v="1361"/>
    <d v="2014-06-21T17:12:52"/>
  </r>
  <r>
    <x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x v="20"/>
    <b v="1"/>
    <s v="publishing/nonfiction"/>
    <n v="109.1"/>
    <n v="43.64"/>
    <x v="3"/>
    <s v="nonfiction"/>
    <x v="1362"/>
    <d v="2013-09-07T22:25:31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x v="81"/>
    <b v="1"/>
    <s v="publishing/nonfiction"/>
    <n v="100"/>
    <n v="40"/>
    <x v="3"/>
    <s v="nonfiction"/>
    <x v="1363"/>
    <d v="2016-02-15T07:59:00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x v="296"/>
    <b v="1"/>
    <s v="music/rock"/>
    <n v="118.64285714285714"/>
    <n v="346.04166666666669"/>
    <x v="4"/>
    <s v="rock"/>
    <x v="1364"/>
    <d v="2015-01-07T16:41:46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x v="297"/>
    <b v="1"/>
    <s v="music/rock"/>
    <n v="100.26666666666667"/>
    <n v="81.739130434782609"/>
    <x v="4"/>
    <s v="rock"/>
    <x v="1365"/>
    <d v="2015-03-16T16:35:52"/>
  </r>
  <r>
    <x v="1366"/>
    <s v="Kick It! A Tribute to the A.K.s"/>
    <s v="A musical memorial for Alexi Petersen."/>
    <n v="7500"/>
    <n v="9486.69"/>
    <x v="0"/>
    <s v="US"/>
    <s v="USD"/>
    <n v="1417049663"/>
    <n v="1413158063"/>
    <b v="0"/>
    <x v="206"/>
    <b v="1"/>
    <s v="music/rock"/>
    <n v="126.48920000000001"/>
    <n v="64.535306122448986"/>
    <x v="4"/>
    <s v="rock"/>
    <x v="1366"/>
    <d v="2014-11-27T00:54:23"/>
  </r>
  <r>
    <x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x v="240"/>
    <b v="1"/>
    <s v="music/rock"/>
    <n v="114.26"/>
    <n v="63.477777777777774"/>
    <x v="4"/>
    <s v="rock"/>
    <x v="1367"/>
    <d v="2015-11-14T01:04:10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x v="45"/>
    <b v="1"/>
    <s v="music/rock"/>
    <n v="110.7"/>
    <n v="63.620689655172413"/>
    <x v="4"/>
    <s v="rock"/>
    <x v="1368"/>
    <d v="2015-06-15T04:34:54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x v="298"/>
    <b v="1"/>
    <s v="music/rock"/>
    <n v="105.34805315203954"/>
    <n v="83.967068965517228"/>
    <x v="4"/>
    <s v="rock"/>
    <x v="1369"/>
    <d v="2014-04-11T14:15:46"/>
  </r>
  <r>
    <x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x v="9"/>
    <b v="1"/>
    <s v="music/rock"/>
    <n v="103.66666666666666"/>
    <n v="77.75"/>
    <x v="4"/>
    <s v="rock"/>
    <x v="1370"/>
    <d v="2013-10-16T00:04:50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x v="16"/>
    <b v="1"/>
    <s v="music/rock"/>
    <n v="107.08672667523933"/>
    <n v="107.07142857142857"/>
    <x v="4"/>
    <s v="rock"/>
    <x v="1371"/>
    <d v="2015-05-07T18:12:22"/>
  </r>
  <r>
    <x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x v="38"/>
    <b v="1"/>
    <s v="music/rock"/>
    <n v="124"/>
    <n v="38.75"/>
    <x v="4"/>
    <s v="rock"/>
    <x v="1372"/>
    <d v="2012-07-12T17:45:32"/>
  </r>
  <r>
    <x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x v="47"/>
    <b v="1"/>
    <s v="music/rock"/>
    <n v="105.01"/>
    <n v="201.94230769230768"/>
    <x v="4"/>
    <s v="rock"/>
    <x v="1373"/>
    <d v="2016-12-30T22:50:33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x v="36"/>
    <b v="1"/>
    <s v="music/rock"/>
    <n v="189.46666666666667"/>
    <n v="43.060606060606062"/>
    <x v="4"/>
    <s v="rock"/>
    <x v="1374"/>
    <d v="2016-03-25T02:53:08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x v="280"/>
    <b v="1"/>
    <s v="music/rock"/>
    <n v="171.32499999999999"/>
    <n v="62.871559633027523"/>
    <x v="4"/>
    <s v="rock"/>
    <x v="1375"/>
    <d v="2017-01-15T01:35:19"/>
  </r>
  <r>
    <x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x v="129"/>
    <b v="1"/>
    <s v="music/rock"/>
    <n v="252.48648648648651"/>
    <n v="55.607142857142854"/>
    <x v="4"/>
    <s v="rock"/>
    <x v="1376"/>
    <d v="2016-12-03T17:03:26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x v="162"/>
    <b v="1"/>
    <s v="music/rock"/>
    <n v="116.15384615384616"/>
    <n v="48.70967741935484"/>
    <x v="4"/>
    <s v="rock"/>
    <x v="1377"/>
    <d v="2017-02-03T04:11:00"/>
  </r>
  <r>
    <x v="1378"/>
    <s v="SIX BY SEVEN"/>
    <s v="A psychedelic post rock masterpiece!"/>
    <n v="2000"/>
    <n v="4067"/>
    <x v="0"/>
    <s v="GB"/>
    <s v="GBP"/>
    <n v="1470075210"/>
    <n v="1468779210"/>
    <b v="0"/>
    <x v="182"/>
    <b v="1"/>
    <s v="music/rock"/>
    <n v="203.35000000000002"/>
    <n v="30.578947368421051"/>
    <x v="4"/>
    <s v="rock"/>
    <x v="1378"/>
    <d v="2016-08-01T18:13:30"/>
  </r>
  <r>
    <x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x v="299"/>
    <b v="1"/>
    <s v="music/rock"/>
    <n v="111.60000000000001"/>
    <n v="73.907284768211923"/>
    <x v="4"/>
    <s v="rock"/>
    <x v="1379"/>
    <d v="2015-06-05T11:47:56"/>
  </r>
  <r>
    <x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x v="81"/>
    <b v="1"/>
    <s v="music/rock"/>
    <n v="424"/>
    <n v="21.2"/>
    <x v="4"/>
    <s v="rock"/>
    <x v="1380"/>
    <d v="2015-06-09T02:00:00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x v="196"/>
    <b v="1"/>
    <s v="music/rock"/>
    <n v="107.1"/>
    <n v="73.356164383561648"/>
    <x v="4"/>
    <s v="rock"/>
    <x v="1381"/>
    <d v="2016-12-29T05:08:45"/>
  </r>
  <r>
    <x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x v="265"/>
    <b v="1"/>
    <s v="music/rock"/>
    <n v="104.3625"/>
    <n v="56.412162162162161"/>
    <x v="4"/>
    <s v="rock"/>
    <x v="1382"/>
    <d v="2013-05-06T19:12:16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x v="251"/>
    <b v="1"/>
    <s v="music/rock"/>
    <n v="212.40909090909091"/>
    <n v="50.247311827956992"/>
    <x v="4"/>
    <s v="rock"/>
    <x v="1383"/>
    <d v="2016-12-23T01:47:58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x v="287"/>
    <b v="1"/>
    <s v="music/rock"/>
    <n v="124.08571428571429"/>
    <n v="68.936507936507937"/>
    <x v="4"/>
    <s v="rock"/>
    <x v="1384"/>
    <d v="2015-07-05T17:38:42"/>
  </r>
  <r>
    <x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x v="179"/>
    <b v="1"/>
    <s v="music/rock"/>
    <n v="110.406125"/>
    <n v="65.914104477611943"/>
    <x v="4"/>
    <s v="rock"/>
    <x v="1385"/>
    <d v="2016-04-29T12:11:00"/>
  </r>
  <r>
    <x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x v="25"/>
    <b v="1"/>
    <s v="music/rock"/>
    <n v="218.75"/>
    <n v="62.5"/>
    <x v="4"/>
    <s v="rock"/>
    <x v="1386"/>
    <d v="2015-07-29T15:31:29"/>
  </r>
  <r>
    <x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x v="76"/>
    <b v="1"/>
    <s v="music/rock"/>
    <n v="136.625"/>
    <n v="70.064102564102569"/>
    <x v="4"/>
    <s v="rock"/>
    <x v="1387"/>
    <d v="2015-06-03T04:30:00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x v="300"/>
    <b v="1"/>
    <s v="music/rock"/>
    <n v="134.8074"/>
    <n v="60.181874999999998"/>
    <x v="4"/>
    <s v="rock"/>
    <x v="1388"/>
    <d v="2016-10-17T16:14:00"/>
  </r>
  <r>
    <x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x v="69"/>
    <b v="1"/>
    <s v="music/rock"/>
    <n v="145.4"/>
    <n v="21.382352941176471"/>
    <x v="4"/>
    <s v="rock"/>
    <x v="1389"/>
    <d v="2016-08-13T11:32:37"/>
  </r>
  <r>
    <x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x v="10"/>
    <b v="1"/>
    <s v="music/rock"/>
    <n v="109.10714285714285"/>
    <n v="160.78947368421052"/>
    <x v="4"/>
    <s v="rock"/>
    <x v="1390"/>
    <d v="2015-04-27T17:12:00"/>
  </r>
  <r>
    <x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x v="62"/>
    <b v="1"/>
    <s v="music/rock"/>
    <n v="110.2"/>
    <n v="42.384615384615387"/>
    <x v="4"/>
    <s v="rock"/>
    <x v="1391"/>
    <d v="2015-08-22T04:59:00"/>
  </r>
  <r>
    <x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x v="201"/>
    <b v="1"/>
    <s v="music/rock"/>
    <n v="113.64000000000001"/>
    <n v="27.317307692307693"/>
    <x v="4"/>
    <s v="rock"/>
    <x v="1392"/>
    <d v="2016-03-03T03:43:06"/>
  </r>
  <r>
    <x v="1393"/>
    <s v="WolfHunt | Social Commentary Rock Project"/>
    <s v="Rock n' Roll tales of our times"/>
    <n v="10000"/>
    <n v="10235"/>
    <x v="0"/>
    <s v="US"/>
    <s v="USD"/>
    <n v="1470068523"/>
    <n v="1467476523"/>
    <b v="0"/>
    <x v="47"/>
    <b v="1"/>
    <s v="music/rock"/>
    <n v="102.35000000000001"/>
    <n v="196.82692307692307"/>
    <x v="4"/>
    <s v="rock"/>
    <x v="1393"/>
    <d v="2016-08-01T16:22:03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x v="57"/>
    <b v="1"/>
    <s v="music/rock"/>
    <n v="122.13333333333334"/>
    <n v="53.882352941176471"/>
    <x v="4"/>
    <s v="rock"/>
    <x v="1394"/>
    <d v="2017-03-01T03:00:00"/>
  </r>
  <r>
    <x v="1395"/>
    <s v="Quiet Oaks Full Length Album"/>
    <s v="Help Quiet Oaks record their debut album!!!"/>
    <n v="3500"/>
    <n v="3916"/>
    <x v="0"/>
    <s v="US"/>
    <s v="USD"/>
    <n v="1484430481"/>
    <n v="1481838481"/>
    <b v="0"/>
    <x v="141"/>
    <b v="1"/>
    <s v="music/rock"/>
    <n v="111.88571428571427"/>
    <n v="47.756097560975611"/>
    <x v="4"/>
    <s v="rock"/>
    <x v="1395"/>
    <d v="2017-01-14T21:48:0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x v="196"/>
    <b v="1"/>
    <s v="music/rock"/>
    <n v="107.3"/>
    <n v="88.191780821917803"/>
    <x v="4"/>
    <s v="rock"/>
    <x v="1396"/>
    <d v="2015-02-13T23:58:02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x v="150"/>
    <b v="1"/>
    <s v="music/rock"/>
    <n v="113.85000000000001"/>
    <n v="72.056962025316452"/>
    <x v="4"/>
    <s v="rock"/>
    <x v="1397"/>
    <d v="2016-10-27T21:19:00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x v="71"/>
    <b v="1"/>
    <s v="music/rock"/>
    <n v="109.68181818181819"/>
    <n v="74.246153846153845"/>
    <x v="4"/>
    <s v="rock"/>
    <x v="1398"/>
    <d v="2016-07-05T20:58:54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x v="192"/>
    <b v="1"/>
    <s v="music/rock"/>
    <n v="126.14444444444443"/>
    <n v="61.701086956521742"/>
    <x v="4"/>
    <s v="rock"/>
    <x v="1399"/>
    <d v="2014-10-07T00:06:13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x v="69"/>
    <b v="1"/>
    <s v="music/rock"/>
    <n v="167.42857142857144"/>
    <n v="17.235294117647058"/>
    <x v="4"/>
    <s v="rock"/>
    <x v="1400"/>
    <d v="2016-06-12T05:30:00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x v="301"/>
    <b v="1"/>
    <s v="music/rock"/>
    <n v="496.52000000000004"/>
    <n v="51.720833333333331"/>
    <x v="4"/>
    <s v="rock"/>
    <x v="1401"/>
    <d v="2013-05-26T23:54:34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x v="116"/>
    <b v="1"/>
    <s v="music/rock"/>
    <n v="109.16"/>
    <n v="24.150442477876105"/>
    <x v="4"/>
    <s v="rock"/>
    <x v="1402"/>
    <d v="2015-05-01T00:16:51"/>
  </r>
  <r>
    <x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x v="36"/>
    <b v="1"/>
    <s v="music/rock"/>
    <n v="102.57499999999999"/>
    <n v="62.166666666666664"/>
    <x v="4"/>
    <s v="rock"/>
    <x v="1403"/>
    <d v="2013-07-26T01:30:35"/>
  </r>
  <r>
    <x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x v="81"/>
    <b v="0"/>
    <s v="publishing/translations"/>
    <n v="1.6620689655172414"/>
    <n v="48.2"/>
    <x v="3"/>
    <s v="translations"/>
    <x v="1404"/>
    <d v="2015-02-22T12:14:45"/>
  </r>
  <r>
    <x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x v="57"/>
    <b v="0"/>
    <s v="publishing/translations"/>
    <n v="0.42"/>
    <n v="6.1764705882352944"/>
    <x v="3"/>
    <s v="translations"/>
    <x v="1405"/>
    <d v="2014-11-28T17:20:01"/>
  </r>
  <r>
    <x v="1406"/>
    <s v="Man Down! Translation project"/>
    <s v="The White coat and the battle dress uniform"/>
    <n v="12000"/>
    <n v="15"/>
    <x v="2"/>
    <s v="IT"/>
    <s v="EUR"/>
    <n v="1449914400"/>
    <n v="1445336607"/>
    <b v="0"/>
    <x v="83"/>
    <b v="0"/>
    <s v="publishing/translations"/>
    <n v="0.125"/>
    <n v="5"/>
    <x v="3"/>
    <s v="translations"/>
    <x v="1406"/>
    <d v="2015-12-12T10:00:00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x v="84"/>
    <b v="0"/>
    <s v="publishing/translations"/>
    <n v="0.5"/>
    <n v="7.5"/>
    <x v="3"/>
    <s v="translations"/>
    <x v="1407"/>
    <d v="2014-08-12T12:52:58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x v="79"/>
    <b v="0"/>
    <s v="publishing/translations"/>
    <n v="7.1999999999999993"/>
    <n v="12"/>
    <x v="3"/>
    <s v="translations"/>
    <x v="1408"/>
    <d v="2015-11-13T21:55:56"/>
  </r>
  <r>
    <x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x v="78"/>
    <b v="0"/>
    <s v="publishing/translations"/>
    <n v="0"/>
    <e v="#DIV/0!"/>
    <x v="3"/>
    <s v="translations"/>
    <x v="1409"/>
    <d v="2015-01-01T04:12:15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x v="29"/>
    <b v="0"/>
    <s v="publishing/translations"/>
    <n v="1.6666666666666666E-2"/>
    <n v="1"/>
    <x v="3"/>
    <s v="translations"/>
    <x v="1410"/>
    <d v="2016-06-03T07:38:40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x v="83"/>
    <b v="0"/>
    <s v="publishing/translations"/>
    <n v="0.23333333333333336"/>
    <n v="2.3333333333333335"/>
    <x v="3"/>
    <s v="translations"/>
    <x v="1411"/>
    <d v="2015-02-06T01:25:00"/>
  </r>
  <r>
    <x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x v="62"/>
    <b v="0"/>
    <s v="publishing/translations"/>
    <n v="4.5714285714285712"/>
    <n v="24.615384615384617"/>
    <x v="3"/>
    <s v="translations"/>
    <x v="1412"/>
    <d v="2014-12-04T01:31:39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x v="29"/>
    <b v="0"/>
    <s v="publishing/translations"/>
    <n v="5"/>
    <n v="100"/>
    <x v="3"/>
    <s v="translations"/>
    <x v="1413"/>
    <d v="2016-02-20T10:29:30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x v="29"/>
    <b v="0"/>
    <s v="publishing/translations"/>
    <n v="0.2"/>
    <n v="1"/>
    <x v="3"/>
    <s v="translations"/>
    <x v="1414"/>
    <d v="2017-01-03T06:04:27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x v="82"/>
    <b v="0"/>
    <s v="publishing/translations"/>
    <n v="18.181818181818183"/>
    <n v="88.888888888888886"/>
    <x v="3"/>
    <s v="translations"/>
    <x v="1415"/>
    <d v="2015-08-16T16:13:11"/>
  </r>
  <r>
    <x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x v="78"/>
    <b v="0"/>
    <s v="publishing/translations"/>
    <n v="0"/>
    <e v="#DIV/0!"/>
    <x v="3"/>
    <s v="translations"/>
    <x v="1416"/>
    <d v="2015-11-21T23:13:39"/>
  </r>
  <r>
    <x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x v="84"/>
    <b v="0"/>
    <s v="publishing/translations"/>
    <n v="1.2222222222222223"/>
    <n v="27.5"/>
    <x v="3"/>
    <s v="translations"/>
    <x v="1417"/>
    <d v="2015-09-15T11:11:00"/>
  </r>
  <r>
    <x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x v="29"/>
    <b v="0"/>
    <s v="publishing/translations"/>
    <n v="0.2"/>
    <n v="6"/>
    <x v="3"/>
    <s v="translations"/>
    <x v="1418"/>
    <d v="2016-02-25T10:57:14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x v="73"/>
    <b v="0"/>
    <s v="publishing/translations"/>
    <n v="7.0634920634920633"/>
    <n v="44.5"/>
    <x v="3"/>
    <s v="translations"/>
    <x v="1419"/>
    <d v="2016-10-09T10:56:59"/>
  </r>
  <r>
    <x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x v="83"/>
    <b v="0"/>
    <s v="publishing/translations"/>
    <n v="2.7272727272727271"/>
    <n v="1"/>
    <x v="3"/>
    <s v="translations"/>
    <x v="1420"/>
    <d v="2016-06-28T16:01:26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x v="84"/>
    <b v="0"/>
    <s v="publishing/translations"/>
    <n v="0.1"/>
    <n v="100"/>
    <x v="3"/>
    <s v="translations"/>
    <x v="1421"/>
    <d v="2015-02-08T21:58:29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x v="84"/>
    <b v="0"/>
    <s v="publishing/translations"/>
    <n v="0.104"/>
    <n v="13"/>
    <x v="3"/>
    <s v="translations"/>
    <x v="1422"/>
    <d v="2016-09-21T05:45:04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x v="29"/>
    <b v="0"/>
    <s v="publishing/translations"/>
    <n v="0.33333333333333337"/>
    <n v="100"/>
    <x v="3"/>
    <s v="translations"/>
    <x v="1423"/>
    <d v="2016-01-01T08:38:51"/>
  </r>
  <r>
    <x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x v="25"/>
    <b v="0"/>
    <s v="publishing/translations"/>
    <n v="20.36"/>
    <n v="109.07142857142857"/>
    <x v="3"/>
    <s v="translations"/>
    <x v="1424"/>
    <d v="2016-11-15T18:13: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x v="78"/>
    <b v="0"/>
    <s v="publishing/translations"/>
    <n v="0"/>
    <e v="#DIV/0!"/>
    <x v="3"/>
    <s v="translations"/>
    <x v="1425"/>
    <d v="2015-04-29T03:09:19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x v="78"/>
    <b v="0"/>
    <s v="publishing/translations"/>
    <n v="0"/>
    <e v="#DIV/0!"/>
    <x v="3"/>
    <s v="translations"/>
    <x v="1426"/>
    <d v="2015-08-24T09:22:00"/>
  </r>
  <r>
    <x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x v="80"/>
    <b v="0"/>
    <s v="publishing/translations"/>
    <n v="8.3800000000000008"/>
    <n v="104.75"/>
    <x v="3"/>
    <s v="translations"/>
    <x v="1427"/>
    <d v="2016-09-18T20:26:25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x v="83"/>
    <b v="0"/>
    <s v="publishing/translations"/>
    <n v="4.5"/>
    <n v="15"/>
    <x v="3"/>
    <s v="translations"/>
    <x v="1428"/>
    <d v="2016-04-02T08:06:57"/>
  </r>
  <r>
    <x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x v="78"/>
    <b v="0"/>
    <s v="publishing/translations"/>
    <n v="0"/>
    <e v="#DIV/0!"/>
    <x v="3"/>
    <s v="translations"/>
    <x v="1429"/>
    <d v="2015-04-10T01:27:22"/>
  </r>
  <r>
    <x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x v="81"/>
    <b v="0"/>
    <s v="publishing/translations"/>
    <n v="8.06"/>
    <n v="80.599999999999994"/>
    <x v="3"/>
    <s v="translations"/>
    <x v="1430"/>
    <d v="2014-12-19T19:31:28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x v="5"/>
    <b v="0"/>
    <s v="publishing/translations"/>
    <n v="31.94705882352941"/>
    <n v="115.55319148936171"/>
    <x v="3"/>
    <s v="translations"/>
    <x v="1431"/>
    <d v="2015-11-26T06:03:36"/>
  </r>
  <r>
    <x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x v="78"/>
    <b v="0"/>
    <s v="publishing/translations"/>
    <n v="0"/>
    <e v="#DIV/0!"/>
    <x v="3"/>
    <s v="translations"/>
    <x v="1432"/>
    <d v="2015-07-20T18:43:48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x v="73"/>
    <b v="0"/>
    <s v="publishing/translations"/>
    <n v="6.708333333333333"/>
    <n v="80.5"/>
    <x v="3"/>
    <s v="translations"/>
    <x v="1433"/>
    <d v="2016-12-10T11:00:00"/>
  </r>
  <r>
    <x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x v="202"/>
    <b v="0"/>
    <s v="publishing/translations"/>
    <n v="9.9878048780487809"/>
    <n v="744.5454545454545"/>
    <x v="3"/>
    <s v="translations"/>
    <x v="1434"/>
    <d v="2015-06-08T15:00:00"/>
  </r>
  <r>
    <x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x v="84"/>
    <b v="0"/>
    <s v="publishing/translations"/>
    <n v="0.1"/>
    <n v="7.5"/>
    <x v="3"/>
    <s v="translations"/>
    <x v="1435"/>
    <d v="2015-10-11T18:43:40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x v="84"/>
    <b v="0"/>
    <s v="publishing/translations"/>
    <n v="0.77"/>
    <n v="38.5"/>
    <x v="3"/>
    <s v="translations"/>
    <x v="1436"/>
    <d v="2016-02-21T08:24:17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x v="19"/>
    <b v="0"/>
    <s v="publishing/translations"/>
    <n v="26.900000000000002"/>
    <n v="36.68181818181818"/>
    <x v="3"/>
    <s v="translations"/>
    <x v="1437"/>
    <d v="2014-07-13T04:59:00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x v="22"/>
    <b v="0"/>
    <s v="publishing/translations"/>
    <n v="3"/>
    <n v="75"/>
    <x v="3"/>
    <s v="translations"/>
    <x v="1438"/>
    <d v="2016-04-27T13:55:00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x v="79"/>
    <b v="0"/>
    <s v="publishing/translations"/>
    <n v="6.6055045871559637"/>
    <n v="30"/>
    <x v="3"/>
    <s v="translations"/>
    <x v="1439"/>
    <d v="2015-03-07T19:55:01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x v="29"/>
    <b v="0"/>
    <s v="publishing/translations"/>
    <n v="7.6923076923076927E-3"/>
    <n v="1"/>
    <x v="3"/>
    <s v="translations"/>
    <x v="1440"/>
    <d v="2016-05-26T17:57:43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x v="83"/>
    <b v="0"/>
    <s v="publishing/translations"/>
    <n v="1.1222222222222222"/>
    <n v="673.33333333333337"/>
    <x v="3"/>
    <s v="translations"/>
    <x v="1441"/>
    <d v="2015-09-11T18:22:49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x v="78"/>
    <b v="0"/>
    <s v="publishing/translations"/>
    <n v="0"/>
    <e v="#DIV/0!"/>
    <x v="3"/>
    <s v="translations"/>
    <x v="1442"/>
    <d v="2016-05-25T15:29:18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x v="78"/>
    <b v="0"/>
    <s v="publishing/translations"/>
    <n v="0"/>
    <e v="#DIV/0!"/>
    <x v="3"/>
    <s v="translations"/>
    <x v="1443"/>
    <d v="2017-01-02T22:13:29"/>
  </r>
  <r>
    <x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x v="78"/>
    <b v="0"/>
    <s v="publishing/translations"/>
    <n v="0"/>
    <e v="#DIV/0!"/>
    <x v="3"/>
    <s v="translations"/>
    <x v="1444"/>
    <d v="2015-09-12T20:57:4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x v="78"/>
    <b v="0"/>
    <s v="publishing/translations"/>
    <n v="0"/>
    <e v="#DIV/0!"/>
    <x v="3"/>
    <s v="translations"/>
    <x v="1445"/>
    <d v="2015-06-14T13:00:55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x v="78"/>
    <b v="0"/>
    <s v="publishing/translations"/>
    <n v="0"/>
    <e v="#DIV/0!"/>
    <x v="3"/>
    <s v="translations"/>
    <x v="1446"/>
    <d v="2016-04-21T10:44:38"/>
  </r>
  <r>
    <x v="1447"/>
    <s v="Indian Language Dictionary"/>
    <s v="I'm creating a dictionary of multiple Indian languages."/>
    <n v="500000"/>
    <n v="75"/>
    <x v="2"/>
    <s v="US"/>
    <s v="USD"/>
    <n v="1467999134"/>
    <n v="1465407134"/>
    <b v="0"/>
    <x v="83"/>
    <b v="0"/>
    <s v="publishing/translations"/>
    <n v="1.4999999999999999E-2"/>
    <n v="25"/>
    <x v="3"/>
    <s v="translations"/>
    <x v="1447"/>
    <d v="2016-07-08T17:32:14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x v="78"/>
    <b v="0"/>
    <s v="publishing/translations"/>
    <n v="0"/>
    <e v="#DIV/0!"/>
    <x v="3"/>
    <s v="translations"/>
    <x v="1448"/>
    <d v="2015-05-22T05:25:00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x v="78"/>
    <b v="0"/>
    <s v="publishing/translations"/>
    <n v="0"/>
    <e v="#DIV/0!"/>
    <x v="3"/>
    <s v="translations"/>
    <x v="1449"/>
    <d v="2015-05-10T19:28:25"/>
  </r>
  <r>
    <x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x v="29"/>
    <b v="0"/>
    <s v="publishing/translations"/>
    <n v="1E-3"/>
    <n v="1"/>
    <x v="3"/>
    <s v="translations"/>
    <x v="1450"/>
    <d v="2016-02-20T04:06:37"/>
  </r>
  <r>
    <x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x v="84"/>
    <b v="0"/>
    <s v="publishing/translations"/>
    <n v="1.0554089709762533E-2"/>
    <n v="1"/>
    <x v="3"/>
    <s v="translations"/>
    <x v="1451"/>
    <d v="2014-11-19T00:00:59"/>
  </r>
  <r>
    <x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x v="78"/>
    <b v="0"/>
    <s v="publishing/translations"/>
    <n v="0"/>
    <e v="#DIV/0!"/>
    <x v="3"/>
    <s v="translations"/>
    <x v="1452"/>
    <d v="2014-07-28T16:52:43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x v="78"/>
    <b v="0"/>
    <s v="publishing/translations"/>
    <n v="0"/>
    <e v="#DIV/0!"/>
    <x v="3"/>
    <s v="translations"/>
    <x v="1453"/>
    <d v="2017-04-15T15:42:27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x v="29"/>
    <b v="0"/>
    <s v="publishing/translations"/>
    <n v="0.85714285714285721"/>
    <n v="15"/>
    <x v="3"/>
    <s v="translations"/>
    <x v="1454"/>
    <d v="2016-04-24T21:59:00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x v="63"/>
    <b v="0"/>
    <s v="publishing/translations"/>
    <n v="10.5"/>
    <n v="225"/>
    <x v="3"/>
    <s v="translations"/>
    <x v="1455"/>
    <d v="2014-09-05T13:39:00"/>
  </r>
  <r>
    <x v="1456"/>
    <s v="Sometimes you don't need love (Canceled)"/>
    <s v="English Version of my auto-published novel"/>
    <n v="5000"/>
    <n v="145"/>
    <x v="1"/>
    <s v="IT"/>
    <s v="EUR"/>
    <n v="1483459365"/>
    <n v="1480867365"/>
    <b v="0"/>
    <x v="83"/>
    <b v="0"/>
    <s v="publishing/translations"/>
    <n v="2.9000000000000004"/>
    <n v="48.333333333333336"/>
    <x v="3"/>
    <s v="translations"/>
    <x v="1456"/>
    <d v="2017-01-03T16:02:45"/>
  </r>
  <r>
    <x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x v="78"/>
    <b v="0"/>
    <s v="publishing/translations"/>
    <n v="0"/>
    <e v="#DIV/0!"/>
    <x v="3"/>
    <s v="translations"/>
    <x v="1457"/>
    <d v="2015-11-11T22:30:44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x v="78"/>
    <b v="0"/>
    <s v="publishing/translations"/>
    <n v="0"/>
    <e v="#DIV/0!"/>
    <x v="3"/>
    <s v="translations"/>
    <x v="1458"/>
    <d v="2014-08-11T04:00:00"/>
  </r>
  <r>
    <x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x v="78"/>
    <b v="0"/>
    <s v="publishing/translations"/>
    <n v="0"/>
    <e v="#DIV/0!"/>
    <x v="3"/>
    <s v="translations"/>
    <x v="1459"/>
    <d v="2015-12-02T17:25:00"/>
  </r>
  <r>
    <x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x v="78"/>
    <b v="0"/>
    <s v="publishing/translations"/>
    <n v="0"/>
    <e v="#DIV/0!"/>
    <x v="3"/>
    <s v="translations"/>
    <x v="1460"/>
    <d v="2014-11-30T23:45:00"/>
  </r>
  <r>
    <x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x v="158"/>
    <b v="1"/>
    <s v="publishing/radio &amp; podcasts"/>
    <n v="101.24459999999999"/>
    <n v="44.66673529411765"/>
    <x v="3"/>
    <s v="radio &amp; podcasts"/>
    <x v="1461"/>
    <d v="2014-10-21T00:00:00"/>
  </r>
  <r>
    <x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x v="3"/>
    <b v="1"/>
    <s v="publishing/radio &amp; podcasts"/>
    <n v="108.5175"/>
    <n v="28.937999999999999"/>
    <x v="3"/>
    <s v="radio &amp; podcasts"/>
    <x v="1462"/>
    <d v="2013-04-10T15:54:31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x v="20"/>
    <b v="1"/>
    <s v="publishing/radio &amp; podcasts"/>
    <n v="147.66666666666666"/>
    <n v="35.44"/>
    <x v="3"/>
    <s v="radio &amp; podcasts"/>
    <x v="1463"/>
    <d v="2013-04-07T20:52:18"/>
  </r>
  <r>
    <x v="1464"/>
    <s v="Science Studio"/>
    <s v="The Best Science Media on the Web"/>
    <n v="5000"/>
    <n v="8160"/>
    <x v="0"/>
    <s v="US"/>
    <s v="USD"/>
    <n v="1361029958"/>
    <n v="1358437958"/>
    <b v="1"/>
    <x v="302"/>
    <b v="1"/>
    <s v="publishing/radio &amp; podcasts"/>
    <n v="163.19999999999999"/>
    <n v="34.871794871794869"/>
    <x v="3"/>
    <s v="radio &amp; podcasts"/>
    <x v="1464"/>
    <d v="2013-02-16T15:52:38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x v="303"/>
    <b v="1"/>
    <s v="publishing/radio &amp; podcasts"/>
    <n v="456.41449999999998"/>
    <n v="52.622732513451197"/>
    <x v="3"/>
    <s v="radio &amp; podcasts"/>
    <x v="1465"/>
    <d v="2012-03-22T03:00:00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x v="290"/>
    <b v="1"/>
    <s v="publishing/radio &amp; podcasts"/>
    <n v="107.87731249999999"/>
    <n v="69.598266129032254"/>
    <x v="3"/>
    <s v="radio &amp; podcasts"/>
    <x v="1466"/>
    <d v="2016-01-12T05:00:00"/>
  </r>
  <r>
    <x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x v="304"/>
    <b v="1"/>
    <s v="publishing/radio &amp; podcasts"/>
    <n v="115.08"/>
    <n v="76.72"/>
    <x v="3"/>
    <s v="radio &amp; podcasts"/>
    <x v="1467"/>
    <d v="2012-03-25T18:14:45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x v="305"/>
    <b v="1"/>
    <s v="publishing/radio &amp; podcasts"/>
    <n v="102.36842105263158"/>
    <n v="33.191126279863482"/>
    <x v="3"/>
    <s v="radio &amp; podcasts"/>
    <x v="1468"/>
    <d v="2011-06-12T00:20:49"/>
  </r>
  <r>
    <x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x v="306"/>
    <b v="1"/>
    <s v="publishing/radio &amp; podcasts"/>
    <n v="108.42485875706214"/>
    <n v="149.46417445482865"/>
    <x v="3"/>
    <s v="radio &amp; podcasts"/>
    <x v="1469"/>
    <d v="2013-02-15T14:21:49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x v="75"/>
    <b v="1"/>
    <s v="publishing/radio &amp; podcasts"/>
    <n v="125.13333333333334"/>
    <n v="23.172839506172838"/>
    <x v="3"/>
    <s v="radio &amp; podcasts"/>
    <x v="1470"/>
    <d v="2012-12-28T19:51:03"/>
  </r>
  <r>
    <x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x v="307"/>
    <b v="1"/>
    <s v="publishing/radio &amp; podcasts"/>
    <n v="103.840625"/>
    <n v="96.877551020408163"/>
    <x v="3"/>
    <s v="radio &amp; podcasts"/>
    <x v="1471"/>
    <d v="2015-04-09T22:58:54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x v="226"/>
    <b v="1"/>
    <s v="publishing/radio &amp; podcasts"/>
    <n v="138.70400000000001"/>
    <n v="103.20238095238095"/>
    <x v="3"/>
    <s v="radio &amp; podcasts"/>
    <x v="1472"/>
    <d v="2013-10-16T13:01:43"/>
  </r>
  <r>
    <x v="1473"/>
    <s v="ONE LOVES ONLY FORM"/>
    <s v="Public Radio Project"/>
    <n v="1500"/>
    <n v="1807.74"/>
    <x v="0"/>
    <s v="US"/>
    <s v="USD"/>
    <n v="1330644639"/>
    <n v="1328052639"/>
    <b v="1"/>
    <x v="5"/>
    <b v="1"/>
    <s v="publishing/radio &amp; podcasts"/>
    <n v="120.51600000000001"/>
    <n v="38.462553191489363"/>
    <x v="3"/>
    <s v="radio &amp; podcasts"/>
    <x v="1473"/>
    <d v="2012-03-01T23:30:39"/>
  </r>
  <r>
    <x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x v="88"/>
    <b v="1"/>
    <s v="publishing/radio &amp; podcasts"/>
    <n v="112.26666666666667"/>
    <n v="44.315789473684212"/>
    <x v="3"/>
    <s v="radio &amp; podcasts"/>
    <x v="1474"/>
    <d v="2013-09-13T17:28:12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x v="308"/>
    <b v="1"/>
    <s v="publishing/radio &amp; podcasts"/>
    <n v="188.66966666666667"/>
    <n v="64.173356009070289"/>
    <x v="3"/>
    <s v="radio &amp; podcasts"/>
    <x v="1475"/>
    <d v="2014-12-20T04:59:00"/>
  </r>
  <r>
    <x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x v="309"/>
    <b v="1"/>
    <s v="publishing/radio &amp; podcasts"/>
    <n v="661.55466666666666"/>
    <n v="43.333275109170302"/>
    <x v="3"/>
    <s v="radio &amp; podcasts"/>
    <x v="1476"/>
    <d v="2011-09-10T01:00:22"/>
  </r>
  <r>
    <x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x v="232"/>
    <b v="1"/>
    <s v="publishing/radio &amp; podcasts"/>
    <n v="111.31"/>
    <n v="90.495934959349597"/>
    <x v="3"/>
    <s v="radio &amp; podcasts"/>
    <x v="1477"/>
    <d v="2011-12-23T03:00:00"/>
  </r>
  <r>
    <x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x v="310"/>
    <b v="1"/>
    <s v="publishing/radio &amp; podcasts"/>
    <n v="1181.6142199999999"/>
    <n v="29.187190495010373"/>
    <x v="3"/>
    <s v="radio &amp; podcasts"/>
    <x v="1478"/>
    <d v="2013-05-14T20:55:1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x v="26"/>
    <b v="1"/>
    <s v="publishing/radio &amp; podcasts"/>
    <n v="137.375"/>
    <n v="30.95774647887324"/>
    <x v="3"/>
    <s v="radio &amp; podcasts"/>
    <x v="1479"/>
    <d v="2014-05-10T03:59:00"/>
  </r>
  <r>
    <x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x v="311"/>
    <b v="1"/>
    <s v="publishing/radio &amp; podcasts"/>
    <n v="117.04040000000001"/>
    <n v="92.157795275590544"/>
    <x v="3"/>
    <s v="radio &amp; podcasts"/>
    <x v="1480"/>
    <d v="2013-07-26T17:00:00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x v="79"/>
    <b v="0"/>
    <s v="publishing/fiction"/>
    <n v="2.1"/>
    <n v="17.5"/>
    <x v="3"/>
    <s v="fiction"/>
    <x v="1481"/>
    <d v="2013-11-02T22:09:05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x v="29"/>
    <b v="0"/>
    <s v="publishing/fiction"/>
    <n v="0.1"/>
    <n v="5"/>
    <x v="3"/>
    <s v="fiction"/>
    <x v="1482"/>
    <d v="2012-09-07T07:51:00"/>
  </r>
  <r>
    <x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x v="84"/>
    <b v="0"/>
    <s v="publishing/fiction"/>
    <n v="0.7142857142857143"/>
    <n v="25"/>
    <x v="3"/>
    <s v="fiction"/>
    <x v="1483"/>
    <d v="2016-07-22T04:37:55"/>
  </r>
  <r>
    <x v="1484"/>
    <s v="a book called filtered down thru the stars"/>
    <s v="The mussings of an old wizard"/>
    <n v="2000"/>
    <n v="0"/>
    <x v="2"/>
    <s v="US"/>
    <s v="USD"/>
    <n v="1342882260"/>
    <n v="1337834963"/>
    <b v="0"/>
    <x v="78"/>
    <b v="0"/>
    <s v="publishing/fiction"/>
    <n v="0"/>
    <e v="#DIV/0!"/>
    <x v="3"/>
    <s v="fiction"/>
    <x v="1484"/>
    <d v="2012-07-21T14:51:00"/>
  </r>
  <r>
    <x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x v="83"/>
    <b v="0"/>
    <s v="publishing/fiction"/>
    <n v="2.2388059701492535"/>
    <n v="50"/>
    <x v="3"/>
    <s v="fiction"/>
    <x v="1485"/>
    <d v="2015-06-20T19:06:13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x v="83"/>
    <b v="0"/>
    <s v="publishing/fiction"/>
    <n v="0.24"/>
    <n v="16"/>
    <x v="3"/>
    <s v="fiction"/>
    <x v="1486"/>
    <d v="2015-02-27T04:02:41"/>
  </r>
  <r>
    <x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x v="78"/>
    <b v="0"/>
    <s v="publishing/fiction"/>
    <n v="0"/>
    <e v="#DIV/0!"/>
    <x v="3"/>
    <s v="fiction"/>
    <x v="1487"/>
    <d v="2016-08-02T22:01:11"/>
  </r>
  <r>
    <x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x v="79"/>
    <b v="0"/>
    <s v="publishing/fiction"/>
    <n v="2.4"/>
    <n v="60"/>
    <x v="3"/>
    <s v="fiction"/>
    <x v="1488"/>
    <d v="2014-01-05T13:31:0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x v="78"/>
    <b v="0"/>
    <s v="publishing/fiction"/>
    <n v="0"/>
    <e v="#DIV/0!"/>
    <x v="3"/>
    <s v="fiction"/>
    <x v="1489"/>
    <d v="2012-11-15T15:40:52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x v="10"/>
    <b v="0"/>
    <s v="publishing/fiction"/>
    <n v="30.862068965517242"/>
    <n v="47.10526315789474"/>
    <x v="3"/>
    <s v="fiction"/>
    <x v="1490"/>
    <d v="2013-10-02T13:27:54"/>
  </r>
  <r>
    <x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x v="29"/>
    <b v="0"/>
    <s v="publishing/fiction"/>
    <n v="8.3333333333333321"/>
    <n v="100"/>
    <x v="3"/>
    <s v="fiction"/>
    <x v="1491"/>
    <d v="2015-02-15T15:38:0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x v="84"/>
    <b v="0"/>
    <s v="publishing/fiction"/>
    <n v="0.75"/>
    <n v="15"/>
    <x v="3"/>
    <s v="fiction"/>
    <x v="1492"/>
    <d v="2011-06-18T21:14:06"/>
  </r>
  <r>
    <x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x v="78"/>
    <b v="0"/>
    <s v="publishing/fiction"/>
    <n v="0"/>
    <e v="#DIV/0!"/>
    <x v="3"/>
    <s v="fiction"/>
    <x v="1493"/>
    <d v="2013-06-16T20:47:55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x v="202"/>
    <b v="0"/>
    <s v="publishing/fiction"/>
    <n v="8.9"/>
    <n v="40.454545454545453"/>
    <x v="3"/>
    <s v="fiction"/>
    <x v="1494"/>
    <d v="2015-04-03T15:38:00"/>
  </r>
  <r>
    <x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x v="78"/>
    <b v="0"/>
    <s v="publishing/fiction"/>
    <n v="0"/>
    <e v="#DIV/0!"/>
    <x v="3"/>
    <s v="fiction"/>
    <x v="1495"/>
    <d v="2011-08-27T18:57:11"/>
  </r>
  <r>
    <x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x v="78"/>
    <b v="0"/>
    <s v="publishing/fiction"/>
    <n v="0"/>
    <e v="#DIV/0!"/>
    <x v="3"/>
    <s v="fiction"/>
    <x v="1496"/>
    <d v="2014-09-16T11:24:19"/>
  </r>
  <r>
    <x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x v="29"/>
    <b v="0"/>
    <s v="publishing/fiction"/>
    <n v="6.6666666666666671E-3"/>
    <n v="1"/>
    <x v="3"/>
    <s v="fiction"/>
    <x v="1497"/>
    <d v="2013-07-31T19:43:0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x v="83"/>
    <b v="0"/>
    <s v="publishing/fiction"/>
    <n v="1.9"/>
    <n v="19"/>
    <x v="3"/>
    <s v="fiction"/>
    <x v="1498"/>
    <d v="2014-09-03T23:36:18"/>
  </r>
  <r>
    <x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x v="29"/>
    <b v="0"/>
    <s v="publishing/fiction"/>
    <n v="0.25"/>
    <n v="5"/>
    <x v="3"/>
    <s v="fiction"/>
    <x v="1499"/>
    <d v="2016-08-05T00:10:33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x v="41"/>
    <b v="0"/>
    <s v="publishing/fiction"/>
    <n v="25.035714285714285"/>
    <n v="46.733333333333334"/>
    <x v="3"/>
    <s v="fiction"/>
    <x v="1500"/>
    <d v="2013-05-01T21:42:37"/>
  </r>
  <r>
    <x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x v="312"/>
    <b v="1"/>
    <s v="photography/photobooks"/>
    <n v="166.33076923076925"/>
    <n v="97.731073446327684"/>
    <x v="8"/>
    <s v="photobooks"/>
    <x v="1501"/>
    <d v="2015-07-08T14:00:23"/>
  </r>
  <r>
    <x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x v="313"/>
    <b v="1"/>
    <s v="photography/photobooks"/>
    <n v="101.44545454545455"/>
    <n v="67.835866261398181"/>
    <x v="8"/>
    <s v="photobooks"/>
    <x v="1502"/>
    <d v="2016-03-25T22:00:0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x v="26"/>
    <b v="1"/>
    <s v="photography/photobooks"/>
    <n v="107.89146666666667"/>
    <n v="56.98492957746479"/>
    <x v="8"/>
    <s v="photobooks"/>
    <x v="1503"/>
    <d v="2016-10-23T08:20:01"/>
  </r>
  <r>
    <x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x v="314"/>
    <b v="1"/>
    <s v="photography/photobooks"/>
    <n v="277.93846153846158"/>
    <n v="67.159851301115239"/>
    <x v="8"/>
    <s v="photobooks"/>
    <x v="1504"/>
    <d v="2014-06-10T08:33:0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x v="315"/>
    <b v="1"/>
    <s v="photography/photobooks"/>
    <n v="103.58125"/>
    <n v="48.037681159420288"/>
    <x v="8"/>
    <s v="photobooks"/>
    <x v="1505"/>
    <d v="2016-03-22T20:01:00"/>
  </r>
  <r>
    <x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x v="68"/>
    <b v="1"/>
    <s v="photography/photobooks"/>
    <n v="111.4"/>
    <n v="38.860465116279073"/>
    <x v="8"/>
    <s v="photobooks"/>
    <x v="1506"/>
    <d v="2014-07-24T18:51:44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x v="51"/>
    <b v="1"/>
    <s v="photography/photobooks"/>
    <n v="215"/>
    <n v="78.181818181818187"/>
    <x v="8"/>
    <s v="photobooks"/>
    <x v="1507"/>
    <d v="2010-05-15T08:10:0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x v="263"/>
    <b v="1"/>
    <s v="photography/photobooks"/>
    <n v="110.76216216216217"/>
    <n v="97.113744075829388"/>
    <x v="8"/>
    <s v="photobooks"/>
    <x v="1508"/>
    <d v="2014-06-27T14:44:41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x v="193"/>
    <b v="1"/>
    <s v="photography/photobooks"/>
    <n v="123.64125714285714"/>
    <n v="110.39397959183674"/>
    <x v="8"/>
    <s v="photobooks"/>
    <x v="1509"/>
    <d v="2017-02-14T22:59:0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x v="316"/>
    <b v="1"/>
    <s v="photography/photobooks"/>
    <n v="101.03500000000001"/>
    <n v="39.91506172839506"/>
    <x v="8"/>
    <s v="photobooks"/>
    <x v="1510"/>
    <d v="2014-07-19T09:14:38"/>
  </r>
  <r>
    <x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x v="190"/>
    <b v="1"/>
    <s v="photography/photobooks"/>
    <n v="111.79285714285714"/>
    <n v="75.975728155339809"/>
    <x v="8"/>
    <s v="photobooks"/>
    <x v="1511"/>
    <d v="2015-11-18T15:00:04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x v="317"/>
    <b v="1"/>
    <s v="photography/photobooks"/>
    <n v="558.7714285714286"/>
    <n v="58.379104477611939"/>
    <x v="8"/>
    <s v="photobooks"/>
    <x v="1512"/>
    <d v="2017-02-05T16:25:39"/>
  </r>
  <r>
    <x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x v="224"/>
    <b v="1"/>
    <s v="photography/photobooks"/>
    <n v="150.01875000000001"/>
    <n v="55.82093023255814"/>
    <x v="8"/>
    <s v="photobooks"/>
    <x v="1513"/>
    <d v="2014-07-16T15:17:46"/>
  </r>
  <r>
    <x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x v="282"/>
    <b v="1"/>
    <s v="photography/photobooks"/>
    <n v="106.476"/>
    <n v="151.24431818181819"/>
    <x v="8"/>
    <s v="photobooks"/>
    <x v="1514"/>
    <d v="2015-09-27T14:20:4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x v="160"/>
    <b v="1"/>
    <s v="photography/photobooks"/>
    <n v="157.18899999999999"/>
    <n v="849.67027027027029"/>
    <x v="8"/>
    <s v="photobooks"/>
    <x v="1515"/>
    <d v="2016-03-16T05:04:57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x v="318"/>
    <b v="1"/>
    <s v="photography/photobooks"/>
    <n v="108.65882352941176"/>
    <n v="159.24137931034483"/>
    <x v="8"/>
    <s v="photobooks"/>
    <x v="1516"/>
    <d v="2016-10-06T14:00:0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x v="319"/>
    <b v="1"/>
    <s v="photography/photobooks"/>
    <n v="161.97999999999999"/>
    <n v="39.507317073170732"/>
    <x v="8"/>
    <s v="photobooks"/>
    <x v="1517"/>
    <d v="2014-12-06T06:00:00"/>
  </r>
  <r>
    <x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x v="163"/>
    <b v="1"/>
    <s v="photography/photobooks"/>
    <n v="205.36666666666665"/>
    <n v="130.52966101694915"/>
    <x v="8"/>
    <s v="photobooks"/>
    <x v="1518"/>
    <d v="2014-05-31T19:40:52"/>
  </r>
  <r>
    <x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x v="108"/>
    <b v="1"/>
    <s v="photography/photobooks"/>
    <n v="103.36388888888889"/>
    <n v="64.156896551724131"/>
    <x v="8"/>
    <s v="photobooks"/>
    <x v="1519"/>
    <d v="2014-06-20T21:59:00"/>
  </r>
  <r>
    <x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x v="157"/>
    <b v="1"/>
    <s v="photography/photobooks"/>
    <n v="103.47222222222223"/>
    <n v="111.52694610778443"/>
    <x v="8"/>
    <s v="photobooks"/>
    <x v="1520"/>
    <d v="2014-12-19T04:00:0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x v="97"/>
    <b v="1"/>
    <s v="photography/photobooks"/>
    <n v="106.81333333333333"/>
    <n v="170.44680851063831"/>
    <x v="8"/>
    <s v="photobooks"/>
    <x v="1521"/>
    <d v="2016-06-07T04:01:31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x v="320"/>
    <b v="1"/>
    <s v="photography/photobooks"/>
    <n v="138.96574712643678"/>
    <n v="133.7391592920354"/>
    <x v="8"/>
    <s v="photobooks"/>
    <x v="1522"/>
    <d v="2014-10-17T19:55:39"/>
  </r>
  <r>
    <x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x v="198"/>
    <b v="1"/>
    <s v="photography/photobooks"/>
    <n v="124.84324324324325"/>
    <n v="95.834024896265561"/>
    <x v="8"/>
    <s v="photobooks"/>
    <x v="1523"/>
    <d v="2014-12-23T00:00:00"/>
  </r>
  <r>
    <x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x v="33"/>
    <b v="1"/>
    <s v="photography/photobooks"/>
    <n v="206.99999999999997"/>
    <n v="221.78571428571428"/>
    <x v="8"/>
    <s v="photobooks"/>
    <x v="1524"/>
    <d v="2017-02-20T12:01:3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x v="205"/>
    <b v="1"/>
    <s v="photography/photobooks"/>
    <n v="174.00576923076923"/>
    <n v="32.315357142857138"/>
    <x v="8"/>
    <s v="photobooks"/>
    <x v="1525"/>
    <d v="2016-08-18T16:52:18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x v="321"/>
    <b v="1"/>
    <s v="photography/photobooks"/>
    <n v="120.32608695652173"/>
    <n v="98.839285714285708"/>
    <x v="8"/>
    <s v="photobooks"/>
    <x v="1526"/>
    <d v="2016-01-19T06:37:27"/>
  </r>
  <r>
    <x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x v="16"/>
    <b v="1"/>
    <s v="photography/photobooks"/>
    <n v="110.44428571428573"/>
    <n v="55.222142857142863"/>
    <x v="8"/>
    <s v="photobooks"/>
    <x v="1527"/>
    <d v="2017-03-14T13:24:46"/>
  </r>
  <r>
    <x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x v="322"/>
    <b v="1"/>
    <s v="photography/photobooks"/>
    <n v="281.56666666666666"/>
    <n v="52.793750000000003"/>
    <x v="8"/>
    <s v="photobooks"/>
    <x v="1528"/>
    <d v="2017-02-01T00:00:00"/>
  </r>
  <r>
    <x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x v="261"/>
    <b v="1"/>
    <s v="photography/photobooks"/>
    <n v="100.67894736842105"/>
    <n v="135.66666666666666"/>
    <x v="8"/>
    <s v="photobooks"/>
    <x v="1529"/>
    <d v="2015-03-19T14:05: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x v="323"/>
    <b v="1"/>
    <s v="photography/photobooks"/>
    <n v="134.82571428571427"/>
    <n v="53.991990846681922"/>
    <x v="8"/>
    <s v="photobooks"/>
    <x v="1530"/>
    <d v="2015-10-23T18:24:55"/>
  </r>
  <r>
    <x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x v="196"/>
    <b v="1"/>
    <s v="photography/photobooks"/>
    <n v="175.95744680851064"/>
    <n v="56.643835616438359"/>
    <x v="8"/>
    <s v="photobooks"/>
    <x v="1531"/>
    <d v="2014-12-01T03:00:00"/>
  </r>
  <r>
    <x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x v="324"/>
    <b v="1"/>
    <s v="photography/photobooks"/>
    <n v="484.02000000000004"/>
    <n v="82.316326530612244"/>
    <x v="8"/>
    <s v="photobooks"/>
    <x v="1532"/>
    <d v="2016-02-15T15:00:00"/>
  </r>
  <r>
    <x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x v="325"/>
    <b v="1"/>
    <s v="photography/photobooks"/>
    <n v="145.14000000000001"/>
    <n v="88.26081081081081"/>
    <x v="8"/>
    <s v="photobooks"/>
    <x v="1533"/>
    <d v="2016-05-02T03:59:0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x v="232"/>
    <b v="1"/>
    <s v="photography/photobooks"/>
    <n v="417.73333333333335"/>
    <n v="84.905149051490511"/>
    <x v="8"/>
    <s v="photobooks"/>
    <x v="1534"/>
    <d v="2015-09-04T16:11:02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x v="238"/>
    <b v="1"/>
    <s v="photography/photobooks"/>
    <n v="132.42499999999998"/>
    <n v="48.154545454545456"/>
    <x v="8"/>
    <s v="photobooks"/>
    <x v="1535"/>
    <d v="2016-05-23T22:00:0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x v="326"/>
    <b v="1"/>
    <s v="photography/photobooks"/>
    <n v="250.30841666666666"/>
    <n v="66.015406593406595"/>
    <x v="8"/>
    <s v="photobooks"/>
    <x v="1536"/>
    <d v="2015-08-27T19:15:10"/>
  </r>
  <r>
    <x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x v="291"/>
    <b v="1"/>
    <s v="photography/photobooks"/>
    <n v="179.9"/>
    <n v="96.375"/>
    <x v="8"/>
    <s v="photobooks"/>
    <x v="1537"/>
    <d v="2016-08-06T18:00:0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x v="67"/>
    <b v="1"/>
    <s v="photography/photobooks"/>
    <n v="102.62857142857142"/>
    <n v="156.17391304347825"/>
    <x v="8"/>
    <s v="photobooks"/>
    <x v="1538"/>
    <d v="2015-01-22T18:46:1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x v="4"/>
    <b v="1"/>
    <s v="photography/photobooks"/>
    <n v="135.98609999999999"/>
    <n v="95.764859154929582"/>
    <x v="8"/>
    <s v="photobooks"/>
    <x v="1539"/>
    <d v="2017-01-03T22:03:39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x v="15"/>
    <b v="1"/>
    <s v="photography/photobooks"/>
    <n v="117.86666666666667"/>
    <n v="180.40816326530611"/>
    <x v="8"/>
    <s v="photobooks"/>
    <x v="1540"/>
    <d v="2014-11-26T01:15:00"/>
  </r>
  <r>
    <x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x v="84"/>
    <b v="0"/>
    <s v="photography/nature"/>
    <n v="3.3333333333333333E-2"/>
    <n v="3"/>
    <x v="8"/>
    <s v="nature"/>
    <x v="1541"/>
    <d v="2014-12-31T17:05:38"/>
  </r>
  <r>
    <x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x v="29"/>
    <b v="0"/>
    <s v="photography/nature"/>
    <n v="4"/>
    <n v="20"/>
    <x v="8"/>
    <s v="nature"/>
    <x v="1542"/>
    <d v="2015-06-30T23:55:00"/>
  </r>
  <r>
    <x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x v="29"/>
    <b v="0"/>
    <s v="photography/nature"/>
    <n v="0.44444444444444442"/>
    <n v="10"/>
    <x v="8"/>
    <s v="nature"/>
    <x v="1543"/>
    <d v="2014-11-22T13:13:54"/>
  </r>
  <r>
    <x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x v="78"/>
    <b v="0"/>
    <s v="photography/nature"/>
    <n v="0"/>
    <e v="#DIV/0!"/>
    <x v="8"/>
    <s v="nature"/>
    <x v="1544"/>
    <d v="2015-04-01T00:18:00"/>
  </r>
  <r>
    <x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x v="29"/>
    <b v="0"/>
    <s v="photography/nature"/>
    <n v="3.3333333333333333E-2"/>
    <n v="1"/>
    <x v="8"/>
    <s v="nature"/>
    <x v="1545"/>
    <d v="2015-03-02T21:16:00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x v="202"/>
    <b v="0"/>
    <s v="photography/nature"/>
    <n v="28.9"/>
    <n v="26.272727272727273"/>
    <x v="8"/>
    <s v="nature"/>
    <x v="1546"/>
    <d v="2014-09-17T05:06:39"/>
  </r>
  <r>
    <x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x v="78"/>
    <b v="0"/>
    <s v="photography/nature"/>
    <n v="0"/>
    <e v="#DIV/0!"/>
    <x v="8"/>
    <s v="nature"/>
    <x v="1547"/>
    <d v="2017-02-23T10:14:42"/>
  </r>
  <r>
    <x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x v="29"/>
    <b v="0"/>
    <s v="photography/nature"/>
    <n v="8.5714285714285712"/>
    <n v="60"/>
    <x v="8"/>
    <s v="nature"/>
    <x v="1548"/>
    <d v="2015-11-08T22:10:20"/>
  </r>
  <r>
    <x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x v="79"/>
    <b v="0"/>
    <s v="photography/nature"/>
    <n v="34"/>
    <n v="28.333333333333332"/>
    <x v="8"/>
    <s v="nature"/>
    <x v="1549"/>
    <d v="2015-11-03T04:15:59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x v="63"/>
    <b v="0"/>
    <s v="photography/nature"/>
    <n v="13.466666666666665"/>
    <n v="14.428571428571429"/>
    <x v="8"/>
    <s v="nature"/>
    <x v="1550"/>
    <d v="2016-05-12T10:47:14"/>
  </r>
  <r>
    <x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x v="78"/>
    <b v="0"/>
    <s v="photography/nature"/>
    <n v="0"/>
    <e v="#DIV/0!"/>
    <x v="8"/>
    <s v="nature"/>
    <x v="1551"/>
    <d v="2015-05-27T19:47:19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x v="38"/>
    <b v="0"/>
    <s v="photography/nature"/>
    <n v="49.186046511627907"/>
    <n v="132.1875"/>
    <x v="8"/>
    <s v="nature"/>
    <x v="1552"/>
    <d v="2014-10-01T03:59:00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x v="78"/>
    <b v="0"/>
    <s v="photography/nature"/>
    <n v="0"/>
    <e v="#DIV/0!"/>
    <x v="8"/>
    <s v="nature"/>
    <x v="1553"/>
    <d v="2015-09-02T06:47:27"/>
  </r>
  <r>
    <x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x v="78"/>
    <b v="0"/>
    <s v="photography/nature"/>
    <n v="0"/>
    <e v="#DIV/0!"/>
    <x v="8"/>
    <s v="nature"/>
    <x v="1554"/>
    <d v="2015-08-02T06:03:10"/>
  </r>
  <r>
    <x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x v="78"/>
    <b v="0"/>
    <s v="photography/nature"/>
    <n v="0"/>
    <e v="#DIV/0!"/>
    <x v="8"/>
    <s v="nature"/>
    <x v="1555"/>
    <d v="2015-09-17T17:00:00"/>
  </r>
  <r>
    <x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x v="8"/>
    <b v="0"/>
    <s v="photography/nature"/>
    <n v="45.133333333333333"/>
    <n v="56.416666666666664"/>
    <x v="8"/>
    <s v="nature"/>
    <x v="1556"/>
    <d v="2016-07-04T03:40:24"/>
  </r>
  <r>
    <x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x v="29"/>
    <b v="0"/>
    <s v="photography/nature"/>
    <n v="4"/>
    <n v="100"/>
    <x v="8"/>
    <s v="nature"/>
    <x v="1557"/>
    <d v="2014-09-20T15:40:33"/>
  </r>
  <r>
    <x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x v="83"/>
    <b v="0"/>
    <s v="photography/nature"/>
    <n v="4.666666666666667"/>
    <n v="11.666666666666666"/>
    <x v="8"/>
    <s v="nature"/>
    <x v="1558"/>
    <d v="2015-08-28T12:12:00"/>
  </r>
  <r>
    <x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x v="29"/>
    <b v="0"/>
    <s v="photography/nature"/>
    <n v="0.33333333333333337"/>
    <n v="50"/>
    <x v="8"/>
    <s v="nature"/>
    <x v="1559"/>
    <d v="2015-04-29T01:16:39"/>
  </r>
  <r>
    <x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x v="80"/>
    <b v="0"/>
    <s v="photography/nature"/>
    <n v="3.7600000000000002"/>
    <n v="23.5"/>
    <x v="8"/>
    <s v="nature"/>
    <x v="1560"/>
    <d v="2014-11-13T01:29:53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x v="29"/>
    <b v="0"/>
    <s v="publishing/art books"/>
    <n v="0.67"/>
    <n v="67"/>
    <x v="3"/>
    <s v="art books"/>
    <x v="1561"/>
    <d v="2013-11-07T02:00:03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x v="78"/>
    <b v="0"/>
    <s v="publishing/art books"/>
    <n v="0"/>
    <e v="#DIV/0!"/>
    <x v="3"/>
    <s v="art books"/>
    <x v="1562"/>
    <d v="2009-12-02T00:50:00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x v="84"/>
    <b v="0"/>
    <s v="publishing/art books"/>
    <n v="1.4166666666666665"/>
    <n v="42.5"/>
    <x v="3"/>
    <s v="art books"/>
    <x v="1563"/>
    <d v="2014-03-14T16:49:11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x v="29"/>
    <b v="0"/>
    <s v="publishing/art books"/>
    <n v="0.1"/>
    <n v="10"/>
    <x v="3"/>
    <s v="art books"/>
    <x v="1564"/>
    <d v="2015-05-28T20:05:00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x v="29"/>
    <b v="0"/>
    <s v="publishing/art books"/>
    <n v="2.5"/>
    <n v="100"/>
    <x v="3"/>
    <s v="art books"/>
    <x v="1565"/>
    <d v="2011-06-08T17:31:01"/>
  </r>
  <r>
    <x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x v="211"/>
    <b v="0"/>
    <s v="publishing/art books"/>
    <n v="21.25"/>
    <n v="108.05084745762711"/>
    <x v="3"/>
    <s v="art books"/>
    <x v="1566"/>
    <d v="2016-07-27T22:00:00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x v="62"/>
    <b v="0"/>
    <s v="publishing/art books"/>
    <n v="4.117647058823529"/>
    <n v="26.923076923076923"/>
    <x v="3"/>
    <s v="art books"/>
    <x v="1567"/>
    <d v="2014-02-17T00:00:00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x v="19"/>
    <b v="0"/>
    <s v="publishing/art books"/>
    <n v="13.639999999999999"/>
    <n v="155"/>
    <x v="3"/>
    <s v="art books"/>
    <x v="1568"/>
    <d v="2014-12-24T01:29:45"/>
  </r>
  <r>
    <x v="1569"/>
    <s v="to be removed (Canceled)"/>
    <s v="to be removed"/>
    <n v="30000"/>
    <n v="0"/>
    <x v="1"/>
    <s v="US"/>
    <s v="USD"/>
    <n v="1369498714"/>
    <n v="1366906714"/>
    <b v="0"/>
    <x v="78"/>
    <b v="0"/>
    <s v="publishing/art books"/>
    <n v="0"/>
    <e v="#DIV/0!"/>
    <x v="3"/>
    <s v="art books"/>
    <x v="1569"/>
    <d v="2013-05-25T16:18:34"/>
  </r>
  <r>
    <x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x v="47"/>
    <b v="0"/>
    <s v="publishing/art books"/>
    <n v="41.4"/>
    <n v="47.769230769230766"/>
    <x v="3"/>
    <s v="art books"/>
    <x v="1570"/>
    <d v="2016-04-08T18:31:22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x v="80"/>
    <b v="0"/>
    <s v="publishing/art books"/>
    <n v="0.66115702479338845"/>
    <n v="20"/>
    <x v="3"/>
    <s v="art books"/>
    <x v="1571"/>
    <d v="2015-06-19T18:28:03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x v="83"/>
    <b v="0"/>
    <s v="publishing/art books"/>
    <n v="5"/>
    <n v="41.666666666666664"/>
    <x v="3"/>
    <s v="art books"/>
    <x v="1572"/>
    <d v="2016-02-28T23:59:00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x v="83"/>
    <b v="0"/>
    <s v="publishing/art books"/>
    <n v="2.4777777777777779"/>
    <n v="74.333333333333329"/>
    <x v="3"/>
    <s v="art books"/>
    <x v="1573"/>
    <d v="2017-04-01T03:59:00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x v="79"/>
    <b v="0"/>
    <s v="publishing/art books"/>
    <n v="5.0599999999999996"/>
    <n v="84.333333333333329"/>
    <x v="3"/>
    <s v="art books"/>
    <x v="1574"/>
    <d v="2015-02-17T22:15:29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x v="2"/>
    <b v="0"/>
    <s v="publishing/art books"/>
    <n v="22.91"/>
    <n v="65.457142857142856"/>
    <x v="3"/>
    <s v="art books"/>
    <x v="1575"/>
    <d v="2014-07-09T12:34:56"/>
  </r>
  <r>
    <x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x v="73"/>
    <b v="0"/>
    <s v="publishing/art books"/>
    <n v="13"/>
    <n v="65"/>
    <x v="3"/>
    <s v="art books"/>
    <x v="1576"/>
    <d v="2015-06-30T21:06:08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x v="84"/>
    <b v="0"/>
    <s v="publishing/art books"/>
    <n v="0.54999999999999993"/>
    <n v="27.5"/>
    <x v="3"/>
    <s v="art books"/>
    <x v="1577"/>
    <d v="2012-07-24T20:20:48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x v="80"/>
    <b v="0"/>
    <s v="publishing/art books"/>
    <n v="10.806536636794938"/>
    <n v="51.25"/>
    <x v="3"/>
    <s v="art books"/>
    <x v="1578"/>
    <d v="2010-09-02T02:00:00"/>
  </r>
  <r>
    <x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x v="84"/>
    <b v="0"/>
    <s v="publishing/art books"/>
    <n v="0.84008400840084008"/>
    <n v="14"/>
    <x v="3"/>
    <s v="art books"/>
    <x v="1579"/>
    <d v="2013-08-28T23:54:51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x v="78"/>
    <b v="0"/>
    <s v="publishing/art books"/>
    <n v="0"/>
    <e v="#DIV/0!"/>
    <x v="3"/>
    <s v="art books"/>
    <x v="1580"/>
    <d v="2012-05-21T01:12:06"/>
  </r>
  <r>
    <x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x v="29"/>
    <b v="0"/>
    <s v="photography/places"/>
    <n v="0.5"/>
    <n v="5"/>
    <x v="8"/>
    <s v="places"/>
    <x v="1581"/>
    <d v="2015-12-19T10:46:30"/>
  </r>
  <r>
    <x v="1582"/>
    <s v="Scenes from New Orleans"/>
    <s v="I create canvas prints of images from in and around New Orleans"/>
    <n v="1000"/>
    <n v="93"/>
    <x v="2"/>
    <s v="US"/>
    <s v="USD"/>
    <n v="1445894400"/>
    <n v="1440961053"/>
    <b v="0"/>
    <x v="83"/>
    <b v="0"/>
    <s v="photography/places"/>
    <n v="9.3000000000000007"/>
    <n v="31"/>
    <x v="8"/>
    <s v="places"/>
    <x v="1582"/>
    <d v="2015-10-26T21:20:00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x v="29"/>
    <b v="0"/>
    <s v="photography/places"/>
    <n v="7.4999999999999997E-2"/>
    <n v="15"/>
    <x v="8"/>
    <s v="places"/>
    <x v="1583"/>
    <d v="2014-09-25T21:43:11"/>
  </r>
  <r>
    <x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x v="78"/>
    <b v="0"/>
    <s v="photography/places"/>
    <n v="0"/>
    <e v="#DIV/0!"/>
    <x v="8"/>
    <s v="places"/>
    <x v="1584"/>
    <d v="2014-05-30T15:35:01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x v="8"/>
    <b v="0"/>
    <s v="photography/places"/>
    <n v="79"/>
    <n v="131.66666666666666"/>
    <x v="8"/>
    <s v="places"/>
    <x v="1585"/>
    <d v="2016-12-25T11:00:00"/>
  </r>
  <r>
    <x v="1586"/>
    <s v="Missouri In Pictures"/>
    <s v="Show the world the beauty that is in all of our back yards!"/>
    <n v="1500"/>
    <n v="0"/>
    <x v="2"/>
    <s v="US"/>
    <s v="USD"/>
    <n v="1428197422"/>
    <n v="1425609022"/>
    <b v="0"/>
    <x v="78"/>
    <b v="0"/>
    <s v="photography/places"/>
    <n v="0"/>
    <e v="#DIV/0!"/>
    <x v="8"/>
    <s v="places"/>
    <x v="1586"/>
    <d v="2015-04-05T01:30:22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x v="29"/>
    <b v="0"/>
    <s v="photography/places"/>
    <n v="1.3333333333333334E-2"/>
    <n v="1"/>
    <x v="8"/>
    <s v="places"/>
    <x v="1587"/>
    <d v="2014-12-13T22:49:25"/>
  </r>
  <r>
    <x v="1588"/>
    <s v="The Right Side of Texas"/>
    <s v="Southeast Texas as seen through the lens of a cell phone camera"/>
    <n v="516"/>
    <n v="0"/>
    <x v="2"/>
    <s v="US"/>
    <s v="USD"/>
    <n v="1422735120"/>
    <n v="1420091999"/>
    <b v="0"/>
    <x v="78"/>
    <b v="0"/>
    <s v="photography/places"/>
    <n v="0"/>
    <e v="#DIV/0!"/>
    <x v="8"/>
    <s v="places"/>
    <x v="1588"/>
    <d v="2015-01-31T20:12:00"/>
  </r>
  <r>
    <x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x v="78"/>
    <b v="0"/>
    <s v="photography/places"/>
    <n v="0"/>
    <e v="#DIV/0!"/>
    <x v="8"/>
    <s v="places"/>
    <x v="1589"/>
    <d v="2015-10-09T23:38:06"/>
  </r>
  <r>
    <x v="1590"/>
    <s v="An Italian Adventure"/>
    <s v="Discover Italy through photography."/>
    <n v="60000"/>
    <n v="1020"/>
    <x v="2"/>
    <s v="IT"/>
    <s v="EUR"/>
    <n v="1443040464"/>
    <n v="1440448464"/>
    <b v="0"/>
    <x v="84"/>
    <b v="0"/>
    <s v="photography/places"/>
    <n v="1.7000000000000002"/>
    <n v="510"/>
    <x v="8"/>
    <s v="places"/>
    <x v="1590"/>
    <d v="2015-09-23T20:34:24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x v="297"/>
    <b v="0"/>
    <s v="photography/places"/>
    <n v="29.228571428571428"/>
    <n v="44.478260869565219"/>
    <x v="8"/>
    <s v="places"/>
    <x v="1591"/>
    <d v="2016-04-03T16:25:41"/>
  </r>
  <r>
    <x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x v="78"/>
    <b v="0"/>
    <s v="photography/places"/>
    <n v="0"/>
    <e v="#DIV/0!"/>
    <x v="8"/>
    <s v="places"/>
    <x v="1592"/>
    <d v="2015-03-28T00:44:45"/>
  </r>
  <r>
    <x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x v="83"/>
    <b v="0"/>
    <s v="photography/places"/>
    <n v="1.3636363636363637E-2"/>
    <n v="1"/>
    <x v="8"/>
    <s v="places"/>
    <x v="1593"/>
    <d v="2015-02-28T20:17:35"/>
  </r>
  <r>
    <x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x v="73"/>
    <b v="0"/>
    <s v="photography/places"/>
    <n v="20.5"/>
    <n v="20.5"/>
    <x v="8"/>
    <s v="places"/>
    <x v="1594"/>
    <d v="2016-05-15T16:21:00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x v="63"/>
    <b v="0"/>
    <s v="photography/places"/>
    <n v="0.27999999999999997"/>
    <n v="40"/>
    <x v="8"/>
    <s v="places"/>
    <x v="1595"/>
    <d v="2014-06-18T20:13:00"/>
  </r>
  <r>
    <x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x v="83"/>
    <b v="0"/>
    <s v="photography/places"/>
    <n v="2.3076923076923079"/>
    <n v="25"/>
    <x v="8"/>
    <s v="places"/>
    <x v="1596"/>
    <d v="2014-12-13T11:19:29"/>
  </r>
  <r>
    <x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x v="78"/>
    <b v="0"/>
    <s v="photography/places"/>
    <n v="0"/>
    <e v="#DIV/0!"/>
    <x v="8"/>
    <s v="places"/>
    <x v="1597"/>
    <d v="2016-09-20T08:29:57"/>
  </r>
  <r>
    <x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x v="29"/>
    <b v="0"/>
    <s v="photography/places"/>
    <n v="0.125"/>
    <n v="1"/>
    <x v="8"/>
    <s v="places"/>
    <x v="1598"/>
    <d v="2015-07-26T16:00:58"/>
  </r>
  <r>
    <x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x v="78"/>
    <b v="0"/>
    <s v="photography/places"/>
    <n v="0"/>
    <e v="#DIV/0!"/>
    <x v="8"/>
    <s v="places"/>
    <x v="1599"/>
    <d v="2016-04-08T11:56:16"/>
  </r>
  <r>
    <x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x v="82"/>
    <b v="0"/>
    <s v="photography/places"/>
    <n v="7.3400000000000007"/>
    <n v="40.777777777777779"/>
    <x v="8"/>
    <s v="places"/>
    <x v="1600"/>
    <d v="2014-07-15T05:11:00"/>
  </r>
  <r>
    <x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x v="66"/>
    <b v="1"/>
    <s v="music/rock"/>
    <n v="108.2492"/>
    <n v="48.325535714285714"/>
    <x v="4"/>
    <s v="rock"/>
    <x v="1601"/>
    <d v="2011-05-05T02:13:53"/>
  </r>
  <r>
    <x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x v="58"/>
    <b v="1"/>
    <s v="music/rock"/>
    <n v="100.16666666666667"/>
    <n v="46.953125"/>
    <x v="4"/>
    <s v="rock"/>
    <x v="1602"/>
    <d v="2011-10-14T23:00:00"/>
  </r>
  <r>
    <x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x v="209"/>
    <b v="1"/>
    <s v="music/rock"/>
    <n v="100.03299999999999"/>
    <n v="66.688666666666663"/>
    <x v="4"/>
    <s v="rock"/>
    <x v="1603"/>
    <d v="2012-01-28T04:04:19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x v="16"/>
    <b v="1"/>
    <s v="music/rock"/>
    <n v="122.10714285714286"/>
    <n v="48.842857142857142"/>
    <x v="4"/>
    <s v="rock"/>
    <x v="1604"/>
    <d v="2012-03-17T19:17:15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x v="34"/>
    <b v="1"/>
    <s v="music/rock"/>
    <n v="100.69333333333334"/>
    <n v="137.30909090909091"/>
    <x v="4"/>
    <s v="rock"/>
    <x v="1605"/>
    <d v="2011-08-01T07:00:00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x v="297"/>
    <b v="1"/>
    <s v="music/rock"/>
    <n v="101.004125"/>
    <n v="87.829673913043479"/>
    <x v="4"/>
    <s v="rock"/>
    <x v="1606"/>
    <d v="2011-03-24T01:40:38"/>
  </r>
  <r>
    <x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x v="242"/>
    <b v="1"/>
    <s v="music/rock"/>
    <n v="145.11000000000001"/>
    <n v="70.785365853658533"/>
    <x v="4"/>
    <s v="rock"/>
    <x v="1607"/>
    <d v="2012-06-14T19:24: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x v="23"/>
    <b v="1"/>
    <s v="music/rock"/>
    <n v="101.25"/>
    <n v="52.826086956521742"/>
    <x v="4"/>
    <s v="rock"/>
    <x v="1608"/>
    <d v="2014-01-01T05:26:00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x v="80"/>
    <b v="1"/>
    <s v="music/rock"/>
    <n v="118.33333333333333"/>
    <n v="443.75"/>
    <x v="4"/>
    <s v="rock"/>
    <x v="1609"/>
    <d v="2011-11-02T08:00:00"/>
  </r>
  <r>
    <x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x v="300"/>
    <b v="1"/>
    <s v="music/rock"/>
    <n v="271.85000000000002"/>
    <n v="48.544642857142854"/>
    <x v="4"/>
    <s v="rock"/>
    <x v="1610"/>
    <d v="2012-12-15T22:11:50"/>
  </r>
  <r>
    <x v="1611"/>
    <s v="Skelton-Luns CD/7&quot;             No Big Deal."/>
    <s v="Skelton-Luns CD/7&quot; No Big Deal."/>
    <n v="800"/>
    <n v="1001"/>
    <x v="0"/>
    <s v="US"/>
    <s v="USD"/>
    <n v="1370390432"/>
    <n v="1368576032"/>
    <b v="0"/>
    <x v="74"/>
    <b v="1"/>
    <s v="music/rock"/>
    <n v="125.125"/>
    <n v="37.074074074074076"/>
    <x v="4"/>
    <s v="rock"/>
    <x v="1611"/>
    <d v="2013-06-05T00:00:32"/>
  </r>
  <r>
    <x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x v="202"/>
    <b v="1"/>
    <s v="music/rock"/>
    <n v="110.00000000000001"/>
    <n v="50"/>
    <x v="4"/>
    <s v="rock"/>
    <x v="1612"/>
    <d v="2013-01-02T20:59:44"/>
  </r>
  <r>
    <x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x v="55"/>
    <b v="1"/>
    <s v="music/rock"/>
    <n v="101.49999999999999"/>
    <n v="39.03846153846154"/>
    <x v="4"/>
    <s v="rock"/>
    <x v="1613"/>
    <d v="2012-07-22T01:40:02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x v="99"/>
    <b v="1"/>
    <s v="music/rock"/>
    <n v="102.69999999999999"/>
    <n v="66.688311688311686"/>
    <x v="4"/>
    <s v="rock"/>
    <x v="1614"/>
    <d v="2014-08-03T17:00:00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x v="327"/>
    <b v="1"/>
    <s v="music/rock"/>
    <n v="114.12500000000001"/>
    <n v="67.132352941176464"/>
    <x v="4"/>
    <s v="rock"/>
    <x v="1615"/>
    <d v="2011-12-13T02:13:16"/>
  </r>
  <r>
    <x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x v="328"/>
    <b v="1"/>
    <s v="music/rock"/>
    <n v="104.2"/>
    <n v="66.369426751592357"/>
    <x v="4"/>
    <s v="rock"/>
    <x v="1616"/>
    <d v="2012-11-22T22:00:00"/>
  </r>
  <r>
    <x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x v="150"/>
    <b v="1"/>
    <s v="music/rock"/>
    <n v="145.85714285714286"/>
    <n v="64.620253164556956"/>
    <x v="4"/>
    <s v="rock"/>
    <x v="1617"/>
    <d v="2013-11-01T19:00:00"/>
  </r>
  <r>
    <x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x v="74"/>
    <b v="1"/>
    <s v="music/rock"/>
    <n v="105.06666666666666"/>
    <n v="58.370370370370374"/>
    <x v="4"/>
    <s v="rock"/>
    <x v="1618"/>
    <d v="2013-03-08T15:42:15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x v="23"/>
    <b v="1"/>
    <s v="music/rock"/>
    <n v="133.33333333333331"/>
    <n v="86.956521739130437"/>
    <x v="4"/>
    <s v="rock"/>
    <x v="1619"/>
    <d v="2014-09-15T04:28:06"/>
  </r>
  <r>
    <x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x v="57"/>
    <b v="1"/>
    <s v="music/rock"/>
    <n v="112.99999999999999"/>
    <n v="66.470588235294116"/>
    <x v="4"/>
    <s v="rock"/>
    <x v="1620"/>
    <d v="2013-02-23T08:09:00"/>
  </r>
  <r>
    <x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x v="77"/>
    <b v="1"/>
    <s v="music/rock"/>
    <n v="121.2"/>
    <n v="163.78378378378378"/>
    <x v="4"/>
    <s v="rock"/>
    <x v="1621"/>
    <d v="2012-05-28T03:59:00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x v="71"/>
    <b v="1"/>
    <s v="music/rock"/>
    <n v="101.72463768115942"/>
    <n v="107.98461538461538"/>
    <x v="4"/>
    <s v="rock"/>
    <x v="1622"/>
    <d v="2014-12-17T07:59:00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x v="59"/>
    <b v="1"/>
    <s v="music/rock"/>
    <n v="101.06666666666666"/>
    <n v="42.111111111111114"/>
    <x v="4"/>
    <s v="rock"/>
    <x v="1623"/>
    <d v="2013-08-27T16:31:29"/>
  </r>
  <r>
    <x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x v="20"/>
    <b v="1"/>
    <s v="music/rock"/>
    <n v="118"/>
    <n v="47.2"/>
    <x v="4"/>
    <s v="rock"/>
    <x v="1624"/>
    <d v="2013-01-09T08:48:55"/>
  </r>
  <r>
    <x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x v="201"/>
    <b v="1"/>
    <s v="music/rock"/>
    <n v="155.33333333333331"/>
    <n v="112.01923076923077"/>
    <x v="4"/>
    <s v="rock"/>
    <x v="1625"/>
    <d v="2012-09-11T16:47:33"/>
  </r>
  <r>
    <x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x v="52"/>
    <b v="1"/>
    <s v="music/rock"/>
    <n v="101.18750000000001"/>
    <n v="74.953703703703709"/>
    <x v="4"/>
    <s v="rock"/>
    <x v="1626"/>
    <d v="2013-12-01T21:21:07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x v="44"/>
    <b v="1"/>
    <s v="music/rock"/>
    <n v="117"/>
    <n v="61.578947368421055"/>
    <x v="4"/>
    <s v="rock"/>
    <x v="1627"/>
    <d v="2012-11-26T04:59:00"/>
  </r>
  <r>
    <x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x v="106"/>
    <b v="1"/>
    <s v="music/rock"/>
    <n v="100.925"/>
    <n v="45.875"/>
    <x v="4"/>
    <s v="rock"/>
    <x v="1628"/>
    <d v="2014-06-17T17:41:22"/>
  </r>
  <r>
    <x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x v="141"/>
    <b v="1"/>
    <s v="music/rock"/>
    <n v="103.66666666666666"/>
    <n v="75.853658536585371"/>
    <x v="4"/>
    <s v="rock"/>
    <x v="1629"/>
    <d v="2014-02-20T20:48:53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x v="149"/>
    <b v="1"/>
    <s v="music/rock"/>
    <n v="265.25"/>
    <n v="84.206349206349202"/>
    <x v="4"/>
    <s v="rock"/>
    <x v="1630"/>
    <d v="2012-03-02T06:59:00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x v="182"/>
    <b v="1"/>
    <s v="music/rock"/>
    <n v="155.91"/>
    <n v="117.22556390977444"/>
    <x v="4"/>
    <s v="rock"/>
    <x v="1631"/>
    <d v="2012-10-12T20:37:41"/>
  </r>
  <r>
    <x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x v="5"/>
    <b v="1"/>
    <s v="music/rock"/>
    <n v="101.62500000000001"/>
    <n v="86.489361702127653"/>
    <x v="4"/>
    <s v="rock"/>
    <x v="1632"/>
    <d v="2011-09-24T08:10:54"/>
  </r>
  <r>
    <x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x v="6"/>
    <b v="1"/>
    <s v="music/rock"/>
    <n v="100"/>
    <n v="172.41379310344828"/>
    <x v="4"/>
    <s v="rock"/>
    <x v="1633"/>
    <d v="2012-01-16T05:00:00"/>
  </r>
  <r>
    <x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x v="58"/>
    <b v="1"/>
    <s v="music/rock"/>
    <n v="100.49999999999999"/>
    <n v="62.8125"/>
    <x v="4"/>
    <s v="rock"/>
    <x v="1634"/>
    <d v="2011-06-02T05:59:00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x v="77"/>
    <b v="1"/>
    <s v="music/rock"/>
    <n v="125.29999999999998"/>
    <n v="67.729729729729726"/>
    <x v="4"/>
    <s v="rock"/>
    <x v="1635"/>
    <d v="2016-07-11T20:51:0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x v="45"/>
    <b v="1"/>
    <s v="music/rock"/>
    <n v="103.55555555555556"/>
    <n v="53.5632183908046"/>
    <x v="4"/>
    <s v="rock"/>
    <x v="1636"/>
    <d v="2011-06-12T04:00:00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x v="41"/>
    <b v="1"/>
    <s v="music/rock"/>
    <n v="103.8"/>
    <n v="34.6"/>
    <x v="4"/>
    <s v="rock"/>
    <x v="1637"/>
    <d v="2009-12-31T23:39:00"/>
  </r>
  <r>
    <x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x v="74"/>
    <b v="1"/>
    <s v="music/rock"/>
    <n v="105"/>
    <n v="38.888888888888886"/>
    <x v="4"/>
    <s v="rock"/>
    <x v="1638"/>
    <d v="2013-02-28T21:25:00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x v="10"/>
    <b v="1"/>
    <s v="music/rock"/>
    <n v="100"/>
    <n v="94.736842105263165"/>
    <x v="4"/>
    <s v="rock"/>
    <x v="1639"/>
    <d v="2012-03-03T15:39:25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x v="57"/>
    <b v="1"/>
    <s v="music/rock"/>
    <n v="169.86"/>
    <n v="39.967058823529413"/>
    <x v="4"/>
    <s v="rock"/>
    <x v="1640"/>
    <d v="2010-08-03T01:59:00"/>
  </r>
  <r>
    <x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x v="55"/>
    <b v="1"/>
    <s v="music/pop"/>
    <n v="101.4"/>
    <n v="97.5"/>
    <x v="4"/>
    <s v="pop"/>
    <x v="1641"/>
    <d v="2014-12-19T14:19:04"/>
  </r>
  <r>
    <x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x v="33"/>
    <b v="1"/>
    <s v="music/pop"/>
    <n v="100"/>
    <n v="42.857142857142854"/>
    <x v="4"/>
    <s v="pop"/>
    <x v="1642"/>
    <d v="2011-06-14T00:35:27"/>
  </r>
  <r>
    <x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x v="77"/>
    <b v="1"/>
    <s v="music/pop"/>
    <n v="124.70000000000002"/>
    <n v="168.51351351351352"/>
    <x v="4"/>
    <s v="pop"/>
    <x v="1643"/>
    <d v="2012-09-24T19:46:52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x v="130"/>
    <b v="1"/>
    <s v="music/pop"/>
    <n v="109.5"/>
    <n v="85.546875"/>
    <x v="4"/>
    <s v="pop"/>
    <x v="1644"/>
    <d v="2012-11-22T02:26:00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x v="73"/>
    <b v="1"/>
    <s v="music/pop"/>
    <n v="110.80000000000001"/>
    <n v="554"/>
    <x v="4"/>
    <s v="pop"/>
    <x v="1645"/>
    <d v="2013-09-18T14:49:00"/>
  </r>
  <r>
    <x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x v="183"/>
    <b v="1"/>
    <s v="music/pop"/>
    <n v="110.2"/>
    <n v="26.554216867469879"/>
    <x v="4"/>
    <s v="pop"/>
    <x v="1646"/>
    <d v="2014-08-14T18:11:00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x v="67"/>
    <b v="1"/>
    <s v="music/pop"/>
    <n v="104.71999999999998"/>
    <n v="113.82608695652173"/>
    <x v="4"/>
    <s v="pop"/>
    <x v="1647"/>
    <d v="2012-06-09T09:49:37"/>
  </r>
  <r>
    <x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x v="240"/>
    <b v="1"/>
    <s v="music/pop"/>
    <n v="125.26086956521738"/>
    <n v="32.011111111111113"/>
    <x v="4"/>
    <s v="pop"/>
    <x v="1648"/>
    <d v="2011-03-20T15:54:42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x v="75"/>
    <b v="1"/>
    <s v="music/pop"/>
    <n v="100.58763157894737"/>
    <n v="47.189259259259259"/>
    <x v="4"/>
    <s v="pop"/>
    <x v="1649"/>
    <d v="2014-05-23T16:25:55"/>
  </r>
  <r>
    <x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x v="58"/>
    <b v="1"/>
    <s v="music/pop"/>
    <n v="141.55000000000001"/>
    <n v="88.46875"/>
    <x v="4"/>
    <s v="pop"/>
    <x v="1650"/>
    <d v="2013-10-09T10:27:1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x v="9"/>
    <b v="1"/>
    <s v="music/pop"/>
    <n v="100.75"/>
    <n v="100.75"/>
    <x v="4"/>
    <s v="pop"/>
    <x v="1651"/>
    <d v="2011-04-26T06:59:00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x v="16"/>
    <b v="1"/>
    <s v="music/pop"/>
    <n v="100.66666666666666"/>
    <n v="64.714285714285708"/>
    <x v="4"/>
    <s v="pop"/>
    <x v="1652"/>
    <d v="2013-11-24T12:49:53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x v="129"/>
    <b v="1"/>
    <s v="music/pop"/>
    <n v="174.2304"/>
    <n v="51.854285714285716"/>
    <x v="4"/>
    <s v="pop"/>
    <x v="1653"/>
    <d v="2011-04-24T20:01:36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x v="69"/>
    <b v="1"/>
    <s v="music/pop"/>
    <n v="119.90909090909089"/>
    <n v="38.794117647058826"/>
    <x v="4"/>
    <s v="pop"/>
    <x v="1654"/>
    <d v="2012-04-18T21:22:40"/>
  </r>
  <r>
    <x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x v="53"/>
    <b v="1"/>
    <s v="music/pop"/>
    <n v="142.86666666666667"/>
    <n v="44.645833333333336"/>
    <x v="4"/>
    <s v="pop"/>
    <x v="1655"/>
    <d v="2012-04-05T18:00:20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x v="53"/>
    <b v="1"/>
    <s v="music/pop"/>
    <n v="100.33493333333334"/>
    <n v="156.77333333333334"/>
    <x v="4"/>
    <s v="pop"/>
    <x v="1656"/>
    <d v="2012-12-13T22:17:32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x v="170"/>
    <b v="1"/>
    <s v="music/pop"/>
    <n v="104.93380000000001"/>
    <n v="118.70339366515837"/>
    <x v="4"/>
    <s v="pop"/>
    <x v="1657"/>
    <d v="2012-05-24T18:46:08"/>
  </r>
  <r>
    <x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x v="329"/>
    <b v="1"/>
    <s v="music/pop"/>
    <n v="132.23333333333335"/>
    <n v="74.149532710280369"/>
    <x v="4"/>
    <s v="pop"/>
    <x v="1658"/>
    <d v="2012-12-18T14:20:00"/>
  </r>
  <r>
    <x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x v="43"/>
    <b v="1"/>
    <s v="music/pop"/>
    <n v="112.79999999999998"/>
    <n v="12.533333333333333"/>
    <x v="4"/>
    <s v="pop"/>
    <x v="1659"/>
    <d v="2013-12-17T12:00:00"/>
  </r>
  <r>
    <x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x v="17"/>
    <b v="1"/>
    <s v="music/pop"/>
    <n v="1253.75"/>
    <n v="27.861111111111111"/>
    <x v="4"/>
    <s v="pop"/>
    <x v="1660"/>
    <d v="2016-04-30T21:59:00"/>
  </r>
  <r>
    <x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x v="21"/>
    <b v="1"/>
    <s v="music/pop"/>
    <n v="102.50632911392405"/>
    <n v="80.178217821782184"/>
    <x v="4"/>
    <s v="pop"/>
    <x v="1661"/>
    <d v="2016-01-17T21:00:00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x v="95"/>
    <b v="1"/>
    <s v="music/pop"/>
    <n v="102.6375"/>
    <n v="132.43548387096774"/>
    <x v="4"/>
    <s v="pop"/>
    <x v="1662"/>
    <d v="2011-12-31T05:45:36"/>
  </r>
  <r>
    <x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x v="58"/>
    <b v="1"/>
    <s v="music/pop"/>
    <n v="108"/>
    <n v="33.75"/>
    <x v="4"/>
    <s v="pop"/>
    <x v="1663"/>
    <d v="2015-02-01T00:31:47"/>
  </r>
  <r>
    <x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x v="30"/>
    <b v="1"/>
    <s v="music/pop"/>
    <n v="122.40879999999999"/>
    <n v="34.384494382022467"/>
    <x v="4"/>
    <s v="pop"/>
    <x v="1664"/>
    <d v="2012-03-16T03:59:00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x v="251"/>
    <b v="1"/>
    <s v="music/pop"/>
    <n v="119.45714285714286"/>
    <n v="44.956989247311824"/>
    <x v="4"/>
    <s v="pop"/>
    <x v="1665"/>
    <d v="2011-02-22T03:00:00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x v="15"/>
    <b v="1"/>
    <s v="music/pop"/>
    <n v="160.88"/>
    <n v="41.04081632653061"/>
    <x v="4"/>
    <s v="pop"/>
    <x v="1666"/>
    <d v="2013-03-28T05:04:33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x v="141"/>
    <b v="1"/>
    <s v="music/pop"/>
    <n v="126.85294117647059"/>
    <n v="52.597560975609753"/>
    <x v="4"/>
    <s v="pop"/>
    <x v="1667"/>
    <d v="2014-03-11T06:59:00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x v="318"/>
    <b v="1"/>
    <s v="music/pop"/>
    <n v="102.6375"/>
    <n v="70.784482758620683"/>
    <x v="4"/>
    <s v="pop"/>
    <x v="1668"/>
    <d v="2011-11-28T04:35:39"/>
  </r>
  <r>
    <x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x v="47"/>
    <b v="1"/>
    <s v="music/pop"/>
    <n v="139.75"/>
    <n v="53.75"/>
    <x v="4"/>
    <s v="pop"/>
    <x v="1669"/>
    <d v="2016-05-31T21:14:36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x v="23"/>
    <b v="1"/>
    <s v="music/pop"/>
    <n v="102.60000000000001"/>
    <n v="44.608695652173914"/>
    <x v="4"/>
    <s v="pop"/>
    <x v="1670"/>
    <d v="2010-07-05T04:00:00"/>
  </r>
  <r>
    <x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x v="99"/>
    <b v="1"/>
    <s v="music/pop"/>
    <n v="100.67349999999999"/>
    <n v="26.148961038961041"/>
    <x v="4"/>
    <s v="pop"/>
    <x v="1671"/>
    <d v="2016-08-01T13:03:34"/>
  </r>
  <r>
    <x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x v="72"/>
    <b v="1"/>
    <s v="music/pop"/>
    <n v="112.94117647058823"/>
    <n v="39.183673469387756"/>
    <x v="4"/>
    <s v="pop"/>
    <x v="1672"/>
    <d v="2012-06-04T15:45:30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x v="211"/>
    <b v="1"/>
    <s v="music/pop"/>
    <n v="128.09523809523807"/>
    <n v="45.593220338983052"/>
    <x v="4"/>
    <s v="pop"/>
    <x v="1673"/>
    <d v="2015-03-06T21:04:52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x v="116"/>
    <b v="1"/>
    <s v="music/pop"/>
    <n v="201.7"/>
    <n v="89.247787610619469"/>
    <x v="4"/>
    <s v="pop"/>
    <x v="1674"/>
    <d v="2016-08-18T06:59:00"/>
  </r>
  <r>
    <x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x v="69"/>
    <b v="1"/>
    <s v="music/pop"/>
    <n v="137.416"/>
    <n v="40.416470588235299"/>
    <x v="4"/>
    <s v="pop"/>
    <x v="1675"/>
    <d v="2011-10-16T22:03:00"/>
  </r>
  <r>
    <x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x v="288"/>
    <b v="1"/>
    <s v="music/pop"/>
    <n v="115.33333333333333"/>
    <n v="82.38095238095238"/>
    <x v="4"/>
    <s v="pop"/>
    <x v="1676"/>
    <d v="2012-04-21T03:59:00"/>
  </r>
  <r>
    <x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x v="288"/>
    <b v="1"/>
    <s v="music/pop"/>
    <n v="111.66666666666667"/>
    <n v="159.52380952380952"/>
    <x v="4"/>
    <s v="pop"/>
    <x v="1677"/>
    <d v="2016-04-16T05:59:00"/>
  </r>
  <r>
    <x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x v="72"/>
    <b v="1"/>
    <s v="music/pop"/>
    <n v="118.39999999999999"/>
    <n v="36.244897959183675"/>
    <x v="4"/>
    <s v="pop"/>
    <x v="1678"/>
    <d v="2014-02-06T20:31:11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x v="66"/>
    <b v="1"/>
    <s v="music/pop"/>
    <n v="175"/>
    <n v="62.5"/>
    <x v="4"/>
    <s v="pop"/>
    <x v="1679"/>
    <d v="2011-07-22T01:39:05"/>
  </r>
  <r>
    <x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x v="20"/>
    <b v="1"/>
    <s v="music/pop"/>
    <n v="117.5"/>
    <n v="47"/>
    <x v="4"/>
    <s v="pop"/>
    <x v="1680"/>
    <d v="2014-07-12T18:11:0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x v="330"/>
    <b v="0"/>
    <s v="music/faith"/>
    <n v="101.42212307692309"/>
    <n v="74.575090497737563"/>
    <x v="4"/>
    <s v="faith"/>
    <x v="1681"/>
    <d v="2017-03-29T02:00:00"/>
  </r>
  <r>
    <x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x v="78"/>
    <b v="0"/>
    <s v="music/faith"/>
    <n v="0"/>
    <e v="#DIV/0!"/>
    <x v="4"/>
    <s v="faith"/>
    <x v="1682"/>
    <d v="2017-04-14T04:07:40"/>
  </r>
  <r>
    <x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x v="73"/>
    <b v="0"/>
    <s v="music/faith"/>
    <n v="21.714285714285715"/>
    <n v="76"/>
    <x v="4"/>
    <s v="faith"/>
    <x v="1683"/>
    <d v="2017-04-07T18:45:38"/>
  </r>
  <r>
    <x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x v="21"/>
    <b v="0"/>
    <s v="music/faith"/>
    <n v="109.125"/>
    <n v="86.43564356435644"/>
    <x v="4"/>
    <s v="faith"/>
    <x v="1684"/>
    <d v="2017-03-17T18:34:01"/>
  </r>
  <r>
    <x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x v="41"/>
    <b v="0"/>
    <s v="music/faith"/>
    <n v="102.85714285714285"/>
    <n v="24"/>
    <x v="4"/>
    <s v="faith"/>
    <x v="1685"/>
    <d v="2017-03-24T05:00:23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x v="29"/>
    <b v="0"/>
    <s v="music/faith"/>
    <n v="0.36"/>
    <n v="18"/>
    <x v="4"/>
    <s v="faith"/>
    <x v="1686"/>
    <d v="2017-04-27T19:15:19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x v="70"/>
    <b v="0"/>
    <s v="music/faith"/>
    <n v="31.25"/>
    <n v="80.128205128205124"/>
    <x v="4"/>
    <s v="faith"/>
    <x v="1687"/>
    <d v="2017-04-10T20:15:00"/>
  </r>
  <r>
    <x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x v="63"/>
    <b v="0"/>
    <s v="music/faith"/>
    <n v="44.3"/>
    <n v="253.14285714285714"/>
    <x v="4"/>
    <s v="faith"/>
    <x v="1688"/>
    <d v="2017-04-09T11:49:54"/>
  </r>
  <r>
    <x v="1689"/>
    <s v="Fly Away"/>
    <s v="Praising the Living God in the second half of life."/>
    <n v="2400"/>
    <n v="2400"/>
    <x v="3"/>
    <s v="US"/>
    <s v="USD"/>
    <n v="1489700230"/>
    <n v="1487111830"/>
    <b v="0"/>
    <x v="25"/>
    <b v="0"/>
    <s v="music/faith"/>
    <n v="100"/>
    <n v="171.42857142857142"/>
    <x v="4"/>
    <s v="faith"/>
    <x v="1689"/>
    <d v="2017-03-16T21:37:10"/>
  </r>
  <r>
    <x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x v="202"/>
    <b v="0"/>
    <s v="music/faith"/>
    <n v="25.4"/>
    <n v="57.727272727272727"/>
    <x v="4"/>
    <s v="faith"/>
    <x v="1690"/>
    <d v="2017-04-06T09:20:42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x v="44"/>
    <b v="0"/>
    <s v="music/faith"/>
    <n v="33.473333333333329"/>
    <n v="264.26315789473682"/>
    <x v="4"/>
    <s v="faith"/>
    <x v="1691"/>
    <d v="2017-04-03T01:00:00"/>
  </r>
  <r>
    <x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x v="41"/>
    <b v="0"/>
    <s v="music/faith"/>
    <n v="47.8"/>
    <n v="159.33333333333334"/>
    <x v="4"/>
    <s v="faith"/>
    <x v="1692"/>
    <d v="2017-03-26T23:59:00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x v="22"/>
    <b v="0"/>
    <s v="music/faith"/>
    <n v="9.3333333333333339"/>
    <n v="35"/>
    <x v="4"/>
    <s v="faith"/>
    <x v="1693"/>
    <d v="2017-04-09T20:00:00"/>
  </r>
  <r>
    <x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x v="29"/>
    <b v="0"/>
    <s v="music/faith"/>
    <n v="0.05"/>
    <n v="5"/>
    <x v="4"/>
    <s v="faith"/>
    <x v="1694"/>
    <d v="2017-03-27T04:36:00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x v="23"/>
    <b v="0"/>
    <s v="music/faith"/>
    <n v="11.708333333333334"/>
    <n v="61.086956521739133"/>
    <x v="4"/>
    <s v="faith"/>
    <x v="1695"/>
    <d v="2017-04-10T01:00:00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x v="78"/>
    <b v="0"/>
    <s v="music/faith"/>
    <n v="0"/>
    <e v="#DIV/0!"/>
    <x v="4"/>
    <s v="faith"/>
    <x v="1696"/>
    <d v="2017-04-01T00:40:11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x v="19"/>
    <b v="0"/>
    <s v="music/faith"/>
    <n v="20.208000000000002"/>
    <n v="114.81818181818181"/>
    <x v="4"/>
    <s v="faith"/>
    <x v="1697"/>
    <d v="2017-04-09T23:47: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x v="78"/>
    <b v="0"/>
    <s v="music/faith"/>
    <n v="0"/>
    <e v="#DIV/0!"/>
    <x v="4"/>
    <s v="faith"/>
    <x v="1698"/>
    <d v="2017-03-26T03:33:00"/>
  </r>
  <r>
    <x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x v="80"/>
    <b v="0"/>
    <s v="music/faith"/>
    <n v="4.2311459353574925"/>
    <n v="54"/>
    <x v="4"/>
    <s v="faith"/>
    <x v="1699"/>
    <d v="2017-04-11T20:44:05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x v="1"/>
    <b v="0"/>
    <s v="music/faith"/>
    <n v="26.06"/>
    <n v="65.974683544303801"/>
    <x v="4"/>
    <s v="faith"/>
    <x v="1700"/>
    <d v="2017-04-01T04:00:00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x v="84"/>
    <b v="0"/>
    <s v="music/faith"/>
    <n v="0.19801980198019803"/>
    <n v="5"/>
    <x v="4"/>
    <s v="faith"/>
    <x v="1701"/>
    <d v="2015-01-15T15:56:45"/>
  </r>
  <r>
    <x v="1702"/>
    <s v="lyndale lewis and new vision prosper cd release"/>
    <s v="I can do all things through christ jesus"/>
    <n v="16500"/>
    <n v="1"/>
    <x v="2"/>
    <s v="US"/>
    <s v="USD"/>
    <n v="1427745150"/>
    <n v="1425156750"/>
    <b v="0"/>
    <x v="29"/>
    <b v="0"/>
    <s v="music/faith"/>
    <n v="6.0606060606060606E-3"/>
    <n v="1"/>
    <x v="4"/>
    <s v="faith"/>
    <x v="1702"/>
    <d v="2015-03-30T19:52:30"/>
  </r>
  <r>
    <x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x v="84"/>
    <b v="0"/>
    <s v="music/faith"/>
    <n v="1.02"/>
    <n v="25.5"/>
    <x v="4"/>
    <s v="faith"/>
    <x v="1703"/>
    <d v="2015-08-31T06:45:37"/>
  </r>
  <r>
    <x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x v="202"/>
    <b v="0"/>
    <s v="music/faith"/>
    <n v="65.100000000000009"/>
    <n v="118.36363636363636"/>
    <x v="4"/>
    <s v="faith"/>
    <x v="1704"/>
    <d v="2015-02-16T03:21:13"/>
  </r>
  <r>
    <x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x v="78"/>
    <b v="0"/>
    <s v="music/faith"/>
    <n v="0"/>
    <e v="#DIV/0!"/>
    <x v="4"/>
    <s v="faith"/>
    <x v="1705"/>
    <d v="2015-09-09T16:00:00"/>
  </r>
  <r>
    <x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x v="78"/>
    <b v="0"/>
    <s v="music/faith"/>
    <n v="0"/>
    <e v="#DIV/0!"/>
    <x v="4"/>
    <s v="faith"/>
    <x v="1706"/>
    <d v="2015-08-23T07:21:12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x v="82"/>
    <b v="0"/>
    <s v="music/faith"/>
    <n v="9.74"/>
    <n v="54.111111111111114"/>
    <x v="4"/>
    <s v="faith"/>
    <x v="1707"/>
    <d v="2016-03-28T16:18:15"/>
  </r>
  <r>
    <x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x v="78"/>
    <b v="0"/>
    <s v="music/faith"/>
    <n v="0"/>
    <e v="#DIV/0!"/>
    <x v="4"/>
    <s v="faith"/>
    <x v="1708"/>
    <d v="2016-05-01T20:48:26"/>
  </r>
  <r>
    <x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x v="80"/>
    <b v="0"/>
    <s v="music/faith"/>
    <n v="4.8571428571428568"/>
    <n v="21.25"/>
    <x v="4"/>
    <s v="faith"/>
    <x v="1709"/>
    <d v="2014-08-31T19:39:00"/>
  </r>
  <r>
    <x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x v="29"/>
    <b v="0"/>
    <s v="music/faith"/>
    <n v="0.67999999999999994"/>
    <n v="34"/>
    <x v="4"/>
    <s v="faith"/>
    <x v="1710"/>
    <d v="2016-01-18T13:00:00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x v="84"/>
    <b v="0"/>
    <s v="music/faith"/>
    <n v="10.5"/>
    <n v="525"/>
    <x v="4"/>
    <s v="faith"/>
    <x v="1711"/>
    <d v="2014-09-01T15:30:34"/>
  </r>
  <r>
    <x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x v="78"/>
    <b v="0"/>
    <s v="music/faith"/>
    <n v="0"/>
    <e v="#DIV/0!"/>
    <x v="4"/>
    <s v="faith"/>
    <x v="1712"/>
    <d v="2015-06-30T21:55:53"/>
  </r>
  <r>
    <x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x v="29"/>
    <b v="0"/>
    <s v="music/faith"/>
    <n v="1.6666666666666667"/>
    <n v="50"/>
    <x v="4"/>
    <s v="faith"/>
    <x v="1713"/>
    <d v="2014-10-05T19:13:32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x v="57"/>
    <b v="0"/>
    <s v="music/faith"/>
    <n v="7.8680000000000003"/>
    <n v="115.70588235294117"/>
    <x v="4"/>
    <s v="faith"/>
    <x v="1714"/>
    <d v="2015-05-01T22:02:41"/>
  </r>
  <r>
    <x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x v="84"/>
    <b v="0"/>
    <s v="music/faith"/>
    <n v="0.22"/>
    <n v="5.5"/>
    <x v="4"/>
    <s v="faith"/>
    <x v="1715"/>
    <d v="2015-03-31T03:22:00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x v="83"/>
    <b v="0"/>
    <s v="music/faith"/>
    <n v="7.5"/>
    <n v="50"/>
    <x v="4"/>
    <s v="faith"/>
    <x v="1716"/>
    <d v="2016-12-09T14:51:39"/>
  </r>
  <r>
    <x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x v="14"/>
    <b v="0"/>
    <s v="music/faith"/>
    <n v="42.725880551301685"/>
    <n v="34.024390243902438"/>
    <x v="4"/>
    <s v="faith"/>
    <x v="1717"/>
    <d v="2016-04-21T04:00:00"/>
  </r>
  <r>
    <x v="1718"/>
    <s v="The Prodigal Son"/>
    <s v="A melody for the galaxy."/>
    <n v="35000"/>
    <n v="75"/>
    <x v="2"/>
    <s v="US"/>
    <s v="USD"/>
    <n v="1463201940"/>
    <n v="1459435149"/>
    <b v="0"/>
    <x v="84"/>
    <b v="0"/>
    <s v="music/faith"/>
    <n v="0.2142857142857143"/>
    <n v="37.5"/>
    <x v="4"/>
    <s v="faith"/>
    <x v="1718"/>
    <d v="2016-05-14T04:59:00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x v="83"/>
    <b v="0"/>
    <s v="music/faith"/>
    <n v="0.87500000000000011"/>
    <n v="11.666666666666666"/>
    <x v="4"/>
    <s v="faith"/>
    <x v="1719"/>
    <d v="2014-09-17T12:49:51"/>
  </r>
  <r>
    <x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x v="22"/>
    <b v="0"/>
    <s v="music/faith"/>
    <n v="5.625"/>
    <n v="28.125"/>
    <x v="4"/>
    <s v="faith"/>
    <x v="1720"/>
    <d v="2014-11-09T19:47:51"/>
  </r>
  <r>
    <x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x v="78"/>
    <b v="0"/>
    <s v="music/faith"/>
    <n v="0"/>
    <e v="#DIV/0!"/>
    <x v="4"/>
    <s v="faith"/>
    <x v="1721"/>
    <d v="2015-12-11T11:04:23"/>
  </r>
  <r>
    <x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x v="29"/>
    <b v="0"/>
    <s v="music/faith"/>
    <n v="3.4722222222222224E-2"/>
    <n v="1"/>
    <x v="4"/>
    <s v="faith"/>
    <x v="1722"/>
    <d v="2016-04-03T00:10:00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x v="83"/>
    <b v="0"/>
    <s v="music/faith"/>
    <n v="6.5"/>
    <n v="216.66666666666666"/>
    <x v="4"/>
    <s v="faith"/>
    <x v="1723"/>
    <d v="2015-07-01T06:00:00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x v="80"/>
    <b v="0"/>
    <s v="music/faith"/>
    <n v="0.58333333333333337"/>
    <n v="8.75"/>
    <x v="4"/>
    <s v="faith"/>
    <x v="1724"/>
    <d v="2014-10-30T22:22:42"/>
  </r>
  <r>
    <x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x v="82"/>
    <b v="0"/>
    <s v="music/faith"/>
    <n v="10.181818181818182"/>
    <n v="62.222222222222221"/>
    <x v="4"/>
    <s v="faith"/>
    <x v="1725"/>
    <d v="2014-08-24T23:14:09"/>
  </r>
  <r>
    <x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x v="38"/>
    <b v="0"/>
    <s v="music/faith"/>
    <n v="33.784615384615385"/>
    <n v="137.25"/>
    <x v="4"/>
    <s v="faith"/>
    <x v="1726"/>
    <d v="2014-06-27T22:04:24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x v="29"/>
    <b v="0"/>
    <s v="music/faith"/>
    <n v="3.3333333333333333E-2"/>
    <n v="1"/>
    <x v="4"/>
    <s v="faith"/>
    <x v="1727"/>
    <d v="2015-04-05T11:00:00"/>
  </r>
  <r>
    <x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x v="63"/>
    <b v="0"/>
    <s v="music/faith"/>
    <n v="68.400000000000006"/>
    <n v="122.14285714285714"/>
    <x v="4"/>
    <s v="faith"/>
    <x v="1728"/>
    <d v="2015-10-21T15:01:14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x v="78"/>
    <b v="0"/>
    <s v="music/faith"/>
    <n v="0"/>
    <e v="#DIV/0!"/>
    <x v="4"/>
    <s v="faith"/>
    <x v="1729"/>
    <d v="2016-06-10T01:15:06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x v="78"/>
    <b v="0"/>
    <s v="music/faith"/>
    <n v="0"/>
    <e v="#DIV/0!"/>
    <x v="4"/>
    <s v="faith"/>
    <x v="1730"/>
    <d v="2015-10-25T02:06:23"/>
  </r>
  <r>
    <x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x v="78"/>
    <b v="0"/>
    <s v="music/faith"/>
    <n v="0"/>
    <e v="#DIV/0!"/>
    <x v="4"/>
    <s v="faith"/>
    <x v="1731"/>
    <d v="2015-06-11T15:00:00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x v="78"/>
    <b v="0"/>
    <s v="music/faith"/>
    <n v="0"/>
    <e v="#DIV/0!"/>
    <x v="4"/>
    <s v="faith"/>
    <x v="1732"/>
    <d v="2016-01-16T05:00:00"/>
  </r>
  <r>
    <x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x v="78"/>
    <b v="0"/>
    <s v="music/faith"/>
    <n v="0"/>
    <e v="#DIV/0!"/>
    <x v="4"/>
    <s v="faith"/>
    <x v="1733"/>
    <d v="2016-09-13T21:30:00"/>
  </r>
  <r>
    <x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x v="29"/>
    <b v="0"/>
    <s v="music/faith"/>
    <n v="2.2222222222222223E-2"/>
    <n v="1"/>
    <x v="4"/>
    <s v="faith"/>
    <x v="1734"/>
    <d v="2015-05-08T00:52:36"/>
  </r>
  <r>
    <x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x v="84"/>
    <b v="0"/>
    <s v="music/faith"/>
    <n v="11"/>
    <n v="55"/>
    <x v="4"/>
    <s v="faith"/>
    <x v="1735"/>
    <d v="2016-08-07T19:32:25"/>
  </r>
  <r>
    <x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x v="29"/>
    <b v="0"/>
    <s v="music/faith"/>
    <n v="0.73333333333333328"/>
    <n v="22"/>
    <x v="4"/>
    <s v="faith"/>
    <x v="1736"/>
    <d v="2015-11-08T21:40:33"/>
  </r>
  <r>
    <x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x v="41"/>
    <b v="0"/>
    <s v="music/faith"/>
    <n v="21.25"/>
    <n v="56.666666666666664"/>
    <x v="4"/>
    <s v="faith"/>
    <x v="1737"/>
    <d v="2015-07-20T22:46:32"/>
  </r>
  <r>
    <x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x v="29"/>
    <b v="0"/>
    <s v="music/faith"/>
    <n v="0.4"/>
    <n v="20"/>
    <x v="4"/>
    <s v="faith"/>
    <x v="1738"/>
    <d v="2014-10-02T20:59:02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x v="29"/>
    <b v="0"/>
    <s v="music/faith"/>
    <n v="0.1"/>
    <n v="1"/>
    <x v="4"/>
    <s v="faith"/>
    <x v="1739"/>
    <d v="2016-05-04T19:58:52"/>
  </r>
  <r>
    <x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x v="78"/>
    <b v="0"/>
    <s v="music/faith"/>
    <n v="0"/>
    <e v="#DIV/0!"/>
    <x v="4"/>
    <s v="faith"/>
    <x v="1740"/>
    <d v="2015-07-16T19:37:02"/>
  </r>
  <r>
    <x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x v="47"/>
    <b v="1"/>
    <s v="photography/photobooks"/>
    <n v="110.83333333333334"/>
    <n v="25.576923076923077"/>
    <x v="8"/>
    <s v="photobooks"/>
    <x v="1741"/>
    <d v="2015-06-10T15:04:31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x v="69"/>
    <b v="1"/>
    <s v="photography/photobooks"/>
    <n v="108.74999999999999"/>
    <n v="63.970588235294116"/>
    <x v="8"/>
    <s v="photobooks"/>
    <x v="1742"/>
    <d v="2017-01-07T21:00:0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x v="85"/>
    <b v="1"/>
    <s v="photography/photobooks"/>
    <n v="100.41666666666667"/>
    <n v="89.925373134328353"/>
    <x v="8"/>
    <s v="photobooks"/>
    <x v="1743"/>
    <d v="2016-08-27T03:59:00"/>
  </r>
  <r>
    <x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x v="16"/>
    <b v="1"/>
    <s v="photography/photobooks"/>
    <n v="118.45454545454545"/>
    <n v="93.071428571428569"/>
    <x v="8"/>
    <s v="photobooks"/>
    <x v="1744"/>
    <d v="2015-03-08T13:31:17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x v="30"/>
    <b v="1"/>
    <s v="photography/photobooks"/>
    <n v="114.01428571428571"/>
    <n v="89.674157303370791"/>
    <x v="8"/>
    <s v="photobooks"/>
    <x v="1745"/>
    <d v="2016-12-22T02:00:0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x v="329"/>
    <b v="1"/>
    <s v="photography/photobooks"/>
    <n v="148.10000000000002"/>
    <n v="207.61682242990653"/>
    <x v="8"/>
    <s v="photobooks"/>
    <x v="1746"/>
    <d v="2016-11-24T02:00:0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x v="180"/>
    <b v="1"/>
    <s v="photography/photobooks"/>
    <n v="104.95555555555556"/>
    <n v="59.408805031446541"/>
    <x v="8"/>
    <s v="photobooks"/>
    <x v="1747"/>
    <d v="2015-11-13T15:00:00"/>
  </r>
  <r>
    <x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x v="331"/>
    <b v="1"/>
    <s v="photography/photobooks"/>
    <n v="129.94800000000001"/>
    <n v="358.97237569060775"/>
    <x v="8"/>
    <s v="photobooks"/>
    <x v="1748"/>
    <d v="2015-09-02T22:49:03"/>
  </r>
  <r>
    <x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x v="132"/>
    <b v="1"/>
    <s v="photography/photobooks"/>
    <n v="123.48756218905473"/>
    <n v="94.736641221374043"/>
    <x v="8"/>
    <s v="photobooks"/>
    <x v="1749"/>
    <d v="2017-03-01T19:00:0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x v="207"/>
    <b v="1"/>
    <s v="photography/photobooks"/>
    <n v="201.62"/>
    <n v="80.647999999999996"/>
    <x v="8"/>
    <s v="photobooks"/>
    <x v="1750"/>
    <d v="2016-04-19T20:05:04"/>
  </r>
  <r>
    <x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x v="42"/>
    <b v="1"/>
    <s v="photography/photobooks"/>
    <n v="102.89999999999999"/>
    <n v="168.68852459016392"/>
    <x v="8"/>
    <s v="photobooks"/>
    <x v="1751"/>
    <d v="2015-03-19T17:45:23"/>
  </r>
  <r>
    <x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x v="240"/>
    <b v="1"/>
    <s v="photography/photobooks"/>
    <n v="260.16666666666663"/>
    <n v="34.68888888888889"/>
    <x v="8"/>
    <s v="photobooks"/>
    <x v="1752"/>
    <d v="2016-10-14T06:04:42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x v="2"/>
    <b v="1"/>
    <s v="photography/photobooks"/>
    <n v="108"/>
    <n v="462.85714285714283"/>
    <x v="8"/>
    <s v="photobooks"/>
    <x v="1753"/>
    <d v="2016-03-21T16:59:28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x v="240"/>
    <b v="1"/>
    <s v="photography/photobooks"/>
    <n v="110.52941176470587"/>
    <n v="104.38888888888889"/>
    <x v="8"/>
    <s v="photobooks"/>
    <x v="1754"/>
    <d v="2015-04-03T20:02:33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x v="80"/>
    <b v="1"/>
    <s v="photography/photobooks"/>
    <n v="120"/>
    <n v="7.5"/>
    <x v="8"/>
    <s v="photobooks"/>
    <x v="1755"/>
    <d v="2015-10-05T18:56:01"/>
  </r>
  <r>
    <x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x v="148"/>
    <b v="1"/>
    <s v="photography/photobooks"/>
    <n v="102.82909090909091"/>
    <n v="47.13"/>
    <x v="8"/>
    <s v="photobooks"/>
    <x v="1756"/>
    <d v="2016-08-29T04:01:09"/>
  </r>
  <r>
    <x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x v="25"/>
    <b v="1"/>
    <s v="photography/photobooks"/>
    <n v="115.99999999999999"/>
    <n v="414.28571428571428"/>
    <x v="8"/>
    <s v="photobooks"/>
    <x v="1757"/>
    <d v="2017-01-28T19:29:0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x v="74"/>
    <b v="1"/>
    <s v="photography/photobooks"/>
    <n v="114.7"/>
    <n v="42.481481481481481"/>
    <x v="8"/>
    <s v="photobooks"/>
    <x v="1758"/>
    <d v="2016-07-14T22:56:32"/>
  </r>
  <r>
    <x v="1759"/>
    <s v="Death Valley"/>
    <s v="Death Valley will be the first photo book of Andi State"/>
    <n v="5000"/>
    <n v="5330"/>
    <x v="0"/>
    <s v="US"/>
    <s v="USD"/>
    <n v="1427309629"/>
    <n v="1425585229"/>
    <b v="0"/>
    <x v="72"/>
    <b v="1"/>
    <s v="photography/photobooks"/>
    <n v="106.60000000000001"/>
    <n v="108.77551020408163"/>
    <x v="8"/>
    <s v="photobooks"/>
    <x v="1759"/>
    <d v="2015-03-25T18:53:49"/>
  </r>
  <r>
    <x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x v="332"/>
    <b v="1"/>
    <s v="photography/photobooks"/>
    <n v="165.44"/>
    <n v="81.098039215686271"/>
    <x v="8"/>
    <s v="photobooks"/>
    <x v="1760"/>
    <d v="2016-02-25T16:08:33"/>
  </r>
  <r>
    <x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x v="83"/>
    <b v="1"/>
    <s v="photography/photobooks"/>
    <n v="155"/>
    <n v="51.666666666666664"/>
    <x v="8"/>
    <s v="photobooks"/>
    <x v="1761"/>
    <d v="2015-09-12T13:37:40"/>
  </r>
  <r>
    <x v="1762"/>
    <s v="&quot;The Naked Pixel&quot; Ali Pakele"/>
    <s v="Project rewards $25 gets you 190+ digital images"/>
    <n v="100"/>
    <n v="885"/>
    <x v="0"/>
    <s v="US"/>
    <s v="USD"/>
    <n v="1457739245"/>
    <n v="1455147245"/>
    <b v="0"/>
    <x v="20"/>
    <b v="1"/>
    <s v="photography/photobooks"/>
    <n v="885"/>
    <n v="35.4"/>
    <x v="8"/>
    <s v="photobooks"/>
    <x v="1762"/>
    <d v="2016-03-11T23:34:05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x v="115"/>
    <b v="1"/>
    <s v="photography/photobooks"/>
    <n v="101.90833333333333"/>
    <n v="103.63559322033899"/>
    <x v="8"/>
    <s v="photobooks"/>
    <x v="1763"/>
    <d v="2016-10-23T20:50:4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x v="70"/>
    <b v="0"/>
    <s v="photography/photobooks"/>
    <n v="19.600000000000001"/>
    <n v="55.282051282051285"/>
    <x v="8"/>
    <s v="photobooks"/>
    <x v="1764"/>
    <d v="2014-08-03T11:39:39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x v="273"/>
    <b v="0"/>
    <s v="photography/photobooks"/>
    <n v="59.467839999999995"/>
    <n v="72.16970873786407"/>
    <x v="8"/>
    <s v="photobooks"/>
    <x v="1765"/>
    <d v="2014-08-13T23:31:52"/>
  </r>
  <r>
    <x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x v="78"/>
    <b v="0"/>
    <s v="photography/photobooks"/>
    <n v="0"/>
    <e v="#DIV/0!"/>
    <x v="8"/>
    <s v="photobooks"/>
    <x v="1766"/>
    <d v="2014-08-25T20:38:08"/>
  </r>
  <r>
    <x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x v="70"/>
    <b v="0"/>
    <s v="photography/photobooks"/>
    <n v="45.72"/>
    <n v="58.615384615384613"/>
    <x v="8"/>
    <s v="photobooks"/>
    <x v="1767"/>
    <d v="2014-08-03T15:48:04"/>
  </r>
  <r>
    <x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x v="41"/>
    <b v="0"/>
    <s v="photography/photobooks"/>
    <n v="3.74"/>
    <n v="12.466666666666667"/>
    <x v="8"/>
    <s v="photobooks"/>
    <x v="1768"/>
    <d v="2014-09-27T13:27:24"/>
  </r>
  <r>
    <x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x v="19"/>
    <b v="0"/>
    <s v="photography/photobooks"/>
    <n v="2.7025000000000001"/>
    <n v="49.136363636363633"/>
    <x v="8"/>
    <s v="photobooks"/>
    <x v="1769"/>
    <d v="2015-01-13T19:39:19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x v="297"/>
    <b v="0"/>
    <s v="photography/photobooks"/>
    <n v="56.51428571428572"/>
    <n v="150.5"/>
    <x v="8"/>
    <s v="photobooks"/>
    <x v="1770"/>
    <d v="2014-10-14T18:43:14"/>
  </r>
  <r>
    <x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x v="20"/>
    <b v="0"/>
    <s v="photography/photobooks"/>
    <n v="21.30952380952381"/>
    <n v="35.799999999999997"/>
    <x v="8"/>
    <s v="photobooks"/>
    <x v="1771"/>
    <d v="2014-10-23T23:30:40"/>
  </r>
  <r>
    <x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x v="10"/>
    <b v="0"/>
    <s v="photography/photobooks"/>
    <n v="15.6"/>
    <n v="45.157894736842103"/>
    <x v="8"/>
    <s v="photobooks"/>
    <x v="1772"/>
    <d v="2014-07-06T17:13:56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x v="10"/>
    <b v="0"/>
    <s v="photography/photobooks"/>
    <n v="6.2566666666666677"/>
    <n v="98.78947368421052"/>
    <x v="8"/>
    <s v="photobooks"/>
    <x v="1773"/>
    <d v="2015-01-19T18:14:58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x v="62"/>
    <b v="0"/>
    <s v="photography/photobooks"/>
    <n v="45.92"/>
    <n v="88.307692307692307"/>
    <x v="8"/>
    <s v="photobooks"/>
    <x v="1774"/>
    <d v="2014-11-29T14:59:00"/>
  </r>
  <r>
    <x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x v="204"/>
    <b v="0"/>
    <s v="photography/photobooks"/>
    <n v="65.101538461538468"/>
    <n v="170.62903225806451"/>
    <x v="8"/>
    <s v="photobooks"/>
    <x v="1775"/>
    <d v="2014-10-24T23:26:0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x v="80"/>
    <b v="0"/>
    <s v="photography/photobooks"/>
    <n v="6.7"/>
    <n v="83.75"/>
    <x v="8"/>
    <s v="photobooks"/>
    <x v="1776"/>
    <d v="2014-10-29T22:57:51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x v="73"/>
    <b v="0"/>
    <s v="photography/photobooks"/>
    <n v="13.5625"/>
    <n v="65.099999999999994"/>
    <x v="8"/>
    <s v="photobooks"/>
    <x v="1777"/>
    <d v="2015-02-20T08:34:13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x v="41"/>
    <b v="0"/>
    <s v="photography/photobooks"/>
    <n v="1.9900000000000002"/>
    <n v="66.333333333333329"/>
    <x v="8"/>
    <s v="photobooks"/>
    <x v="1778"/>
    <d v="2015-03-27T19:43:15"/>
  </r>
  <r>
    <x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x v="44"/>
    <b v="0"/>
    <s v="photography/photobooks"/>
    <n v="36.236363636363642"/>
    <n v="104.89473684210526"/>
    <x v="8"/>
    <s v="photobooks"/>
    <x v="1779"/>
    <d v="2016-09-02T16:36:20"/>
  </r>
  <r>
    <x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x v="215"/>
    <b v="0"/>
    <s v="photography/photobooks"/>
    <n v="39.743333333333339"/>
    <n v="78.440789473684205"/>
    <x v="8"/>
    <s v="photobooks"/>
    <x v="1780"/>
    <d v="2016-07-02T14:25:1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x v="54"/>
    <b v="0"/>
    <s v="photography/photobooks"/>
    <n v="25.763636363636365"/>
    <n v="59.041666666666664"/>
    <x v="8"/>
    <s v="photobooks"/>
    <x v="1781"/>
    <d v="2016-09-15T14:49:05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x v="88"/>
    <b v="0"/>
    <s v="photography/photobooks"/>
    <n v="15.491428571428573"/>
    <n v="71.34210526315789"/>
    <x v="8"/>
    <s v="photobooks"/>
    <x v="1782"/>
    <d v="2016-02-21T13:48:09"/>
  </r>
  <r>
    <x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x v="333"/>
    <b v="0"/>
    <s v="photography/photobooks"/>
    <n v="23.692499999999999"/>
    <n v="51.227027027027027"/>
    <x v="8"/>
    <s v="photobooks"/>
    <x v="1783"/>
    <d v="2015-05-21T22:47:58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x v="51"/>
    <b v="0"/>
    <s v="photography/photobooks"/>
    <n v="39.76"/>
    <n v="60.242424242424242"/>
    <x v="8"/>
    <s v="photobooks"/>
    <x v="1784"/>
    <d v="2015-01-31T03:25:0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x v="52"/>
    <b v="0"/>
    <s v="photography/photobooks"/>
    <n v="20.220833333333331"/>
    <n v="44.935185185185183"/>
    <x v="8"/>
    <s v="photobooks"/>
    <x v="1785"/>
    <d v="2014-10-16T00:00:00"/>
  </r>
  <r>
    <x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x v="60"/>
    <b v="0"/>
    <s v="photography/photobooks"/>
    <n v="47.631578947368418"/>
    <n v="31.206896551724139"/>
    <x v="8"/>
    <s v="photobooks"/>
    <x v="1786"/>
    <d v="2014-12-15T13:12:57"/>
  </r>
  <r>
    <x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x v="54"/>
    <b v="0"/>
    <s v="photography/photobooks"/>
    <n v="15.329999999999998"/>
    <n v="63.875"/>
    <x v="8"/>
    <s v="photobooks"/>
    <x v="1787"/>
    <d v="2015-04-04T14:43:57"/>
  </r>
  <r>
    <x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x v="80"/>
    <b v="0"/>
    <s v="photography/photobooks"/>
    <n v="1.3818181818181818"/>
    <n v="19"/>
    <x v="8"/>
    <s v="photobooks"/>
    <x v="1788"/>
    <d v="2014-10-31T22:45:42"/>
  </r>
  <r>
    <x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x v="80"/>
    <b v="0"/>
    <s v="photography/photobooks"/>
    <n v="0.5"/>
    <n v="10"/>
    <x v="8"/>
    <s v="photobooks"/>
    <x v="1789"/>
    <d v="2015-01-12T06:00:03"/>
  </r>
  <r>
    <x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x v="41"/>
    <b v="0"/>
    <s v="photography/photobooks"/>
    <n v="4.957575757575758"/>
    <n v="109.06666666666666"/>
    <x v="8"/>
    <s v="photobooks"/>
    <x v="1790"/>
    <d v="2015-02-05T16:11:18"/>
  </r>
  <r>
    <x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x v="80"/>
    <b v="0"/>
    <s v="photography/photobooks"/>
    <n v="3.5666666666666664"/>
    <n v="26.75"/>
    <x v="8"/>
    <s v="photobooks"/>
    <x v="1791"/>
    <d v="2015-01-29T17:46:05"/>
  </r>
  <r>
    <x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x v="237"/>
    <b v="0"/>
    <s v="photography/photobooks"/>
    <n v="61.124000000000002"/>
    <n v="109.93525179856115"/>
    <x v="8"/>
    <s v="photobooks"/>
    <x v="1792"/>
    <d v="2015-08-10T06:59:0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x v="84"/>
    <b v="0"/>
    <s v="photography/photobooks"/>
    <n v="1.3333333333333335"/>
    <n v="20"/>
    <x v="8"/>
    <s v="photobooks"/>
    <x v="1793"/>
    <d v="2014-11-27T22:24:00"/>
  </r>
  <r>
    <x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x v="59"/>
    <b v="0"/>
    <s v="photography/photobooks"/>
    <n v="11.077777777777778"/>
    <n v="55.388888888888886"/>
    <x v="8"/>
    <s v="photobooks"/>
    <x v="1794"/>
    <d v="2015-02-11T13:13:42"/>
  </r>
  <r>
    <x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x v="75"/>
    <b v="0"/>
    <s v="photography/photobooks"/>
    <n v="38.735714285714288"/>
    <n v="133.90123456790124"/>
    <x v="8"/>
    <s v="photobooks"/>
    <x v="1795"/>
    <d v="2016-10-14T16:00:00"/>
  </r>
  <r>
    <x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x v="48"/>
    <b v="0"/>
    <s v="photography/photobooks"/>
    <n v="22.05263157894737"/>
    <n v="48.720930232558139"/>
    <x v="8"/>
    <s v="photobooks"/>
    <x v="1796"/>
    <d v="2016-07-24T10:32:46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x v="205"/>
    <b v="0"/>
    <s v="photography/photobooks"/>
    <n v="67.55"/>
    <n v="48.25"/>
    <x v="8"/>
    <s v="photobooks"/>
    <x v="1797"/>
    <d v="2016-12-15T13:39:49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x v="77"/>
    <b v="0"/>
    <s v="photography/photobooks"/>
    <n v="13.637499999999999"/>
    <n v="58.972972972972975"/>
    <x v="8"/>
    <s v="photobooks"/>
    <x v="1798"/>
    <d v="2016-02-04T07:50:33"/>
  </r>
  <r>
    <x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x v="79"/>
    <b v="0"/>
    <s v="photography/photobooks"/>
    <n v="1.7457500000000001"/>
    <n v="11.638333333333334"/>
    <x v="8"/>
    <s v="photobooks"/>
    <x v="1799"/>
    <d v="2014-11-11T21:13:28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x v="116"/>
    <b v="0"/>
    <s v="photography/photobooks"/>
    <n v="20.44963251188932"/>
    <n v="83.716814159292042"/>
    <x v="8"/>
    <s v="photobooks"/>
    <x v="1800"/>
    <d v="2016-10-10T14:32:50"/>
  </r>
  <r>
    <x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x v="77"/>
    <b v="0"/>
    <s v="photography/photobooks"/>
    <n v="13.852941176470587"/>
    <n v="63.648648648648646"/>
    <x v="8"/>
    <s v="photobooks"/>
    <x v="1801"/>
    <d v="2015-12-15T12:10:00"/>
  </r>
  <r>
    <x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x v="59"/>
    <b v="0"/>
    <s v="photography/photobooks"/>
    <n v="48.485714285714288"/>
    <n v="94.277777777777771"/>
    <x v="8"/>
    <s v="photobooks"/>
    <x v="1802"/>
    <d v="2015-06-27T21:59:00"/>
  </r>
  <r>
    <x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x v="11"/>
    <b v="0"/>
    <s v="photography/photobooks"/>
    <n v="30.8"/>
    <n v="71.86666666666666"/>
    <x v="8"/>
    <s v="photobooks"/>
    <x v="1803"/>
    <d v="2015-02-14T01:43:02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x v="47"/>
    <b v="0"/>
    <s v="photography/photobooks"/>
    <n v="35.174193548387095"/>
    <n v="104.84615384615384"/>
    <x v="8"/>
    <s v="photobooks"/>
    <x v="1804"/>
    <d v="2015-11-14T17:16:44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x v="259"/>
    <b v="0"/>
    <s v="photography/photobooks"/>
    <n v="36.404444444444444"/>
    <n v="67.139344262295083"/>
    <x v="8"/>
    <s v="photobooks"/>
    <x v="1805"/>
    <d v="2015-10-02T18:00:00"/>
  </r>
  <r>
    <x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x v="22"/>
    <b v="0"/>
    <s v="photography/photobooks"/>
    <n v="2.9550000000000001"/>
    <n v="73.875"/>
    <x v="8"/>
    <s v="photobooks"/>
    <x v="1806"/>
    <d v="2014-09-30T15:19:09"/>
  </r>
  <r>
    <x v="1807"/>
    <s v="Anywhere but Here"/>
    <s v="I want to explore alternative cultures and lifestyles in America."/>
    <n v="5000"/>
    <n v="553"/>
    <x v="2"/>
    <s v="US"/>
    <s v="USD"/>
    <n v="1411868313"/>
    <n v="1409276313"/>
    <b v="1"/>
    <x v="22"/>
    <b v="0"/>
    <s v="photography/photobooks"/>
    <n v="11.06"/>
    <n v="69.125"/>
    <x v="8"/>
    <s v="photobooks"/>
    <x v="1807"/>
    <d v="2014-09-28T01:38:33"/>
  </r>
  <r>
    <x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x v="93"/>
    <b v="0"/>
    <s v="photography/photobooks"/>
    <n v="41.407142857142858"/>
    <n v="120.77083333333333"/>
    <x v="8"/>
    <s v="photobooks"/>
    <x v="1808"/>
    <d v="2017-02-11T16:20:30"/>
  </r>
  <r>
    <x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x v="82"/>
    <b v="0"/>
    <s v="photography/photobooks"/>
    <n v="10.857142857142858"/>
    <n v="42.222222222222221"/>
    <x v="8"/>
    <s v="photobooks"/>
    <x v="1809"/>
    <d v="2015-03-01T21:47:19"/>
  </r>
  <r>
    <x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x v="84"/>
    <b v="0"/>
    <s v="photography/photobooks"/>
    <n v="3.3333333333333335"/>
    <n v="7.5"/>
    <x v="8"/>
    <s v="photobooks"/>
    <x v="1810"/>
    <d v="2014-08-21T21:50:26"/>
  </r>
  <r>
    <x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x v="55"/>
    <b v="0"/>
    <s v="photography/photobooks"/>
    <n v="7.407407407407407E-2"/>
    <n v="1.5384615384615385"/>
    <x v="8"/>
    <s v="photobooks"/>
    <x v="1811"/>
    <d v="2014-10-24T04:00:0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x v="23"/>
    <b v="0"/>
    <s v="photography/photobooks"/>
    <n v="13.307692307692307"/>
    <n v="37.608695652173914"/>
    <x v="8"/>
    <s v="photobooks"/>
    <x v="1812"/>
    <d v="2016-07-03T07:38:56"/>
  </r>
  <r>
    <x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x v="78"/>
    <b v="0"/>
    <s v="photography/photobooks"/>
    <n v="0"/>
    <e v="#DIV/0!"/>
    <x v="8"/>
    <s v="photobooks"/>
    <x v="1813"/>
    <d v="2014-08-08T21:20:12"/>
  </r>
  <r>
    <x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x v="205"/>
    <b v="0"/>
    <s v="photography/photobooks"/>
    <n v="49.183333333333337"/>
    <n v="42.157142857142858"/>
    <x v="8"/>
    <s v="photobooks"/>
    <x v="1814"/>
    <d v="2015-02-28T07:32:16"/>
  </r>
  <r>
    <x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x v="78"/>
    <b v="0"/>
    <s v="photography/photobooks"/>
    <n v="0"/>
    <e v="#DIV/0!"/>
    <x v="8"/>
    <s v="photobooks"/>
    <x v="1815"/>
    <d v="2015-07-01T21:45:37"/>
  </r>
  <r>
    <x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x v="79"/>
    <b v="0"/>
    <s v="photography/photobooks"/>
    <n v="2.036"/>
    <n v="84.833333333333329"/>
    <x v="8"/>
    <s v="photobooks"/>
    <x v="1816"/>
    <d v="2016-07-25T19:00:00"/>
  </r>
  <r>
    <x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x v="61"/>
    <b v="0"/>
    <s v="photography/photobooks"/>
    <n v="52.327777777777776"/>
    <n v="94.19"/>
    <x v="8"/>
    <s v="photobooks"/>
    <x v="1817"/>
    <d v="2017-01-30T06:59:00"/>
  </r>
  <r>
    <x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x v="78"/>
    <b v="0"/>
    <s v="photography/photobooks"/>
    <n v="0"/>
    <e v="#DIV/0!"/>
    <x v="8"/>
    <s v="photobooks"/>
    <x v="1818"/>
    <d v="2015-04-03T04:37:3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x v="80"/>
    <b v="0"/>
    <s v="photography/photobooks"/>
    <n v="2.083333333333333"/>
    <n v="6.25"/>
    <x v="8"/>
    <s v="photobooks"/>
    <x v="1819"/>
    <d v="2014-07-30T18:03:16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x v="22"/>
    <b v="0"/>
    <s v="photography/photobooks"/>
    <n v="6.565384615384616"/>
    <n v="213.375"/>
    <x v="8"/>
    <s v="photobooks"/>
    <x v="1820"/>
    <d v="2015-04-01T01:01:30"/>
  </r>
  <r>
    <x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x v="7"/>
    <b v="1"/>
    <s v="music/rock"/>
    <n v="134.88999999999999"/>
    <n v="59.162280701754383"/>
    <x v="4"/>
    <s v="rock"/>
    <x v="1821"/>
    <d v="2012-03-03T07:39:27"/>
  </r>
  <r>
    <x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x v="202"/>
    <b v="1"/>
    <s v="music/rock"/>
    <n v="100"/>
    <n v="27.272727272727273"/>
    <x v="4"/>
    <s v="rock"/>
    <x v="1822"/>
    <d v="2014-01-31T19:01:00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x v="51"/>
    <b v="1"/>
    <s v="music/rock"/>
    <n v="115.85714285714286"/>
    <n v="24.575757575757574"/>
    <x v="4"/>
    <s v="rock"/>
    <x v="1823"/>
    <d v="2012-10-24T16:26:16"/>
  </r>
  <r>
    <x v="1824"/>
    <s v="Tin Man's Broken Wisdom Fund"/>
    <s v="cd fund raiser"/>
    <n v="3000"/>
    <n v="3002"/>
    <x v="0"/>
    <s v="US"/>
    <s v="USD"/>
    <n v="1389146880"/>
    <n v="1387403967"/>
    <b v="0"/>
    <x v="244"/>
    <b v="1"/>
    <s v="music/rock"/>
    <n v="100.06666666666666"/>
    <n v="75.05"/>
    <x v="4"/>
    <s v="rock"/>
    <x v="1824"/>
    <d v="2014-01-08T02:08:00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x v="133"/>
    <b v="1"/>
    <s v="music/rock"/>
    <n v="105.05"/>
    <n v="42.02"/>
    <x v="4"/>
    <s v="rock"/>
    <x v="1825"/>
    <d v="2013-07-11T20:01:43"/>
  </r>
  <r>
    <x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x v="44"/>
    <b v="1"/>
    <s v="music/rock"/>
    <n v="101"/>
    <n v="53.157894736842103"/>
    <x v="4"/>
    <s v="rock"/>
    <x v="1826"/>
    <d v="2014-02-17T22:10:17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x v="93"/>
    <b v="1"/>
    <s v="music/rock"/>
    <n v="100.66250000000001"/>
    <n v="83.885416666666671"/>
    <x v="4"/>
    <s v="rock"/>
    <x v="1827"/>
    <d v="2011-03-03T07:49:2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x v="53"/>
    <b v="1"/>
    <s v="music/rock"/>
    <n v="100.16000000000001"/>
    <n v="417.33333333333331"/>
    <x v="4"/>
    <s v="rock"/>
    <x v="1828"/>
    <d v="2014-05-09T22:00:00"/>
  </r>
  <r>
    <x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x v="51"/>
    <b v="1"/>
    <s v="music/rock"/>
    <n v="166.68333333333334"/>
    <n v="75.765151515151516"/>
    <x v="4"/>
    <s v="rock"/>
    <x v="1829"/>
    <d v="2011-01-21T22:00:00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x v="334"/>
    <b v="1"/>
    <s v="music/rock"/>
    <n v="101.53333333333335"/>
    <n v="67.389380530973455"/>
    <x v="4"/>
    <s v="rock"/>
    <x v="1830"/>
    <d v="2014-02-24T16:25:07"/>
  </r>
  <r>
    <x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x v="25"/>
    <b v="1"/>
    <s v="music/rock"/>
    <n v="103"/>
    <n v="73.571428571428569"/>
    <x v="4"/>
    <s v="rock"/>
    <x v="1831"/>
    <d v="2012-05-12T23:54:23"/>
  </r>
  <r>
    <x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x v="9"/>
    <b v="1"/>
    <s v="music/rock"/>
    <n v="142.85714285714286"/>
    <n v="25"/>
    <x v="4"/>
    <s v="rock"/>
    <x v="1832"/>
    <d v="2011-03-04T12:57:07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x v="20"/>
    <b v="1"/>
    <s v="music/rock"/>
    <n v="262.5"/>
    <n v="42"/>
    <x v="4"/>
    <s v="rock"/>
    <x v="1833"/>
    <d v="2013-03-02T07:59:00"/>
  </r>
  <r>
    <x v="1834"/>
    <s v="TDJ - All Part of the Plan EP/Tour"/>
    <s v="Help us fund our first tour and promote our new EP!"/>
    <n v="10000"/>
    <n v="11805"/>
    <x v="0"/>
    <s v="US"/>
    <s v="USD"/>
    <n v="1422140895"/>
    <n v="1418684895"/>
    <b v="0"/>
    <x v="240"/>
    <b v="1"/>
    <s v="music/rock"/>
    <n v="118.05000000000001"/>
    <n v="131.16666666666666"/>
    <x v="4"/>
    <s v="rock"/>
    <x v="1834"/>
    <d v="2015-01-24T23:08:15"/>
  </r>
  <r>
    <x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x v="202"/>
    <b v="1"/>
    <s v="music/rock"/>
    <n v="104"/>
    <n v="47.272727272727273"/>
    <x v="4"/>
    <s v="rock"/>
    <x v="1835"/>
    <d v="2016-03-31T15:51:11"/>
  </r>
  <r>
    <x v="1836"/>
    <s v="KICKSTART OUR &lt;+3"/>
    <s v="Help fund our 2013 Sound &amp; Lighting Touring rig!"/>
    <n v="5000"/>
    <n v="10017"/>
    <x v="0"/>
    <s v="US"/>
    <s v="USD"/>
    <n v="1361129129"/>
    <n v="1359660329"/>
    <b v="0"/>
    <x v="165"/>
    <b v="1"/>
    <s v="music/rock"/>
    <n v="200.34"/>
    <n v="182.12727272727273"/>
    <x v="4"/>
    <s v="rock"/>
    <x v="1836"/>
    <d v="2013-02-17T19:25:29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x v="209"/>
    <b v="1"/>
    <s v="music/rock"/>
    <n v="306.83333333333331"/>
    <n v="61.366666666666667"/>
    <x v="4"/>
    <s v="rock"/>
    <x v="1837"/>
    <d v="2012-03-18T00:08:55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x v="33"/>
    <b v="1"/>
    <s v="music/rock"/>
    <n v="100.149"/>
    <n v="35.767499999999998"/>
    <x v="4"/>
    <s v="rock"/>
    <x v="1838"/>
    <d v="2011-10-01T03:00:00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x v="43"/>
    <b v="1"/>
    <s v="music/rock"/>
    <n v="205.29999999999998"/>
    <n v="45.62222222222222"/>
    <x v="4"/>
    <s v="rock"/>
    <x v="1839"/>
    <d v="2016-10-01T17:19:42"/>
  </r>
  <r>
    <x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x v="62"/>
    <b v="1"/>
    <s v="music/rock"/>
    <n v="108.88888888888889"/>
    <n v="75.384615384615387"/>
    <x v="4"/>
    <s v="rock"/>
    <x v="1840"/>
    <d v="2013-05-07T04:59:00"/>
  </r>
  <r>
    <x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x v="244"/>
    <b v="1"/>
    <s v="music/rock"/>
    <n v="101.75"/>
    <n v="50.875"/>
    <x v="4"/>
    <s v="rock"/>
    <x v="1841"/>
    <d v="2014-05-20T04:59:00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x v="64"/>
    <b v="1"/>
    <s v="music/rock"/>
    <n v="125.25"/>
    <n v="119.28571428571429"/>
    <x v="4"/>
    <s v="rock"/>
    <x v="1842"/>
    <d v="2015-03-02T05:59:00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x v="179"/>
    <b v="1"/>
    <s v="music/rock"/>
    <n v="124.0061"/>
    <n v="92.541865671641801"/>
    <x v="4"/>
    <s v="rock"/>
    <x v="1843"/>
    <d v="2011-02-20T23:52:34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x v="9"/>
    <b v="1"/>
    <s v="music/rock"/>
    <n v="101.4"/>
    <n v="76.05"/>
    <x v="4"/>
    <s v="rock"/>
    <x v="1844"/>
    <d v="2011-06-11T03:00:00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x v="10"/>
    <b v="1"/>
    <s v="music/rock"/>
    <n v="100"/>
    <n v="52.631578947368418"/>
    <x v="4"/>
    <s v="rock"/>
    <x v="1845"/>
    <d v="2016-06-17T04:55:00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x v="335"/>
    <b v="1"/>
    <s v="music/rock"/>
    <n v="137.92666666666668"/>
    <n v="98.990430622009569"/>
    <x v="4"/>
    <s v="rock"/>
    <x v="1846"/>
    <d v="2012-12-15T15:36:17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x v="44"/>
    <b v="1"/>
    <s v="music/rock"/>
    <n v="120.88000000000001"/>
    <n v="79.526315789473685"/>
    <x v="4"/>
    <s v="rock"/>
    <x v="1847"/>
    <d v="2015-04-21T05:40:32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x v="54"/>
    <b v="1"/>
    <s v="music/rock"/>
    <n v="107.36666666666667"/>
    <n v="134.20833333333334"/>
    <x v="4"/>
    <s v="rock"/>
    <x v="1848"/>
    <d v="2011-07-31T06:59:00"/>
  </r>
  <r>
    <x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x v="22"/>
    <b v="1"/>
    <s v="music/rock"/>
    <n v="100.33333333333334"/>
    <n v="37.625"/>
    <x v="4"/>
    <s v="rock"/>
    <x v="1849"/>
    <d v="2012-10-17T20:17:39"/>
  </r>
  <r>
    <x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x v="122"/>
    <b v="1"/>
    <s v="music/rock"/>
    <n v="101.52222222222223"/>
    <n v="51.044692737430168"/>
    <x v="4"/>
    <s v="rock"/>
    <x v="1850"/>
    <d v="2014-07-10T23:01:40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x v="55"/>
    <b v="1"/>
    <s v="music/rock"/>
    <n v="100.07692307692308"/>
    <n v="50.03846153846154"/>
    <x v="4"/>
    <s v="rock"/>
    <x v="1851"/>
    <d v="2014-07-28T01:00:00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x v="132"/>
    <b v="1"/>
    <s v="music/rock"/>
    <n v="116.96666666666667"/>
    <n v="133.93129770992365"/>
    <x v="4"/>
    <s v="rock"/>
    <x v="1852"/>
    <d v="2015-04-25T00:00:00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x v="25"/>
    <b v="1"/>
    <s v="music/rock"/>
    <n v="101.875"/>
    <n v="58.214285714285715"/>
    <x v="4"/>
    <s v="rock"/>
    <x v="1853"/>
    <d v="2012-11-14T02:26:57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x v="49"/>
    <b v="1"/>
    <s v="music/rock"/>
    <n v="102.12366666666665"/>
    <n v="88.037643678160919"/>
    <x v="4"/>
    <s v="rock"/>
    <x v="1854"/>
    <d v="2013-05-24T00:30:37"/>
  </r>
  <r>
    <x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x v="277"/>
    <b v="1"/>
    <s v="music/rock"/>
    <n v="154.05897142857143"/>
    <n v="70.576753926701571"/>
    <x v="4"/>
    <s v="rock"/>
    <x v="1855"/>
    <d v="2014-01-06T12:55:40"/>
  </r>
  <r>
    <x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x v="44"/>
    <b v="1"/>
    <s v="music/rock"/>
    <n v="101.25"/>
    <n v="53.289473684210527"/>
    <x v="4"/>
    <s v="rock"/>
    <x v="1856"/>
    <d v="2014-07-18T20:31:12"/>
  </r>
  <r>
    <x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x v="19"/>
    <b v="1"/>
    <s v="music/rock"/>
    <n v="100"/>
    <n v="136.36363636363637"/>
    <x v="4"/>
    <s v="rock"/>
    <x v="1857"/>
    <d v="2014-09-12T18:26:53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x v="184"/>
    <b v="1"/>
    <s v="music/rock"/>
    <n v="108.74800874800874"/>
    <n v="40.547315436241611"/>
    <x v="4"/>
    <s v="rock"/>
    <x v="1858"/>
    <d v="2011-12-16T05:48:41"/>
  </r>
  <r>
    <x v="1859"/>
    <s v="Queen Kwong Tour to London and Paris"/>
    <s v="Queen Kwong is going ON TOUR to London and Paris!"/>
    <n v="3000"/>
    <n v="3955"/>
    <x v="0"/>
    <s v="US"/>
    <s v="USD"/>
    <n v="1316716129"/>
    <n v="1314124129"/>
    <b v="0"/>
    <x v="66"/>
    <b v="1"/>
    <s v="music/rock"/>
    <n v="131.83333333333334"/>
    <n v="70.625"/>
    <x v="4"/>
    <s v="rock"/>
    <x v="1859"/>
    <d v="2011-09-22T18:28:49"/>
  </r>
  <r>
    <x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x v="10"/>
    <b v="1"/>
    <s v="music/rock"/>
    <n v="133.46666666666667"/>
    <n v="52.684210526315788"/>
    <x v="4"/>
    <s v="rock"/>
    <x v="1860"/>
    <d v="2014-02-06T17:01:24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x v="78"/>
    <b v="0"/>
    <s v="games/mobile games"/>
    <n v="0"/>
    <e v="#DIV/0!"/>
    <x v="6"/>
    <s v="mobile games"/>
    <x v="1861"/>
    <d v="2015-01-26T07:12:21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x v="38"/>
    <b v="0"/>
    <s v="games/mobile games"/>
    <n v="8.0833333333333321"/>
    <n v="90.9375"/>
    <x v="6"/>
    <s v="mobile games"/>
    <x v="1862"/>
    <d v="2017-03-08T07:30:00"/>
  </r>
  <r>
    <x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x v="84"/>
    <b v="0"/>
    <s v="games/mobile games"/>
    <n v="0.4"/>
    <n v="5"/>
    <x v="6"/>
    <s v="mobile games"/>
    <x v="1863"/>
    <d v="2014-06-12T19:08:05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x v="53"/>
    <b v="0"/>
    <s v="games/mobile games"/>
    <n v="42.892307692307689"/>
    <n v="58.083333333333336"/>
    <x v="6"/>
    <s v="mobile games"/>
    <x v="1864"/>
    <d v="2014-05-04T17:11:40"/>
  </r>
  <r>
    <x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x v="84"/>
    <b v="0"/>
    <s v="games/mobile games"/>
    <n v="3.6363636363636364E-3"/>
    <n v="2"/>
    <x v="6"/>
    <s v="mobile games"/>
    <x v="1865"/>
    <d v="2016-11-06T09:49:07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x v="84"/>
    <b v="0"/>
    <s v="games/mobile games"/>
    <n v="0.5"/>
    <n v="62.5"/>
    <x v="6"/>
    <s v="mobile games"/>
    <x v="1866"/>
    <d v="2017-03-01T04:00:00"/>
  </r>
  <r>
    <x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x v="29"/>
    <b v="0"/>
    <s v="games/mobile games"/>
    <n v="0.05"/>
    <n v="10"/>
    <x v="6"/>
    <s v="mobile games"/>
    <x v="1867"/>
    <d v="2016-11-05T22:11:52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x v="57"/>
    <b v="0"/>
    <s v="games/mobile games"/>
    <n v="4.8680000000000003"/>
    <n v="71.588235294117652"/>
    <x v="6"/>
    <s v="mobile games"/>
    <x v="1868"/>
    <d v="2015-12-15T07:59:00"/>
  </r>
  <r>
    <x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x v="78"/>
    <b v="0"/>
    <s v="games/mobile games"/>
    <n v="0"/>
    <e v="#DIV/0!"/>
    <x v="6"/>
    <s v="mobile games"/>
    <x v="1869"/>
    <d v="2017-01-04T00:04:09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x v="202"/>
    <b v="0"/>
    <s v="games/mobile games"/>
    <n v="10.314285714285715"/>
    <n v="32.81818181818182"/>
    <x v="6"/>
    <s v="mobile games"/>
    <x v="1870"/>
    <d v="2016-01-31T04:17:00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x v="195"/>
    <b v="0"/>
    <s v="games/mobile games"/>
    <n v="71.784615384615378"/>
    <n v="49.11578947368421"/>
    <x v="6"/>
    <s v="mobile games"/>
    <x v="1871"/>
    <d v="2014-11-20T19:48:21"/>
  </r>
  <r>
    <x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x v="62"/>
    <b v="0"/>
    <s v="games/mobile games"/>
    <n v="1.06"/>
    <n v="16.307692307692307"/>
    <x v="6"/>
    <s v="mobile games"/>
    <x v="1872"/>
    <d v="2015-06-30T03:06:42"/>
  </r>
  <r>
    <x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x v="84"/>
    <b v="0"/>
    <s v="games/mobile games"/>
    <n v="0.44999999999999996"/>
    <n v="18"/>
    <x v="6"/>
    <s v="mobile games"/>
    <x v="1873"/>
    <d v="2015-07-08T16:45:00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x v="84"/>
    <b v="0"/>
    <s v="games/mobile games"/>
    <n v="1.6250000000000001E-2"/>
    <n v="13"/>
    <x v="6"/>
    <s v="mobile games"/>
    <x v="1874"/>
    <d v="2016-06-28T23:15:33"/>
  </r>
  <r>
    <x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x v="83"/>
    <b v="0"/>
    <s v="games/mobile games"/>
    <n v="0.51"/>
    <n v="17"/>
    <x v="6"/>
    <s v="mobile games"/>
    <x v="1875"/>
    <d v="2016-08-06T21:35:08"/>
  </r>
  <r>
    <x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x v="78"/>
    <b v="0"/>
    <s v="games/mobile games"/>
    <n v="0"/>
    <e v="#DIV/0!"/>
    <x v="6"/>
    <s v="mobile games"/>
    <x v="1876"/>
    <d v="2014-06-16T06:50:05"/>
  </r>
  <r>
    <x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x v="78"/>
    <b v="0"/>
    <s v="games/mobile games"/>
    <n v="0"/>
    <e v="#DIV/0!"/>
    <x v="6"/>
    <s v="mobile games"/>
    <x v="1877"/>
    <d v="2015-03-01T00:42:05"/>
  </r>
  <r>
    <x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x v="78"/>
    <b v="0"/>
    <s v="games/mobile games"/>
    <n v="0"/>
    <e v="#DIV/0!"/>
    <x v="6"/>
    <s v="mobile games"/>
    <x v="1878"/>
    <d v="2014-06-13T00:12:35"/>
  </r>
  <r>
    <x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x v="84"/>
    <b v="0"/>
    <s v="games/mobile games"/>
    <n v="0.12"/>
    <n v="3"/>
    <x v="6"/>
    <s v="mobile games"/>
    <x v="1879"/>
    <d v="2016-03-14T14:35:29"/>
  </r>
  <r>
    <x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x v="54"/>
    <b v="0"/>
    <s v="games/mobile games"/>
    <n v="20.080000000000002"/>
    <n v="41.833333333333336"/>
    <x v="6"/>
    <s v="mobile games"/>
    <x v="1880"/>
    <d v="2016-03-30T12:36:20"/>
  </r>
  <r>
    <x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x v="16"/>
    <b v="1"/>
    <s v="music/indie rock"/>
    <n v="172.68449999999999"/>
    <n v="49.338428571428572"/>
    <x v="4"/>
    <s v="indie rock"/>
    <x v="1881"/>
    <d v="2015-03-10T02:39:49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x v="75"/>
    <b v="1"/>
    <s v="music/indie rock"/>
    <n v="100.8955223880597"/>
    <n v="41.728395061728392"/>
    <x v="4"/>
    <s v="indie rock"/>
    <x v="1882"/>
    <d v="2012-07-10T23:48:00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x v="58"/>
    <b v="1"/>
    <s v="music/indie rock"/>
    <n v="104.8048048048048"/>
    <n v="32.71875"/>
    <x v="4"/>
    <s v="indie rock"/>
    <x v="1883"/>
    <d v="2012-04-08T21:45:08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x v="55"/>
    <b v="1"/>
    <s v="music/indie rock"/>
    <n v="135.1"/>
    <n v="51.96153846153846"/>
    <x v="4"/>
    <s v="indie rock"/>
    <x v="1884"/>
    <d v="2012-11-27T12:00:00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x v="217"/>
    <b v="1"/>
    <s v="music/indie rock"/>
    <n v="116.32786885245903"/>
    <n v="50.685714285714283"/>
    <x v="4"/>
    <s v="indie rock"/>
    <x v="1885"/>
    <d v="2012-08-10T22:00:00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x v="60"/>
    <b v="1"/>
    <s v="music/indie rock"/>
    <n v="102.08333333333333"/>
    <n v="42.241379310344826"/>
    <x v="4"/>
    <s v="indie rock"/>
    <x v="1886"/>
    <d v="2014-11-12T22:45:38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x v="22"/>
    <b v="1"/>
    <s v="music/indie rock"/>
    <n v="111.16666666666666"/>
    <n v="416.875"/>
    <x v="4"/>
    <s v="indie rock"/>
    <x v="1887"/>
    <d v="2015-12-03T21:30:00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x v="30"/>
    <b v="1"/>
    <s v="music/indie rock"/>
    <n v="166.08"/>
    <n v="46.651685393258425"/>
    <x v="4"/>
    <s v="indie rock"/>
    <x v="1888"/>
    <d v="2010-06-01T04:59:00"/>
  </r>
  <r>
    <x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x v="34"/>
    <b v="1"/>
    <s v="music/indie rock"/>
    <n v="106.60000000000001"/>
    <n v="48.454545454545453"/>
    <x v="4"/>
    <s v="indie rock"/>
    <x v="1889"/>
    <d v="2013-03-11T18:02:26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x v="336"/>
    <b v="1"/>
    <s v="music/indie rock"/>
    <n v="144.58441666666667"/>
    <n v="70.5289837398374"/>
    <x v="4"/>
    <s v="indie rock"/>
    <x v="1890"/>
    <d v="2012-12-15T18:52:08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x v="148"/>
    <b v="1"/>
    <s v="music/indie rock"/>
    <n v="105.55000000000001"/>
    <n v="87.958333333333329"/>
    <x v="4"/>
    <s v="indie rock"/>
    <x v="1891"/>
    <d v="2010-07-22T06:00:00"/>
  </r>
  <r>
    <x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x v="55"/>
    <b v="1"/>
    <s v="music/indie rock"/>
    <n v="136.60000000000002"/>
    <n v="26.26923076923077"/>
    <x v="4"/>
    <s v="indie rock"/>
    <x v="1892"/>
    <d v="2011-06-07T15:18:01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x v="43"/>
    <b v="1"/>
    <s v="music/indie rock"/>
    <n v="104"/>
    <n v="57.777777777777779"/>
    <x v="4"/>
    <s v="indie rock"/>
    <x v="1893"/>
    <d v="2011-04-16T03:59:00"/>
  </r>
  <r>
    <x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x v="9"/>
    <b v="1"/>
    <s v="music/indie rock"/>
    <n v="114.5"/>
    <n v="57.25"/>
    <x v="4"/>
    <s v="indie rock"/>
    <x v="1894"/>
    <d v="2012-02-12T21:43:03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x v="5"/>
    <b v="1"/>
    <s v="music/indie rock"/>
    <n v="101.71957671957672"/>
    <n v="196.34042553191489"/>
    <x v="4"/>
    <s v="indie rock"/>
    <x v="1895"/>
    <d v="2015-10-20T17:55:22"/>
  </r>
  <r>
    <x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x v="62"/>
    <b v="1"/>
    <s v="music/indie rock"/>
    <n v="123.94678492239468"/>
    <n v="43"/>
    <x v="4"/>
    <s v="indie rock"/>
    <x v="1896"/>
    <d v="2012-04-12T17:02:45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x v="275"/>
    <b v="1"/>
    <s v="music/indie rock"/>
    <n v="102.45669291338582"/>
    <n v="35.551912568306008"/>
    <x v="4"/>
    <s v="indie rock"/>
    <x v="1897"/>
    <d v="2014-03-04T21:00:00"/>
  </r>
  <r>
    <x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x v="64"/>
    <b v="1"/>
    <s v="music/indie rock"/>
    <n v="144.5"/>
    <n v="68.80952380952381"/>
    <x v="4"/>
    <s v="indie rock"/>
    <x v="1898"/>
    <d v="2016-02-01T18:00:00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x v="288"/>
    <b v="1"/>
    <s v="music/indie rock"/>
    <n v="133.33333333333331"/>
    <n v="28.571428571428573"/>
    <x v="4"/>
    <s v="indie rock"/>
    <x v="1899"/>
    <d v="2015-03-25T21:36:06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x v="241"/>
    <b v="1"/>
    <s v="music/indie rock"/>
    <n v="109.3644"/>
    <n v="50.631666666666668"/>
    <x v="4"/>
    <s v="indie rock"/>
    <x v="1900"/>
    <d v="2012-10-06T09:59:00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x v="20"/>
    <b v="0"/>
    <s v="technology/gadgets"/>
    <n v="2.6969696969696968"/>
    <n v="106.8"/>
    <x v="2"/>
    <s v="gadgets"/>
    <x v="1901"/>
    <d v="2015-05-22T13:00:00"/>
  </r>
  <r>
    <x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x v="83"/>
    <b v="0"/>
    <s v="technology/gadgets"/>
    <n v="1.2"/>
    <n v="4"/>
    <x v="2"/>
    <s v="gadgets"/>
    <x v="1902"/>
    <d v="2015-03-04T18:57:27"/>
  </r>
  <r>
    <x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x v="14"/>
    <b v="0"/>
    <s v="technology/gadgets"/>
    <n v="46.6"/>
    <n v="34.097560975609753"/>
    <x v="2"/>
    <s v="gadgets"/>
    <x v="1903"/>
    <d v="2017-01-27T18:29:51"/>
  </r>
  <r>
    <x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x v="84"/>
    <b v="0"/>
    <s v="technology/gadgets"/>
    <n v="0.1"/>
    <n v="25"/>
    <x v="2"/>
    <s v="gadgets"/>
    <x v="1904"/>
    <d v="2016-01-02T16:27:01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x v="80"/>
    <b v="0"/>
    <s v="technology/gadgets"/>
    <n v="0.16800000000000001"/>
    <n v="10.5"/>
    <x v="2"/>
    <s v="gadgets"/>
    <x v="1905"/>
    <d v="2014-09-07T22:13:14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x v="221"/>
    <b v="0"/>
    <s v="technology/gadgets"/>
    <n v="42.76"/>
    <n v="215.95959595959596"/>
    <x v="2"/>
    <s v="gadgets"/>
    <x v="1906"/>
    <d v="2016-06-23T16:06:23"/>
  </r>
  <r>
    <x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x v="80"/>
    <b v="0"/>
    <s v="technology/gadgets"/>
    <n v="0.28333333333333333"/>
    <n v="21.25"/>
    <x v="2"/>
    <s v="gadgets"/>
    <x v="1907"/>
    <d v="2014-05-23T14:05:25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x v="80"/>
    <b v="0"/>
    <s v="technology/gadgets"/>
    <n v="1.7319999999999998"/>
    <n v="108.25"/>
    <x v="2"/>
    <s v="gadgets"/>
    <x v="1908"/>
    <d v="2016-12-29T22:01:40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x v="44"/>
    <b v="0"/>
    <s v="technology/gadgets"/>
    <n v="14.111428571428572"/>
    <n v="129.97368421052633"/>
    <x v="2"/>
    <s v="gadgets"/>
    <x v="1909"/>
    <d v="2014-10-23T10:17:5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x v="168"/>
    <b v="0"/>
    <s v="technology/gadgets"/>
    <n v="39.395294117647055"/>
    <n v="117.49473684210527"/>
    <x v="2"/>
    <s v="gadgets"/>
    <x v="1910"/>
    <d v="2015-10-31T22:45:00"/>
  </r>
  <r>
    <x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x v="29"/>
    <b v="0"/>
    <s v="technology/gadgets"/>
    <n v="2.3529411764705882E-2"/>
    <n v="10"/>
    <x v="2"/>
    <s v="gadgets"/>
    <x v="1911"/>
    <d v="2014-08-09T00:48:54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x v="288"/>
    <b v="0"/>
    <s v="technology/gadgets"/>
    <n v="59.3"/>
    <n v="70.595238095238102"/>
    <x v="2"/>
    <s v="gadgets"/>
    <x v="1912"/>
    <d v="2015-06-04T05:26:00"/>
  </r>
  <r>
    <x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x v="55"/>
    <b v="0"/>
    <s v="technology/gadgets"/>
    <n v="1.3270833333333334"/>
    <n v="24.5"/>
    <x v="2"/>
    <s v="gadgets"/>
    <x v="1913"/>
    <d v="2014-10-08T12:16:18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x v="84"/>
    <b v="0"/>
    <s v="technology/gadgets"/>
    <n v="9.0090090090090094"/>
    <n v="30"/>
    <x v="2"/>
    <s v="gadgets"/>
    <x v="1914"/>
    <d v="2014-11-01T03:59:00"/>
  </r>
  <r>
    <x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x v="80"/>
    <b v="0"/>
    <s v="technology/gadgets"/>
    <n v="1.6"/>
    <n v="2"/>
    <x v="2"/>
    <s v="gadgets"/>
    <x v="1915"/>
    <d v="2014-09-02T01:10:22"/>
  </r>
  <r>
    <x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x v="79"/>
    <b v="0"/>
    <s v="technology/gadgets"/>
    <n v="0.51"/>
    <n v="17"/>
    <x v="2"/>
    <s v="gadgets"/>
    <x v="1916"/>
    <d v="2016-11-07T18:12:55"/>
  </r>
  <r>
    <x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x v="16"/>
    <b v="0"/>
    <s v="technology/gadgets"/>
    <n v="52.570512820512818"/>
    <n v="2928.9285714285716"/>
    <x v="2"/>
    <s v="gadgets"/>
    <x v="1917"/>
    <d v="2017-02-10T06:28:53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x v="82"/>
    <b v="0"/>
    <s v="technology/gadgets"/>
    <n v="1.04"/>
    <n v="28.888888888888889"/>
    <x v="2"/>
    <s v="gadgets"/>
    <x v="1918"/>
    <d v="2014-08-12T18:57:31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x v="22"/>
    <b v="0"/>
    <s v="technology/gadgets"/>
    <n v="47.4"/>
    <n v="29.625"/>
    <x v="2"/>
    <s v="gadgets"/>
    <x v="1919"/>
    <d v="2015-05-19T21:00:49"/>
  </r>
  <r>
    <x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x v="217"/>
    <b v="0"/>
    <s v="technology/gadgets"/>
    <n v="43.03"/>
    <n v="40.980952380952381"/>
    <x v="2"/>
    <s v="gadgets"/>
    <x v="1920"/>
    <d v="2015-10-21T23:00:00"/>
  </r>
  <r>
    <x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x v="44"/>
    <b v="1"/>
    <s v="music/indie rock"/>
    <n v="136.80000000000001"/>
    <n v="54"/>
    <x v="4"/>
    <s v="indie rock"/>
    <x v="1921"/>
    <d v="2012-07-14T05:19:03"/>
  </r>
  <r>
    <x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x v="31"/>
    <b v="1"/>
    <s v="music/indie rock"/>
    <n v="115.55"/>
    <n v="36.109375"/>
    <x v="4"/>
    <s v="indie rock"/>
    <x v="1922"/>
    <d v="2013-12-12T06:08:27"/>
  </r>
  <r>
    <x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x v="62"/>
    <b v="1"/>
    <s v="music/indie rock"/>
    <n v="240.79999999999998"/>
    <n v="23.153846153846153"/>
    <x v="4"/>
    <s v="indie rock"/>
    <x v="1923"/>
    <d v="2011-09-27T04:59:00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x v="51"/>
    <b v="1"/>
    <s v="music/indie rock"/>
    <n v="114.39999999999999"/>
    <n v="104"/>
    <x v="4"/>
    <s v="indie rock"/>
    <x v="1924"/>
    <d v="2014-01-15T19:33:00"/>
  </r>
  <r>
    <x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x v="47"/>
    <b v="1"/>
    <s v="music/indie rock"/>
    <n v="110.33333333333333"/>
    <n v="31.826923076923077"/>
    <x v="4"/>
    <s v="indie rock"/>
    <x v="1925"/>
    <d v="2013-10-11T00:00:00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x v="329"/>
    <b v="1"/>
    <s v="music/indie rock"/>
    <n v="195.37933333333334"/>
    <n v="27.3896261682243"/>
    <x v="4"/>
    <s v="indie rock"/>
    <x v="1926"/>
    <d v="2010-11-02T00:26:00"/>
  </r>
  <r>
    <x v="1927"/>
    <s v="GBS Detroit Presents Hampshire"/>
    <s v="Hampshire is headed to GBS Detroit."/>
    <n v="600"/>
    <n v="620"/>
    <x v="0"/>
    <s v="US"/>
    <s v="USD"/>
    <n v="1331182740"/>
    <n v="1329856839"/>
    <b v="0"/>
    <x v="202"/>
    <b v="1"/>
    <s v="music/indie rock"/>
    <n v="103.33333333333334"/>
    <n v="56.363636363636367"/>
    <x v="4"/>
    <s v="indie rock"/>
    <x v="1927"/>
    <d v="2012-03-08T04:59:00"/>
  </r>
  <r>
    <x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x v="69"/>
    <b v="1"/>
    <s v="music/indie rock"/>
    <n v="103.1372549019608"/>
    <n v="77.352941176470594"/>
    <x v="4"/>
    <s v="indie rock"/>
    <x v="1928"/>
    <d v="2013-05-07T15:33:14"/>
  </r>
  <r>
    <x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x v="11"/>
    <b v="1"/>
    <s v="music/indie rock"/>
    <n v="100.3125"/>
    <n v="42.8"/>
    <x v="4"/>
    <s v="indie rock"/>
    <x v="1929"/>
    <d v="2011-07-05T00:31:06"/>
  </r>
  <r>
    <x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x v="55"/>
    <b v="1"/>
    <s v="music/indie rock"/>
    <n v="127"/>
    <n v="48.846153846153847"/>
    <x v="4"/>
    <s v="indie rock"/>
    <x v="1930"/>
    <d v="2013-07-07T13:24:42"/>
  </r>
  <r>
    <x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x v="133"/>
    <b v="1"/>
    <s v="music/indie rock"/>
    <n v="120.601"/>
    <n v="48.240400000000001"/>
    <x v="4"/>
    <s v="indie rock"/>
    <x v="1931"/>
    <d v="2012-05-22T03:30:00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x v="144"/>
    <b v="1"/>
    <s v="music/indie rock"/>
    <n v="106.99047619047619"/>
    <n v="70.212500000000006"/>
    <x v="4"/>
    <s v="indie rock"/>
    <x v="1932"/>
    <d v="2012-01-24T19:26:13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x v="238"/>
    <b v="1"/>
    <s v="music/indie rock"/>
    <n v="172.43333333333334"/>
    <n v="94.054545454545448"/>
    <x v="4"/>
    <s v="indie rock"/>
    <x v="1933"/>
    <d v="2014-09-27T03:08:27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x v="99"/>
    <b v="1"/>
    <s v="music/indie rock"/>
    <n v="123.61999999999999"/>
    <n v="80.272727272727266"/>
    <x v="4"/>
    <s v="indie rock"/>
    <x v="1934"/>
    <d v="2011-12-25T05:00:00"/>
  </r>
  <r>
    <x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x v="133"/>
    <b v="1"/>
    <s v="music/indie rock"/>
    <n v="108.4"/>
    <n v="54.2"/>
    <x v="4"/>
    <s v="indie rock"/>
    <x v="1935"/>
    <d v="2014-06-21T04:59:00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x v="108"/>
    <b v="1"/>
    <s v="music/indie rock"/>
    <n v="116.52013333333333"/>
    <n v="60.26903448275862"/>
    <x v="4"/>
    <s v="indie rock"/>
    <x v="1936"/>
    <d v="2011-12-06T05:59:00"/>
  </r>
  <r>
    <x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x v="60"/>
    <b v="1"/>
    <s v="music/indie rock"/>
    <n v="187.245"/>
    <n v="38.740344827586206"/>
    <x v="4"/>
    <s v="indie rock"/>
    <x v="1937"/>
    <d v="2012-06-15T03:59:00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x v="229"/>
    <b v="1"/>
    <s v="music/indie rock"/>
    <n v="115.93333333333334"/>
    <n v="152.54385964912279"/>
    <x v="4"/>
    <s v="indie rock"/>
    <x v="1938"/>
    <d v="2013-07-02T05:00:00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x v="93"/>
    <b v="1"/>
    <s v="music/indie rock"/>
    <n v="110.7"/>
    <n v="115.3125"/>
    <x v="4"/>
    <s v="indie rock"/>
    <x v="1939"/>
    <d v="2013-03-10T22:38:28"/>
  </r>
  <r>
    <x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x v="162"/>
    <b v="1"/>
    <s v="music/indie rock"/>
    <n v="170.92307692307693"/>
    <n v="35.838709677419352"/>
    <x v="4"/>
    <s v="indie rock"/>
    <x v="1940"/>
    <d v="2011-06-15T03:59:00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x v="337"/>
    <b v="1"/>
    <s v="technology/hardware"/>
    <n v="126.11835600000001"/>
    <n v="64.570118779438872"/>
    <x v="2"/>
    <s v="hardware"/>
    <x v="1941"/>
    <d v="2014-05-15T06:58:51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x v="195"/>
    <b v="1"/>
    <s v="technology/hardware"/>
    <n v="138.44033333333334"/>
    <n v="87.436000000000007"/>
    <x v="2"/>
    <s v="hardware"/>
    <x v="1942"/>
    <d v="2011-07-04T19:52:20"/>
  </r>
  <r>
    <x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x v="338"/>
    <b v="1"/>
    <s v="technology/hardware"/>
    <n v="1705.2499999999998"/>
    <n v="68.815577078288939"/>
    <x v="2"/>
    <s v="hardware"/>
    <x v="1943"/>
    <d v="2016-08-11T06:28:36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x v="339"/>
    <b v="1"/>
    <s v="technology/hardware"/>
    <n v="788.05550000000005"/>
    <n v="176.200223588597"/>
    <x v="2"/>
    <s v="hardware"/>
    <x v="1944"/>
    <d v="2014-05-01T14:01:30"/>
  </r>
  <r>
    <x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x v="340"/>
    <b v="1"/>
    <s v="technology/hardware"/>
    <n v="348.01799999999997"/>
    <n v="511.79117647058825"/>
    <x v="2"/>
    <s v="hardware"/>
    <x v="1945"/>
    <d v="2015-07-12T06:02:38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x v="16"/>
    <b v="1"/>
    <s v="technology/hardware"/>
    <n v="149.74666666666667"/>
    <n v="160.44285714285715"/>
    <x v="2"/>
    <s v="hardware"/>
    <x v="1946"/>
    <d v="2014-04-20T02:36:01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x v="23"/>
    <b v="1"/>
    <s v="technology/hardware"/>
    <n v="100.63375000000001"/>
    <n v="35.003043478260871"/>
    <x v="2"/>
    <s v="hardware"/>
    <x v="1947"/>
    <d v="2009-11-23T05:59:00"/>
  </r>
  <r>
    <x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x v="341"/>
    <b v="1"/>
    <s v="technology/hardware"/>
    <n v="800.21100000000001"/>
    <n v="188.50671378091872"/>
    <x v="2"/>
    <s v="hardware"/>
    <x v="1948"/>
    <d v="2016-06-06T17:02:00"/>
  </r>
  <r>
    <x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x v="342"/>
    <b v="1"/>
    <s v="technology/hardware"/>
    <n v="106.00260000000002"/>
    <n v="56.204984093319197"/>
    <x v="2"/>
    <s v="hardware"/>
    <x v="1949"/>
    <d v="2014-07-10T10:09:11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x v="343"/>
    <b v="1"/>
    <s v="technology/hardware"/>
    <n v="200.51866666666669"/>
    <n v="51.3054157782516"/>
    <x v="2"/>
    <s v="hardware"/>
    <x v="1950"/>
    <d v="2011-04-22T04:21:13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x v="344"/>
    <b v="1"/>
    <s v="technology/hardware"/>
    <n v="212.44399999999999"/>
    <n v="127.36450839328538"/>
    <x v="2"/>
    <s v="hardware"/>
    <x v="1951"/>
    <d v="2016-11-07T11:05:37"/>
  </r>
  <r>
    <x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x v="345"/>
    <b v="1"/>
    <s v="technology/hardware"/>
    <n v="198.47237142857145"/>
    <n v="101.85532258064516"/>
    <x v="2"/>
    <s v="hardware"/>
    <x v="1952"/>
    <d v="2013-10-16T14:33:35"/>
  </r>
  <r>
    <x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x v="206"/>
    <b v="1"/>
    <s v="technology/hardware"/>
    <n v="225.94666666666666"/>
    <n v="230.55782312925169"/>
    <x v="2"/>
    <s v="hardware"/>
    <x v="1953"/>
    <d v="2012-03-02T03:00:00"/>
  </r>
  <r>
    <x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x v="119"/>
    <b v="1"/>
    <s v="technology/hardware"/>
    <n v="698.94800000000009"/>
    <n v="842.10602409638557"/>
    <x v="2"/>
    <s v="hardware"/>
    <x v="1954"/>
    <d v="2016-03-12T05:00:0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x v="126"/>
    <b v="1"/>
    <s v="technology/hardware"/>
    <n v="398.59528571428569"/>
    <n v="577.27593103448271"/>
    <x v="2"/>
    <s v="hardware"/>
    <x v="1955"/>
    <d v="2012-05-23T19:00:0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x v="346"/>
    <b v="1"/>
    <s v="technology/hardware"/>
    <n v="294.0333333333333"/>
    <n v="483.34246575342468"/>
    <x v="2"/>
    <s v="hardware"/>
    <x v="1956"/>
    <d v="2015-04-18T21:10:05"/>
  </r>
  <r>
    <x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x v="347"/>
    <b v="1"/>
    <s v="technology/hardware"/>
    <n v="167.50470000000001"/>
    <n v="76.138500000000008"/>
    <x v="2"/>
    <s v="hardware"/>
    <x v="1957"/>
    <d v="2012-10-27T02:21:53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x v="348"/>
    <b v="1"/>
    <s v="technology/hardware"/>
    <n v="1435.5717142857143"/>
    <n v="74.107684365781708"/>
    <x v="2"/>
    <s v="hardware"/>
    <x v="1958"/>
    <d v="2013-03-23T22:42:41"/>
  </r>
  <r>
    <x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x v="349"/>
    <b v="1"/>
    <s v="technology/hardware"/>
    <n v="156.73439999999999"/>
    <n v="36.965660377358489"/>
    <x v="2"/>
    <s v="hardware"/>
    <x v="1959"/>
    <d v="2014-10-01T00:00:00"/>
  </r>
  <r>
    <x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x v="51"/>
    <b v="1"/>
    <s v="technology/hardware"/>
    <n v="117.90285714285716"/>
    <n v="2500.969696969697"/>
    <x v="2"/>
    <s v="hardware"/>
    <x v="1960"/>
    <d v="2014-12-21T08:42:21"/>
  </r>
  <r>
    <x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x v="350"/>
    <b v="1"/>
    <s v="technology/hardware"/>
    <n v="1105.3811999999998"/>
    <n v="67.690214329454989"/>
    <x v="2"/>
    <s v="hardware"/>
    <x v="1961"/>
    <d v="2012-10-06T03:59:0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x v="351"/>
    <b v="1"/>
    <s v="technology/hardware"/>
    <n v="192.92499999999998"/>
    <n v="63.04738562091503"/>
    <x v="2"/>
    <s v="hardware"/>
    <x v="1962"/>
    <d v="2014-05-13T18:43:56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x v="242"/>
    <b v="1"/>
    <s v="technology/hardware"/>
    <n v="126.8842105263158"/>
    <n v="117.6"/>
    <x v="2"/>
    <s v="hardware"/>
    <x v="1963"/>
    <d v="2014-09-16T10:18:54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x v="352"/>
    <b v="1"/>
    <s v="technology/hardware"/>
    <n v="259.57748878923763"/>
    <n v="180.75185011709601"/>
    <x v="2"/>
    <s v="hardware"/>
    <x v="1964"/>
    <d v="2016-04-22T06:32:52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x v="273"/>
    <b v="1"/>
    <s v="technology/hardware"/>
    <n v="262.27999999999997"/>
    <n v="127.32038834951456"/>
    <x v="2"/>
    <s v="hardware"/>
    <x v="1965"/>
    <d v="2012-01-12T01:00:0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x v="353"/>
    <b v="1"/>
    <s v="technology/hardware"/>
    <n v="206.74309000000002"/>
    <n v="136.6444745538665"/>
    <x v="2"/>
    <s v="hardware"/>
    <x v="1966"/>
    <d v="2014-08-14T12:58:18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x v="316"/>
    <b v="1"/>
    <s v="technology/hardware"/>
    <n v="370.13"/>
    <n v="182.78024691358024"/>
    <x v="2"/>
    <s v="hardware"/>
    <x v="1967"/>
    <d v="2014-05-01T15:55:29"/>
  </r>
  <r>
    <x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x v="354"/>
    <b v="1"/>
    <s v="technology/hardware"/>
    <n v="284.96600000000001"/>
    <n v="279.37843137254902"/>
    <x v="2"/>
    <s v="hardware"/>
    <x v="1968"/>
    <d v="2016-12-03T15:05:15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x v="355"/>
    <b v="1"/>
    <s v="technology/hardware"/>
    <n v="579.08000000000004"/>
    <n v="61.375728669846318"/>
    <x v="2"/>
    <s v="hardware"/>
    <x v="1969"/>
    <d v="2016-08-05T19:01:08"/>
  </r>
  <r>
    <x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x v="356"/>
    <b v="1"/>
    <s v="technology/hardware"/>
    <n v="1131.8"/>
    <n v="80.727532097004286"/>
    <x v="2"/>
    <s v="hardware"/>
    <x v="1970"/>
    <d v="2013-04-20T03:38:21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x v="357"/>
    <b v="1"/>
    <s v="technology/hardware"/>
    <n v="263.02771750000005"/>
    <n v="272.35590732591254"/>
    <x v="2"/>
    <s v="hardware"/>
    <x v="1971"/>
    <d v="2013-11-15T04:00:0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x v="146"/>
    <b v="1"/>
    <s v="technology/hardware"/>
    <n v="674.48"/>
    <n v="70.848739495798313"/>
    <x v="2"/>
    <s v="hardware"/>
    <x v="1972"/>
    <d v="2012-11-18T01:17:24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x v="358"/>
    <b v="1"/>
    <s v="technology/hardware"/>
    <n v="256.83081313131316"/>
    <n v="247.94003412969283"/>
    <x v="2"/>
    <s v="hardware"/>
    <x v="1973"/>
    <d v="2016-08-06T07:00:0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x v="359"/>
    <b v="1"/>
    <s v="technology/hardware"/>
    <n v="375.49599999999998"/>
    <n v="186.81393034825871"/>
    <x v="2"/>
    <s v="hardware"/>
    <x v="1974"/>
    <d v="2013-08-19T08:01:09"/>
  </r>
  <r>
    <x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x v="35"/>
    <b v="1"/>
    <s v="technology/hardware"/>
    <n v="208.70837499999996"/>
    <n v="131.98948616600788"/>
    <x v="2"/>
    <s v="hardware"/>
    <x v="1975"/>
    <d v="2013-03-10T18:07:31"/>
  </r>
  <r>
    <x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x v="360"/>
    <b v="1"/>
    <s v="technology/hardware"/>
    <n v="346.6"/>
    <n v="29.310782241014799"/>
    <x v="2"/>
    <s v="hardware"/>
    <x v="1976"/>
    <d v="2013-07-13T21:35:25"/>
  </r>
  <r>
    <x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x v="361"/>
    <b v="1"/>
    <s v="technology/hardware"/>
    <n v="402.33"/>
    <n v="245.02436053593178"/>
    <x v="2"/>
    <s v="hardware"/>
    <x v="1977"/>
    <d v="2015-12-19T07:59:0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x v="362"/>
    <b v="1"/>
    <s v="technology/hardware"/>
    <n v="1026.8451399999999"/>
    <n v="1323.2540463917526"/>
    <x v="2"/>
    <s v="hardware"/>
    <x v="1978"/>
    <d v="2012-06-12T07:00:00"/>
  </r>
  <r>
    <x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x v="363"/>
    <b v="1"/>
    <s v="technology/hardware"/>
    <n v="114.901155"/>
    <n v="282.65966789667897"/>
    <x v="2"/>
    <s v="hardware"/>
    <x v="1979"/>
    <d v="2015-11-19T04:59:00"/>
  </r>
  <r>
    <x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x v="364"/>
    <b v="1"/>
    <s v="technology/hardware"/>
    <n v="354.82402000000002"/>
    <n v="91.214401028277635"/>
    <x v="2"/>
    <s v="hardware"/>
    <x v="1980"/>
    <d v="2016-04-03T12:01:02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x v="8"/>
    <b v="0"/>
    <s v="photography/people"/>
    <n v="5.08"/>
    <n v="31.75"/>
    <x v="8"/>
    <s v="people"/>
    <x v="1981"/>
    <d v="2014-07-09T17:24:25"/>
  </r>
  <r>
    <x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x v="78"/>
    <b v="0"/>
    <s v="photography/people"/>
    <n v="0"/>
    <e v="#DIV/0!"/>
    <x v="8"/>
    <s v="people"/>
    <x v="1982"/>
    <d v="2016-12-04T15:04:47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x v="38"/>
    <b v="0"/>
    <s v="photography/people"/>
    <n v="4.3"/>
    <n v="88.6875"/>
    <x v="8"/>
    <s v="people"/>
    <x v="1983"/>
    <d v="2016-09-02T07:00:00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x v="63"/>
    <b v="0"/>
    <s v="photography/people"/>
    <n v="21.146666666666665"/>
    <n v="453.14285714285717"/>
    <x v="8"/>
    <s v="people"/>
    <x v="1984"/>
    <d v="2014-11-30T19:58:0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x v="80"/>
    <b v="0"/>
    <s v="photography/people"/>
    <n v="3.1875"/>
    <n v="12.75"/>
    <x v="8"/>
    <s v="people"/>
    <x v="1985"/>
    <d v="2016-08-02T23:00:00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x v="29"/>
    <b v="0"/>
    <s v="photography/people"/>
    <n v="0.05"/>
    <n v="1"/>
    <x v="8"/>
    <s v="people"/>
    <x v="1986"/>
    <d v="2016-03-14T09:24:43"/>
  </r>
  <r>
    <x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x v="33"/>
    <b v="0"/>
    <s v="photography/people"/>
    <n v="42.472727272727276"/>
    <n v="83.428571428571431"/>
    <x v="8"/>
    <s v="people"/>
    <x v="1987"/>
    <d v="2015-03-01T15:21:16"/>
  </r>
  <r>
    <x v="1988"/>
    <s v="Phillip Michael Photography"/>
    <s v="Expressing art in an image!"/>
    <n v="6000"/>
    <n v="25"/>
    <x v="2"/>
    <s v="US"/>
    <s v="USD"/>
    <n v="1440094742"/>
    <n v="1437502742"/>
    <b v="0"/>
    <x v="29"/>
    <b v="0"/>
    <s v="photography/people"/>
    <n v="0.41666666666666669"/>
    <n v="25"/>
    <x v="8"/>
    <s v="people"/>
    <x v="1988"/>
    <d v="2015-08-20T18:19:02"/>
  </r>
  <r>
    <x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x v="29"/>
    <b v="0"/>
    <s v="photography/people"/>
    <n v="1"/>
    <n v="50"/>
    <x v="8"/>
    <s v="people"/>
    <x v="1989"/>
    <d v="2016-12-11T16:20:08"/>
  </r>
  <r>
    <x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x v="81"/>
    <b v="0"/>
    <s v="photography/people"/>
    <n v="16.966666666666665"/>
    <n v="101.8"/>
    <x v="8"/>
    <s v="people"/>
    <x v="1990"/>
    <d v="2016-02-13T04:42:12"/>
  </r>
  <r>
    <x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x v="83"/>
    <b v="0"/>
    <s v="photography/people"/>
    <n v="7.0000000000000009"/>
    <n v="46.666666666666664"/>
    <x v="8"/>
    <s v="people"/>
    <x v="1991"/>
    <d v="2015-07-03T21:26:26"/>
  </r>
  <r>
    <x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x v="84"/>
    <b v="0"/>
    <s v="photography/people"/>
    <n v="0.13333333333333333"/>
    <n v="1"/>
    <x v="8"/>
    <s v="people"/>
    <x v="1992"/>
    <d v="2015-02-18T03:26: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x v="78"/>
    <b v="0"/>
    <s v="photography/people"/>
    <n v="0"/>
    <e v="#DIV/0!"/>
    <x v="8"/>
    <s v="people"/>
    <x v="1993"/>
    <d v="2015-12-21T14:07:17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x v="78"/>
    <b v="0"/>
    <s v="photography/people"/>
    <n v="0"/>
    <e v="#DIV/0!"/>
    <x v="8"/>
    <s v="people"/>
    <x v="1994"/>
    <d v="2016-12-07T01:09:02"/>
  </r>
  <r>
    <x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x v="83"/>
    <b v="0"/>
    <s v="photography/people"/>
    <n v="7.8"/>
    <n v="26"/>
    <x v="8"/>
    <s v="people"/>
    <x v="1995"/>
    <d v="2015-07-16T21:38:56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x v="78"/>
    <b v="0"/>
    <s v="photography/people"/>
    <n v="0"/>
    <e v="#DIV/0!"/>
    <x v="8"/>
    <s v="people"/>
    <x v="1996"/>
    <d v="2014-07-10T19:40:1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x v="78"/>
    <b v="0"/>
    <s v="photography/people"/>
    <n v="0"/>
    <e v="#DIV/0!"/>
    <x v="8"/>
    <s v="people"/>
    <x v="1997"/>
    <d v="2014-08-26T22:20:12"/>
  </r>
  <r>
    <x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x v="83"/>
    <b v="0"/>
    <s v="photography/people"/>
    <n v="26.200000000000003"/>
    <n v="218.33333333333334"/>
    <x v="8"/>
    <s v="people"/>
    <x v="1998"/>
    <d v="2014-08-01T02:50:38"/>
  </r>
  <r>
    <x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x v="63"/>
    <b v="0"/>
    <s v="photography/people"/>
    <n v="0.76129032258064511"/>
    <n v="33.714285714285715"/>
    <x v="8"/>
    <s v="people"/>
    <x v="1999"/>
    <d v="2014-11-13T12:35:08"/>
  </r>
  <r>
    <x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x v="20"/>
    <b v="0"/>
    <s v="photography/people"/>
    <n v="12.5"/>
    <n v="25"/>
    <x v="8"/>
    <s v="people"/>
    <x v="2000"/>
    <d v="2016-01-06T22:50:13"/>
  </r>
  <r>
    <x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x v="365"/>
    <b v="1"/>
    <s v="technology/hardware"/>
    <n v="382.12909090909091"/>
    <n v="128.38790470372632"/>
    <x v="2"/>
    <s v="hardware"/>
    <x v="2001"/>
    <d v="2015-06-12T20:00:0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x v="366"/>
    <b v="1"/>
    <s v="technology/hardware"/>
    <n v="216.79422000000002"/>
    <n v="78.834261818181815"/>
    <x v="2"/>
    <s v="hardware"/>
    <x v="2002"/>
    <d v="2017-01-23T17:05:43"/>
  </r>
  <r>
    <x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x v="57"/>
    <b v="1"/>
    <s v="technology/hardware"/>
    <n v="312"/>
    <n v="91.764705882352942"/>
    <x v="2"/>
    <s v="hardware"/>
    <x v="2003"/>
    <d v="2010-07-02T23:00:0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x v="178"/>
    <b v="1"/>
    <s v="technology/hardware"/>
    <n v="234.42048"/>
    <n v="331.10237288135596"/>
    <x v="2"/>
    <s v="hardware"/>
    <x v="2004"/>
    <d v="2014-07-10T14:31:03"/>
  </r>
  <r>
    <x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x v="277"/>
    <b v="1"/>
    <s v="technology/hardware"/>
    <n v="123.68010000000001"/>
    <n v="194.26193717277485"/>
    <x v="2"/>
    <s v="hardware"/>
    <x v="2005"/>
    <d v="2013-10-16T03:59:0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x v="175"/>
    <b v="1"/>
    <s v="technology/hardware"/>
    <n v="247.84"/>
    <n v="408.97689768976898"/>
    <x v="2"/>
    <s v="hardware"/>
    <x v="2006"/>
    <d v="2014-12-03T13:00:45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x v="89"/>
    <b v="1"/>
    <s v="technology/hardware"/>
    <n v="115.7092"/>
    <n v="84.459270072992695"/>
    <x v="2"/>
    <s v="hardware"/>
    <x v="2007"/>
    <d v="2010-08-24T04:00:0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x v="14"/>
    <b v="1"/>
    <s v="technology/hardware"/>
    <n v="117.07484768810599"/>
    <n v="44.853658536585364"/>
    <x v="2"/>
    <s v="hardware"/>
    <x v="2008"/>
    <d v="2011-09-19T14:30:22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x v="367"/>
    <b v="1"/>
    <s v="technology/hardware"/>
    <n v="305.15800000000002"/>
    <n v="383.3643216080402"/>
    <x v="2"/>
    <s v="hardware"/>
    <x v="2009"/>
    <d v="2016-11-23T08:45:43"/>
  </r>
  <r>
    <x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x v="368"/>
    <b v="1"/>
    <s v="technology/hardware"/>
    <n v="320.05299999999994"/>
    <n v="55.276856649395505"/>
    <x v="2"/>
    <s v="hardware"/>
    <x v="2010"/>
    <d v="2016-08-18T23:54:51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x v="369"/>
    <b v="1"/>
    <s v="technology/hardware"/>
    <n v="819.56399999999996"/>
    <n v="422.02059732234807"/>
    <x v="2"/>
    <s v="hardware"/>
    <x v="2011"/>
    <d v="2016-01-11T23:00:0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x v="275"/>
    <b v="1"/>
    <s v="technology/hardware"/>
    <n v="234.90000000000003"/>
    <n v="64.180327868852459"/>
    <x v="2"/>
    <s v="hardware"/>
    <x v="2012"/>
    <d v="2015-02-05T19:44:01"/>
  </r>
  <r>
    <x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x v="370"/>
    <b v="1"/>
    <s v="technology/hardware"/>
    <n v="494.91374999999999"/>
    <n v="173.57781674704077"/>
    <x v="2"/>
    <s v="hardware"/>
    <x v="2013"/>
    <d v="2016-07-08T23:03:34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x v="371"/>
    <b v="1"/>
    <s v="technology/hardware"/>
    <n v="7813.7822333333334"/>
    <n v="88.601680840609291"/>
    <x v="2"/>
    <s v="hardware"/>
    <x v="2014"/>
    <d v="2013-03-25T04:08:59"/>
  </r>
  <r>
    <x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x v="372"/>
    <b v="1"/>
    <s v="technology/hardware"/>
    <n v="113.00013888888888"/>
    <n v="50.222283950617282"/>
    <x v="2"/>
    <s v="hardware"/>
    <x v="2015"/>
    <d v="2011-09-09T21:02:43"/>
  </r>
  <r>
    <x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x v="373"/>
    <b v="1"/>
    <s v="technology/hardware"/>
    <n v="921.54219999999998"/>
    <n v="192.38876826722338"/>
    <x v="2"/>
    <s v="hardware"/>
    <x v="2016"/>
    <d v="2013-03-09T21:08:19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x v="374"/>
    <b v="1"/>
    <s v="technology/hardware"/>
    <n v="125.10239999999999"/>
    <n v="73.416901408450698"/>
    <x v="2"/>
    <s v="hardware"/>
    <x v="2017"/>
    <d v="2012-03-24T04:00:0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x v="375"/>
    <b v="1"/>
    <s v="technology/hardware"/>
    <n v="102.24343076923077"/>
    <n v="147.68495555555555"/>
    <x v="2"/>
    <s v="hardware"/>
    <x v="2018"/>
    <d v="2015-08-13T08:46:49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x v="376"/>
    <b v="1"/>
    <s v="technology/hardware"/>
    <n v="484.90975000000003"/>
    <n v="108.96848314606741"/>
    <x v="2"/>
    <s v="hardware"/>
    <x v="2019"/>
    <d v="2016-09-22T17:00:21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x v="259"/>
    <b v="1"/>
    <s v="technology/hardware"/>
    <n v="192.33333333333334"/>
    <n v="23.647540983606557"/>
    <x v="2"/>
    <s v="hardware"/>
    <x v="2020"/>
    <d v="2014-05-14T23:04:0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x v="195"/>
    <b v="1"/>
    <s v="technology/hardware"/>
    <n v="281.10000000000002"/>
    <n v="147.94736842105263"/>
    <x v="2"/>
    <s v="hardware"/>
    <x v="2021"/>
    <d v="2014-09-24T01:41:37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x v="166"/>
    <b v="1"/>
    <s v="technology/hardware"/>
    <n v="125.13700000000001"/>
    <n v="385.03692307692307"/>
    <x v="2"/>
    <s v="hardware"/>
    <x v="2022"/>
    <d v="2016-06-11T13:39:32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x v="377"/>
    <b v="1"/>
    <s v="technology/hardware"/>
    <n v="161.459"/>
    <n v="457.39093484419266"/>
    <x v="2"/>
    <s v="hardware"/>
    <x v="2023"/>
    <d v="2015-06-11T10:05:53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x v="217"/>
    <b v="1"/>
    <s v="technology/hardware"/>
    <n v="585.35"/>
    <n v="222.99047619047619"/>
    <x v="2"/>
    <s v="hardware"/>
    <x v="2024"/>
    <d v="2012-08-13T03:00:0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x v="378"/>
    <b v="1"/>
    <s v="technology/hardware"/>
    <n v="201.14999999999998"/>
    <n v="220.74074074074073"/>
    <x v="2"/>
    <s v="hardware"/>
    <x v="2025"/>
    <d v="2015-06-11T04:25:46"/>
  </r>
  <r>
    <x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x v="379"/>
    <b v="1"/>
    <s v="technology/hardware"/>
    <n v="133.48307999999997"/>
    <n v="73.503898678414089"/>
    <x v="2"/>
    <s v="hardware"/>
    <x v="2026"/>
    <d v="2014-04-21T03:59:0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x v="380"/>
    <b v="1"/>
    <s v="technology/hardware"/>
    <n v="120.24900000000001"/>
    <n v="223.09647495361781"/>
    <x v="2"/>
    <s v="hardware"/>
    <x v="2027"/>
    <d v="2015-03-30T18:31:59"/>
  </r>
  <r>
    <x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x v="1"/>
    <b v="1"/>
    <s v="technology/hardware"/>
    <n v="126.16666666666667"/>
    <n v="47.911392405063289"/>
    <x v="2"/>
    <s v="hardware"/>
    <x v="2028"/>
    <d v="2010-03-15T21:55:00"/>
  </r>
  <r>
    <x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x v="225"/>
    <b v="1"/>
    <s v="technology/hardware"/>
    <n v="361.2"/>
    <n v="96.063829787234042"/>
    <x v="2"/>
    <s v="hardware"/>
    <x v="2029"/>
    <d v="2014-08-27T00:31:21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x v="381"/>
    <b v="1"/>
    <s v="technology/hardware"/>
    <n v="226.239013671875"/>
    <n v="118.6144"/>
    <x v="2"/>
    <s v="hardware"/>
    <x v="2030"/>
    <d v="2012-11-29T23:54:56"/>
  </r>
  <r>
    <x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x v="278"/>
    <b v="1"/>
    <s v="technology/hardware"/>
    <n v="120.35"/>
    <n v="118.45472440944881"/>
    <x v="2"/>
    <s v="hardware"/>
    <x v="2031"/>
    <d v="2015-01-09T01:00:0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x v="382"/>
    <b v="1"/>
    <s v="technology/hardware"/>
    <n v="304.18799999999999"/>
    <n v="143.21468926553672"/>
    <x v="2"/>
    <s v="hardware"/>
    <x v="2032"/>
    <d v="2016-12-15T05:00:0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x v="150"/>
    <b v="1"/>
    <s v="technology/hardware"/>
    <n v="178.67599999999999"/>
    <n v="282.71518987341773"/>
    <x v="2"/>
    <s v="hardware"/>
    <x v="2033"/>
    <d v="2014-04-26T01:58:38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x v="278"/>
    <b v="1"/>
    <s v="technology/hardware"/>
    <n v="386.81998717948721"/>
    <n v="593.93620078740162"/>
    <x v="2"/>
    <s v="hardware"/>
    <x v="2034"/>
    <d v="2015-05-07T06:58:0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x v="383"/>
    <b v="1"/>
    <s v="technology/hardware"/>
    <n v="211.03642500000004"/>
    <n v="262.15704968944101"/>
    <x v="2"/>
    <s v="hardware"/>
    <x v="2035"/>
    <d v="2015-12-19T01:00:00"/>
  </r>
  <r>
    <x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x v="384"/>
    <b v="1"/>
    <s v="technology/hardware"/>
    <n v="131.66833333333335"/>
    <n v="46.580778301886795"/>
    <x v="2"/>
    <s v="hardware"/>
    <x v="2036"/>
    <d v="2014-05-09T20:45:19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x v="385"/>
    <b v="1"/>
    <s v="technology/hardware"/>
    <n v="300.47639999999996"/>
    <n v="70.041118881118877"/>
    <x v="2"/>
    <s v="hardware"/>
    <x v="2037"/>
    <d v="2013-12-30T06:02:33"/>
  </r>
  <r>
    <x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x v="386"/>
    <b v="1"/>
    <s v="technology/hardware"/>
    <n v="420.51249999999999"/>
    <n v="164.90686274509804"/>
    <x v="2"/>
    <s v="hardware"/>
    <x v="2038"/>
    <d v="2013-07-01T18:00:00"/>
  </r>
  <r>
    <x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x v="169"/>
    <b v="1"/>
    <s v="technology/hardware"/>
    <n v="136.21680000000001"/>
    <n v="449.26385224274406"/>
    <x v="2"/>
    <s v="hardware"/>
    <x v="2039"/>
    <d v="2016-12-01T04:59:00"/>
  </r>
  <r>
    <x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x v="197"/>
    <b v="1"/>
    <s v="technology/hardware"/>
    <n v="248.17133333333334"/>
    <n v="27.472841328413285"/>
    <x v="2"/>
    <s v="hardware"/>
    <x v="2040"/>
    <d v="2013-11-15T23:15:03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x v="148"/>
    <b v="1"/>
    <s v="technology/hardware"/>
    <n v="181.86315789473684"/>
    <n v="143.97499999999999"/>
    <x v="2"/>
    <s v="hardware"/>
    <x v="2041"/>
    <d v="2016-11-10T13:37:07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x v="205"/>
    <b v="1"/>
    <s v="technology/hardware"/>
    <n v="123.53"/>
    <n v="88.23571428571428"/>
    <x v="2"/>
    <s v="hardware"/>
    <x v="2042"/>
    <d v="2016-01-22T16:59:34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x v="189"/>
    <b v="1"/>
    <s v="technology/hardware"/>
    <n v="506.20938628158842"/>
    <n v="36.326424870466319"/>
    <x v="2"/>
    <s v="hardware"/>
    <x v="2043"/>
    <d v="2016-12-11T04:59:00"/>
  </r>
  <r>
    <x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x v="387"/>
    <b v="1"/>
    <s v="technology/hardware"/>
    <n v="108.21333333333334"/>
    <n v="90.177777777777777"/>
    <x v="2"/>
    <s v="hardware"/>
    <x v="2044"/>
    <d v="2015-06-13T16:25:14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x v="40"/>
    <b v="1"/>
    <s v="technology/hardware"/>
    <n v="819.18387755102037"/>
    <n v="152.62361216730039"/>
    <x v="2"/>
    <s v="hardware"/>
    <x v="2045"/>
    <d v="2012-07-09T02:07:27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x v="37"/>
    <b v="1"/>
    <s v="technology/hardware"/>
    <n v="121.10000000000001"/>
    <n v="55.806451612903224"/>
    <x v="2"/>
    <s v="hardware"/>
    <x v="2046"/>
    <d v="2013-05-23T04:07:24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x v="388"/>
    <b v="1"/>
    <s v="technology/hardware"/>
    <n v="102.99897959183673"/>
    <n v="227.85327313769753"/>
    <x v="2"/>
    <s v="hardware"/>
    <x v="2047"/>
    <d v="2015-04-17T00:00:0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x v="389"/>
    <b v="1"/>
    <s v="technology/hardware"/>
    <n v="148.33229411764705"/>
    <n v="91.82989803350327"/>
    <x v="2"/>
    <s v="hardware"/>
    <x v="2048"/>
    <d v="2013-05-23T15:38:11"/>
  </r>
  <r>
    <x v="2049"/>
    <s v="LOCK8 - the World's First Smart Bike Lock"/>
    <s v="Keyless. Alarm secured. GPS tracking."/>
    <n v="50000"/>
    <n v="60095.35"/>
    <x v="0"/>
    <s v="GB"/>
    <s v="GBP"/>
    <n v="1386025140"/>
    <n v="1382963963"/>
    <b v="0"/>
    <x v="390"/>
    <b v="1"/>
    <s v="technology/hardware"/>
    <n v="120.19070000000001"/>
    <n v="80.991037735849048"/>
    <x v="2"/>
    <s v="hardware"/>
    <x v="2049"/>
    <d v="2013-12-02T22:59:0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x v="203"/>
    <b v="1"/>
    <s v="technology/hardware"/>
    <n v="473.27000000000004"/>
    <n v="278.39411764705881"/>
    <x v="2"/>
    <s v="hardware"/>
    <x v="2050"/>
    <d v="2015-05-31T01:42:58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x v="391"/>
    <b v="1"/>
    <s v="technology/hardware"/>
    <n v="130.36250000000001"/>
    <n v="43.095041322314053"/>
    <x v="2"/>
    <s v="hardware"/>
    <x v="2051"/>
    <d v="2013-12-26T00:32:17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x v="392"/>
    <b v="1"/>
    <s v="technology/hardware"/>
    <n v="353.048"/>
    <n v="326.29205175600737"/>
    <x v="2"/>
    <s v="hardware"/>
    <x v="2052"/>
    <d v="2016-02-20T02:00:53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x v="212"/>
    <b v="1"/>
    <s v="technology/hardware"/>
    <n v="101.02"/>
    <n v="41.743801652892564"/>
    <x v="2"/>
    <s v="hardware"/>
    <x v="2053"/>
    <d v="2015-11-25T15:49:11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x v="393"/>
    <b v="1"/>
    <s v="technology/hardware"/>
    <n v="113.59142857142857"/>
    <n v="64.020933977455712"/>
    <x v="2"/>
    <s v="hardware"/>
    <x v="2054"/>
    <d v="2014-05-02T12:30:10"/>
  </r>
  <r>
    <x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x v="21"/>
    <b v="1"/>
    <s v="technology/hardware"/>
    <n v="167.41666666666666"/>
    <n v="99.455445544554451"/>
    <x v="2"/>
    <s v="hardware"/>
    <x v="2055"/>
    <d v="2014-12-03T04:00:0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x v="394"/>
    <b v="1"/>
    <s v="technology/hardware"/>
    <n v="153.452"/>
    <n v="138.49458483754512"/>
    <x v="2"/>
    <s v="hardware"/>
    <x v="2056"/>
    <d v="2013-04-17T18:15:42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x v="395"/>
    <b v="1"/>
    <s v="technology/hardware"/>
    <n v="202.23220000000001"/>
    <n v="45.547792792792798"/>
    <x v="2"/>
    <s v="hardware"/>
    <x v="2057"/>
    <d v="2016-02-26T11:52:12"/>
  </r>
  <r>
    <x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x v="396"/>
    <b v="1"/>
    <s v="technology/hardware"/>
    <n v="168.28125"/>
    <n v="10.507317073170732"/>
    <x v="2"/>
    <s v="hardware"/>
    <x v="2058"/>
    <d v="2015-03-02T20:00:0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x v="269"/>
    <b v="1"/>
    <s v="technology/hardware"/>
    <n v="143.45666666666668"/>
    <n v="114.76533333333333"/>
    <x v="2"/>
    <s v="hardware"/>
    <x v="2059"/>
    <d v="2016-01-31T21:59:0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x v="397"/>
    <b v="1"/>
    <s v="technology/hardware"/>
    <n v="196.4"/>
    <n v="35.997067448680355"/>
    <x v="2"/>
    <s v="hardware"/>
    <x v="2060"/>
    <d v="2014-07-23T15:25:5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x v="2"/>
    <b v="1"/>
    <s v="technology/hardware"/>
    <n v="107.91999999999999"/>
    <n v="154.17142857142858"/>
    <x v="2"/>
    <s v="hardware"/>
    <x v="2061"/>
    <d v="2016-12-31T18:20:54"/>
  </r>
  <r>
    <x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x v="398"/>
    <b v="1"/>
    <s v="technology/hardware"/>
    <n v="114.97699999999999"/>
    <n v="566.38916256157631"/>
    <x v="2"/>
    <s v="hardware"/>
    <x v="2062"/>
    <d v="2016-03-24T08:11:38"/>
  </r>
  <r>
    <x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x v="72"/>
    <b v="1"/>
    <s v="technology/hardware"/>
    <n v="148.04999999999998"/>
    <n v="120.85714285714286"/>
    <x v="2"/>
    <s v="hardware"/>
    <x v="2063"/>
    <d v="2016-05-15T17:35:01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x v="399"/>
    <b v="1"/>
    <s v="technology/hardware"/>
    <n v="191.16676082790633"/>
    <n v="86.163845492085343"/>
    <x v="2"/>
    <s v="hardware"/>
    <x v="2064"/>
    <d v="2013-05-31T12:00:0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x v="400"/>
    <b v="1"/>
    <s v="technology/hardware"/>
    <n v="199.215125"/>
    <n v="51.212114395886893"/>
    <x v="2"/>
    <s v="hardware"/>
    <x v="2065"/>
    <d v="2013-12-25T08:00:29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x v="71"/>
    <b v="1"/>
    <s v="technology/hardware"/>
    <n v="218.6"/>
    <n v="67.261538461538464"/>
    <x v="2"/>
    <s v="hardware"/>
    <x v="2066"/>
    <d v="2014-08-23T18:31:23"/>
  </r>
  <r>
    <x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x v="73"/>
    <b v="1"/>
    <s v="technology/hardware"/>
    <n v="126.86868686868686"/>
    <n v="62.8"/>
    <x v="2"/>
    <s v="hardware"/>
    <x v="2067"/>
    <d v="2015-05-24T20:29:36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x v="88"/>
    <b v="1"/>
    <s v="technology/hardware"/>
    <n v="105.22388000000001"/>
    <n v="346.13118421052633"/>
    <x v="2"/>
    <s v="hardware"/>
    <x v="2068"/>
    <d v="2016-10-20T20:11:55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x v="40"/>
    <b v="1"/>
    <s v="technology/hardware"/>
    <n v="128.40666000000002"/>
    <n v="244.11912547528519"/>
    <x v="2"/>
    <s v="hardware"/>
    <x v="2069"/>
    <d v="2016-01-02T23:19:51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x v="401"/>
    <b v="1"/>
    <s v="technology/hardware"/>
    <n v="317.3272"/>
    <n v="259.25424836601309"/>
    <x v="2"/>
    <s v="hardware"/>
    <x v="2070"/>
    <d v="2016-06-28T15:45:23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x v="402"/>
    <b v="1"/>
    <s v="technology/hardware"/>
    <n v="280.73"/>
    <n v="201.96402877697841"/>
    <x v="2"/>
    <s v="hardware"/>
    <x v="2071"/>
    <d v="2016-10-02T06:41:24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x v="403"/>
    <b v="1"/>
    <s v="technology/hardware"/>
    <n v="110.73146853146854"/>
    <n v="226.20857142857142"/>
    <x v="2"/>
    <s v="hardware"/>
    <x v="2072"/>
    <d v="2016-05-07T13:57:12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x v="404"/>
    <b v="1"/>
    <s v="technology/hardware"/>
    <n v="152.60429999999999"/>
    <n v="324.69"/>
    <x v="2"/>
    <s v="hardware"/>
    <x v="2073"/>
    <d v="2015-05-08T16:01:58"/>
  </r>
  <r>
    <x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x v="83"/>
    <b v="1"/>
    <s v="technology/hardware"/>
    <n v="102.49999999999999"/>
    <n v="205"/>
    <x v="2"/>
    <s v="hardware"/>
    <x v="2074"/>
    <d v="2016-05-06T19:49:42"/>
  </r>
  <r>
    <x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x v="405"/>
    <b v="1"/>
    <s v="technology/hardware"/>
    <n v="1678.3738373837384"/>
    <n v="20.465926829268295"/>
    <x v="2"/>
    <s v="hardware"/>
    <x v="2075"/>
    <d v="2013-07-25T16:21:28"/>
  </r>
  <r>
    <x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x v="406"/>
    <b v="1"/>
    <s v="technology/hardware"/>
    <n v="543.349156424581"/>
    <n v="116.35303146309367"/>
    <x v="2"/>
    <s v="hardware"/>
    <x v="2076"/>
    <d v="2014-07-23T21:08:09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x v="101"/>
    <b v="1"/>
    <s v="technology/hardware"/>
    <n v="115.50800000000001"/>
    <n v="307.20212765957444"/>
    <x v="2"/>
    <s v="hardware"/>
    <x v="2077"/>
    <d v="2015-06-05T21:00:0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x v="53"/>
    <b v="1"/>
    <s v="technology/hardware"/>
    <n v="131.20499999999998"/>
    <n v="546.6875"/>
    <x v="2"/>
    <s v="hardware"/>
    <x v="2078"/>
    <d v="2016-12-18T18:30:57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x v="407"/>
    <b v="1"/>
    <s v="technology/hardware"/>
    <n v="288.17"/>
    <n v="47.474464579901152"/>
    <x v="2"/>
    <s v="hardware"/>
    <x v="2079"/>
    <d v="2015-06-25T19:00:0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x v="133"/>
    <b v="1"/>
    <s v="technology/hardware"/>
    <n v="507.8"/>
    <n v="101.56"/>
    <x v="2"/>
    <s v="hardware"/>
    <x v="2080"/>
    <d v="2015-11-11T23:58:2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x v="165"/>
    <b v="1"/>
    <s v="music/indie rock"/>
    <n v="114.57142857142857"/>
    <n v="72.909090909090907"/>
    <x v="4"/>
    <s v="indie rock"/>
    <x v="2081"/>
    <d v="2012-05-16T04:59:00"/>
  </r>
  <r>
    <x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x v="44"/>
    <b v="1"/>
    <s v="music/indie rock"/>
    <n v="110.73333333333333"/>
    <n v="43.710526315789473"/>
    <x v="4"/>
    <s v="indie rock"/>
    <x v="2082"/>
    <d v="2011-11-24T03:53:16"/>
  </r>
  <r>
    <x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x v="20"/>
    <b v="1"/>
    <s v="music/indie rock"/>
    <n v="113.33333333333333"/>
    <n v="34"/>
    <x v="4"/>
    <s v="indie rock"/>
    <x v="2083"/>
    <d v="2012-06-04T17:19:55"/>
  </r>
  <r>
    <x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x v="67"/>
    <b v="1"/>
    <s v="music/indie rock"/>
    <n v="108.33333333333333"/>
    <n v="70.652173913043484"/>
    <x v="4"/>
    <s v="indie rock"/>
    <x v="2084"/>
    <d v="2014-05-04T06:59:00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x v="183"/>
    <b v="1"/>
    <s v="music/indie rock"/>
    <n v="123.53333333333335"/>
    <n v="89.301204819277103"/>
    <x v="4"/>
    <s v="indie rock"/>
    <x v="2085"/>
    <d v="2012-07-15T20:03:07"/>
  </r>
  <r>
    <x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x v="2"/>
    <b v="1"/>
    <s v="music/indie rock"/>
    <n v="100.69999999999999"/>
    <n v="115.08571428571429"/>
    <x v="4"/>
    <s v="indie rock"/>
    <x v="2086"/>
    <d v="2011-12-14T04:59:00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x v="20"/>
    <b v="1"/>
    <s v="music/indie rock"/>
    <n v="103.53333333333335"/>
    <n v="62.12"/>
    <x v="4"/>
    <s v="indie rock"/>
    <x v="2087"/>
    <d v="2011-09-08T04:54:18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x v="11"/>
    <b v="1"/>
    <s v="music/indie rock"/>
    <n v="115.51066666666668"/>
    <n v="46.204266666666669"/>
    <x v="4"/>
    <s v="indie rock"/>
    <x v="2088"/>
    <d v="2010-09-11T03:59:00"/>
  </r>
  <r>
    <x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x v="95"/>
    <b v="1"/>
    <s v="music/indie rock"/>
    <n v="120.4004"/>
    <n v="48.54854838709678"/>
    <x v="4"/>
    <s v="indie rock"/>
    <x v="2089"/>
    <d v="2013-08-02T01:49:5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x v="322"/>
    <b v="1"/>
    <s v="music/indie rock"/>
    <n v="115.040375"/>
    <n v="57.520187499999999"/>
    <x v="4"/>
    <s v="indie rock"/>
    <x v="2090"/>
    <d v="2013-02-24T09:09:15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x v="336"/>
    <b v="1"/>
    <s v="music/indie rock"/>
    <n v="120.46777777777777"/>
    <n v="88.147154471544724"/>
    <x v="4"/>
    <s v="indie rock"/>
    <x v="2091"/>
    <d v="2011-03-01T20:00:00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x v="165"/>
    <b v="1"/>
    <s v="music/indie rock"/>
    <n v="101.28333333333333"/>
    <n v="110.49090909090908"/>
    <x v="4"/>
    <s v="indie rock"/>
    <x v="2092"/>
    <d v="2011-10-07T16:58:52"/>
  </r>
  <r>
    <x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x v="23"/>
    <b v="1"/>
    <s v="music/indie rock"/>
    <n v="102.46666666666667"/>
    <n v="66.826086956521735"/>
    <x v="4"/>
    <s v="indie rock"/>
    <x v="2093"/>
    <d v="2012-12-22T21:30:32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x v="250"/>
    <b v="1"/>
    <s v="music/indie rock"/>
    <n v="120.54285714285714"/>
    <n v="58.597222222222221"/>
    <x v="4"/>
    <s v="indie rock"/>
    <x v="2094"/>
    <d v="2012-03-05T03:00:00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x v="19"/>
    <b v="1"/>
    <s v="music/indie rock"/>
    <n v="100"/>
    <n v="113.63636363636364"/>
    <x v="4"/>
    <s v="indie rock"/>
    <x v="2095"/>
    <d v="2011-10-02T17:36:13"/>
  </r>
  <r>
    <x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x v="25"/>
    <b v="1"/>
    <s v="music/indie rock"/>
    <n v="101.66666666666666"/>
    <n v="43.571428571428569"/>
    <x v="4"/>
    <s v="indie rock"/>
    <x v="2096"/>
    <d v="2012-10-26T03:59:00"/>
  </r>
  <r>
    <x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x v="44"/>
    <b v="1"/>
    <s v="music/indie rock"/>
    <n v="100"/>
    <n v="78.94736842105263"/>
    <x v="4"/>
    <s v="indie rock"/>
    <x v="2097"/>
    <d v="2011-12-01T15:02:15"/>
  </r>
  <r>
    <x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x v="58"/>
    <b v="1"/>
    <s v="music/indie rock"/>
    <n v="100.33333333333334"/>
    <n v="188.125"/>
    <x v="4"/>
    <s v="indie rock"/>
    <x v="2098"/>
    <d v="2012-03-08T02:43:55"/>
  </r>
  <r>
    <x v="2099"/>
    <s v="Roosevelt Died."/>
    <s v="Our tour van died, we need help!"/>
    <n v="3000"/>
    <n v="3971"/>
    <x v="0"/>
    <s v="US"/>
    <s v="USD"/>
    <n v="1435808400"/>
    <n v="1434650084"/>
    <b v="0"/>
    <x v="287"/>
    <b v="1"/>
    <s v="music/indie rock"/>
    <n v="132.36666666666667"/>
    <n v="63.031746031746032"/>
    <x v="4"/>
    <s v="indie rock"/>
    <x v="2099"/>
    <d v="2015-07-02T03:40:00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x v="74"/>
    <b v="1"/>
    <s v="music/indie rock"/>
    <n v="136.66666666666666"/>
    <n v="30.37037037037037"/>
    <x v="4"/>
    <s v="indie rock"/>
    <x v="2100"/>
    <d v="2012-06-30T03:59:00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x v="34"/>
    <b v="1"/>
    <s v="music/indie rock"/>
    <n v="113.25"/>
    <n v="51.477272727272727"/>
    <x v="4"/>
    <s v="indie rock"/>
    <x v="2101"/>
    <d v="2012-02-13T03:35: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x v="44"/>
    <b v="1"/>
    <s v="music/indie rock"/>
    <n v="136"/>
    <n v="35.789473684210527"/>
    <x v="4"/>
    <s v="indie rock"/>
    <x v="2102"/>
    <d v="2011-05-05T20:50:48"/>
  </r>
  <r>
    <x v="2103"/>
    <s v="Matthew Moon's New Album"/>
    <s v="Indie rocker, Matthew Moon, has something to share with you..."/>
    <n v="7777"/>
    <n v="11364"/>
    <x v="0"/>
    <s v="US"/>
    <s v="USD"/>
    <n v="1352488027"/>
    <n v="1349892427"/>
    <b v="0"/>
    <x v="248"/>
    <b v="1"/>
    <s v="music/indie rock"/>
    <n v="146.12318374694613"/>
    <n v="98.817391304347822"/>
    <x v="4"/>
    <s v="indie rock"/>
    <x v="2103"/>
    <d v="2012-11-09T19:07:07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x v="77"/>
    <b v="1"/>
    <s v="music/indie rock"/>
    <n v="129.5"/>
    <n v="28"/>
    <x v="4"/>
    <s v="indie rock"/>
    <x v="2104"/>
    <d v="2013-05-31T00:00:00"/>
  </r>
  <r>
    <x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x v="221"/>
    <b v="1"/>
    <s v="music/indie rock"/>
    <n v="254"/>
    <n v="51.313131313131315"/>
    <x v="4"/>
    <s v="indie rock"/>
    <x v="2105"/>
    <d v="2014-11-21T04:00:00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x v="34"/>
    <b v="1"/>
    <s v="music/indie rock"/>
    <n v="107.04545454545456"/>
    <n v="53.522727272727273"/>
    <x v="4"/>
    <s v="indie rock"/>
    <x v="2106"/>
    <d v="2013-01-26T05:09:3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x v="6"/>
    <b v="1"/>
    <s v="music/indie rock"/>
    <n v="107.73299999999999"/>
    <n v="37.149310344827583"/>
    <x v="4"/>
    <s v="indie rock"/>
    <x v="2107"/>
    <d v="2014-11-12T18:03:13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x v="277"/>
    <b v="1"/>
    <s v="music/indie rock"/>
    <n v="107.31250000000001"/>
    <n v="89.895287958115176"/>
    <x v="4"/>
    <s v="indie rock"/>
    <x v="2108"/>
    <d v="2012-09-10T03:55:00"/>
  </r>
  <r>
    <x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x v="244"/>
    <b v="1"/>
    <s v="music/indie rock"/>
    <n v="106.52500000000001"/>
    <n v="106.52500000000001"/>
    <x v="4"/>
    <s v="indie rock"/>
    <x v="2109"/>
    <d v="2015-07-05T17:00:17"/>
  </r>
  <r>
    <x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x v="44"/>
    <b v="1"/>
    <s v="music/indie rock"/>
    <n v="100.35000000000001"/>
    <n v="52.815789473684212"/>
    <x v="4"/>
    <s v="indie rock"/>
    <x v="2110"/>
    <d v="2014-05-28T04:59:00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x v="70"/>
    <b v="1"/>
    <s v="music/indie rock"/>
    <n v="106.5"/>
    <n v="54.615384615384613"/>
    <x v="4"/>
    <s v="indie rock"/>
    <x v="2111"/>
    <d v="2011-08-15T01:00:00"/>
  </r>
  <r>
    <x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x v="202"/>
    <b v="1"/>
    <s v="music/indie rock"/>
    <n v="100"/>
    <n v="27.272727272727273"/>
    <x v="4"/>
    <s v="indie rock"/>
    <x v="2112"/>
    <d v="2013-04-15T22:16:33"/>
  </r>
  <r>
    <x v="2113"/>
    <s v="Summer Underground // Honeycomb LP"/>
    <s v="Help us fund our second full-length album Honeycomb!"/>
    <n v="7000"/>
    <n v="7340"/>
    <x v="0"/>
    <s v="US"/>
    <s v="USD"/>
    <n v="1411505176"/>
    <n v="1408481176"/>
    <b v="0"/>
    <x v="329"/>
    <b v="1"/>
    <s v="music/indie rock"/>
    <n v="104.85714285714285"/>
    <n v="68.598130841121488"/>
    <x v="4"/>
    <s v="indie rock"/>
    <x v="2113"/>
    <d v="2014-09-23T20:46:16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x v="206"/>
    <b v="1"/>
    <s v="music/indie rock"/>
    <n v="104.69999999999999"/>
    <n v="35.612244897959187"/>
    <x v="4"/>
    <s v="indie rock"/>
    <x v="2114"/>
    <d v="2010-12-09T04:59:00"/>
  </r>
  <r>
    <x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x v="17"/>
    <b v="1"/>
    <s v="music/indie rock"/>
    <n v="225.66666666666669"/>
    <n v="94.027777777777771"/>
    <x v="4"/>
    <s v="indie rock"/>
    <x v="2115"/>
    <d v="2011-02-20T01:56:41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x v="297"/>
    <b v="1"/>
    <s v="music/indie rock"/>
    <n v="100.90416666666667"/>
    <n v="526.45652173913038"/>
    <x v="4"/>
    <s v="indie rock"/>
    <x v="2116"/>
    <d v="2012-10-02T18:40:03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x v="2"/>
    <b v="1"/>
    <s v="music/indie rock"/>
    <n v="147.75"/>
    <n v="50.657142857142858"/>
    <x v="4"/>
    <s v="indie rock"/>
    <x v="2117"/>
    <d v="2015-10-27T04:59:00"/>
  </r>
  <r>
    <x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x v="57"/>
    <b v="1"/>
    <s v="music/indie rock"/>
    <n v="134.61099999999999"/>
    <n v="79.182941176470578"/>
    <x v="4"/>
    <s v="indie rock"/>
    <x v="2118"/>
    <d v="2011-07-24T20:08:56"/>
  </r>
  <r>
    <x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x v="19"/>
    <b v="1"/>
    <s v="music/indie rock"/>
    <n v="100.75"/>
    <n v="91.590909090909093"/>
    <x v="4"/>
    <s v="indie rock"/>
    <x v="2119"/>
    <d v="2012-08-16T03:07:25"/>
  </r>
  <r>
    <x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x v="50"/>
    <b v="1"/>
    <s v="music/indie rock"/>
    <n v="100.880375"/>
    <n v="116.96275362318841"/>
    <x v="4"/>
    <s v="indie rock"/>
    <x v="2120"/>
    <d v="2014-01-01T23:08:56"/>
  </r>
  <r>
    <x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x v="73"/>
    <b v="0"/>
    <s v="games/video games"/>
    <n v="0.56800000000000006"/>
    <n v="28.4"/>
    <x v="6"/>
    <s v="video games"/>
    <x v="2121"/>
    <d v="2017-01-11T17:49:08"/>
  </r>
  <r>
    <x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x v="83"/>
    <b v="0"/>
    <s v="games/video games"/>
    <n v="0.38750000000000001"/>
    <n v="103.33333333333333"/>
    <x v="6"/>
    <s v="video games"/>
    <x v="2122"/>
    <d v="2017-01-07T07:12:49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x v="81"/>
    <b v="0"/>
    <s v="games/video games"/>
    <n v="10"/>
    <n v="10"/>
    <x v="6"/>
    <s v="video games"/>
    <x v="2123"/>
    <d v="2010-03-15T06:59:00"/>
  </r>
  <r>
    <x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x v="81"/>
    <b v="0"/>
    <s v="games/video games"/>
    <n v="10.454545454545453"/>
    <n v="23"/>
    <x v="6"/>
    <s v="video games"/>
    <x v="2124"/>
    <d v="2010-11-30T05:00:00"/>
  </r>
  <r>
    <x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x v="74"/>
    <b v="0"/>
    <s v="games/video games"/>
    <n v="1.4200000000000002"/>
    <n v="31.555555555555557"/>
    <x v="6"/>
    <s v="video games"/>
    <x v="2125"/>
    <d v="2015-08-05T00:33:53"/>
  </r>
  <r>
    <x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x v="84"/>
    <b v="0"/>
    <s v="games/video games"/>
    <n v="0.05"/>
    <n v="5"/>
    <x v="6"/>
    <s v="video games"/>
    <x v="2126"/>
    <d v="2014-12-08T23:21:27"/>
  </r>
  <r>
    <x v="2127"/>
    <s v="Three Monkeys - Part 1: Into the Abyss"/>
    <s v="Three Monkeys is an audio adventure game for PC."/>
    <n v="28000"/>
    <n v="8076"/>
    <x v="2"/>
    <s v="GB"/>
    <s v="GBP"/>
    <n v="1426158463"/>
    <n v="1423570063"/>
    <b v="0"/>
    <x v="163"/>
    <b v="0"/>
    <s v="games/video games"/>
    <n v="28.842857142857142"/>
    <n v="34.220338983050844"/>
    <x v="6"/>
    <s v="video games"/>
    <x v="2127"/>
    <d v="2015-03-12T11:07:43"/>
  </r>
  <r>
    <x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x v="29"/>
    <b v="0"/>
    <s v="games/video games"/>
    <n v="0.16666666666666669"/>
    <n v="25"/>
    <x v="6"/>
    <s v="video games"/>
    <x v="2128"/>
    <d v="2014-09-21T18:32:49"/>
  </r>
  <r>
    <x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x v="8"/>
    <b v="0"/>
    <s v="games/video games"/>
    <n v="11.799999999999999"/>
    <n v="19.666666666666668"/>
    <x v="6"/>
    <s v="video games"/>
    <x v="2129"/>
    <d v="2016-03-10T00:35:00"/>
  </r>
  <r>
    <x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x v="80"/>
    <b v="0"/>
    <s v="games/video games"/>
    <n v="0.20238095238095236"/>
    <n v="21.25"/>
    <x v="6"/>
    <s v="video games"/>
    <x v="2130"/>
    <d v="2014-08-16T02:04:23"/>
  </r>
  <r>
    <x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x v="83"/>
    <b v="0"/>
    <s v="games/video games"/>
    <n v="5"/>
    <n v="8.3333333333333339"/>
    <x v="6"/>
    <s v="video games"/>
    <x v="2131"/>
    <d v="2015-07-12T04:58:11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x v="221"/>
    <b v="0"/>
    <s v="games/video games"/>
    <n v="2.1129899999999995"/>
    <n v="21.34333333333333"/>
    <x v="6"/>
    <s v="video games"/>
    <x v="2132"/>
    <d v="2014-02-03T11:41:32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x v="83"/>
    <b v="0"/>
    <s v="games/video games"/>
    <n v="1.6"/>
    <n v="5.333333333333333"/>
    <x v="6"/>
    <s v="video games"/>
    <x v="2133"/>
    <d v="2011-04-24T06:59:00"/>
  </r>
  <r>
    <x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x v="83"/>
    <b v="0"/>
    <s v="games/video games"/>
    <n v="1.7333333333333332"/>
    <n v="34.666666666666664"/>
    <x v="6"/>
    <s v="video games"/>
    <x v="2134"/>
    <d v="2013-04-27T21:16:31"/>
  </r>
  <r>
    <x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x v="19"/>
    <b v="0"/>
    <s v="games/video games"/>
    <n v="9.56"/>
    <n v="21.727272727272727"/>
    <x v="6"/>
    <s v="video games"/>
    <x v="2135"/>
    <d v="2012-10-04T23:07:13"/>
  </r>
  <r>
    <x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x v="80"/>
    <b v="0"/>
    <s v="games/video games"/>
    <n v="5.9612499999999999E-2"/>
    <n v="11.922499999999999"/>
    <x v="6"/>
    <s v="video games"/>
    <x v="2136"/>
    <d v="2013-10-19T12:13:06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x v="408"/>
    <b v="0"/>
    <s v="games/video games"/>
    <n v="28.405999999999999"/>
    <n v="26.59737827715356"/>
    <x v="6"/>
    <s v="video games"/>
    <x v="2137"/>
    <d v="2014-12-05T18:30:29"/>
  </r>
  <r>
    <x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x v="8"/>
    <b v="0"/>
    <s v="games/video games"/>
    <n v="12.8"/>
    <n v="10.666666666666666"/>
    <x v="6"/>
    <s v="video games"/>
    <x v="2138"/>
    <d v="2013-11-09T01:18:59"/>
  </r>
  <r>
    <x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x v="66"/>
    <b v="0"/>
    <s v="games/video games"/>
    <n v="5.42"/>
    <n v="29.035714285714285"/>
    <x v="6"/>
    <s v="video games"/>
    <x v="2139"/>
    <d v="2016-11-03T18:00:08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x v="202"/>
    <b v="0"/>
    <s v="games/video games"/>
    <n v="0.11199999999999999"/>
    <n v="50.909090909090907"/>
    <x v="6"/>
    <s v="video games"/>
    <x v="2140"/>
    <d v="2013-01-11T20:00:24"/>
  </r>
  <r>
    <x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x v="78"/>
    <b v="0"/>
    <s v="games/video games"/>
    <n v="0"/>
    <e v="#DIV/0!"/>
    <x v="6"/>
    <s v="video games"/>
    <x v="2141"/>
    <d v="2014-11-14T06:39:19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x v="8"/>
    <b v="0"/>
    <s v="games/video games"/>
    <n v="5.7238095238095239"/>
    <n v="50.083333333333336"/>
    <x v="6"/>
    <s v="video games"/>
    <x v="2142"/>
    <d v="2015-12-30T16:50:10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x v="81"/>
    <b v="0"/>
    <s v="games/video games"/>
    <n v="11.25"/>
    <n v="45"/>
    <x v="6"/>
    <s v="video games"/>
    <x v="2143"/>
    <d v="2010-07-21T19:00:00"/>
  </r>
  <r>
    <x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x v="54"/>
    <b v="0"/>
    <s v="games/video games"/>
    <n v="1.7098591549295776"/>
    <n v="25.291666666666668"/>
    <x v="6"/>
    <s v="video games"/>
    <x v="2144"/>
    <d v="2013-09-14T13:07:20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x v="30"/>
    <b v="0"/>
    <s v="games/video games"/>
    <n v="30.433333333333334"/>
    <n v="51.292134831460672"/>
    <x v="6"/>
    <s v="video games"/>
    <x v="2145"/>
    <d v="2013-11-27T06:41:54"/>
  </r>
  <r>
    <x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x v="29"/>
    <b v="0"/>
    <s v="games/video games"/>
    <n v="0.02"/>
    <n v="1"/>
    <x v="6"/>
    <s v="video games"/>
    <x v="2146"/>
    <d v="2016-02-11T16:18:30"/>
  </r>
  <r>
    <x v="2147"/>
    <s v="Johnny Rocketfingers 3"/>
    <s v="A Point and Click Adventure on Steroids."/>
    <n v="390000"/>
    <n v="2716"/>
    <x v="2"/>
    <s v="US"/>
    <s v="USD"/>
    <n v="1416125148"/>
    <n v="1413356748"/>
    <b v="0"/>
    <x v="165"/>
    <b v="0"/>
    <s v="games/video games"/>
    <n v="0.69641025641025645"/>
    <n v="49.381818181818183"/>
    <x v="6"/>
    <s v="video games"/>
    <x v="2147"/>
    <d v="2014-11-16T08:05:48"/>
  </r>
  <r>
    <x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x v="84"/>
    <b v="0"/>
    <s v="games/video games"/>
    <n v="2"/>
    <n v="1"/>
    <x v="6"/>
    <s v="video games"/>
    <x v="2148"/>
    <d v="2015-04-02T16:36:22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x v="78"/>
    <b v="0"/>
    <s v="games/video games"/>
    <n v="0"/>
    <e v="#DIV/0!"/>
    <x v="6"/>
    <s v="video games"/>
    <x v="2149"/>
    <d v="2010-07-31T00:00:00"/>
  </r>
  <r>
    <x v="2150"/>
    <s v="The Unknown Door"/>
    <s v="A pixel styled open world detective game."/>
    <n v="50000"/>
    <n v="405"/>
    <x v="2"/>
    <s v="NO"/>
    <s v="NOK"/>
    <n v="1468392599"/>
    <n v="1465800599"/>
    <b v="0"/>
    <x v="80"/>
    <b v="0"/>
    <s v="games/video games"/>
    <n v="0.80999999999999994"/>
    <n v="101.25"/>
    <x v="6"/>
    <s v="video games"/>
    <x v="2150"/>
    <d v="2016-07-13T06:49:59"/>
  </r>
  <r>
    <x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x v="79"/>
    <b v="0"/>
    <s v="games/video games"/>
    <n v="0.26222222222222225"/>
    <n v="19.666666666666668"/>
    <x v="6"/>
    <s v="video games"/>
    <x v="2151"/>
    <d v="2016-06-29T20:20:14"/>
  </r>
  <r>
    <x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x v="80"/>
    <b v="0"/>
    <s v="games/video games"/>
    <n v="0.16666666666666669"/>
    <n v="12.5"/>
    <x v="6"/>
    <s v="video games"/>
    <x v="2152"/>
    <d v="2014-03-15T18:58:29"/>
  </r>
  <r>
    <x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x v="80"/>
    <b v="0"/>
    <s v="games/video games"/>
    <n v="9.124454880912446E-3"/>
    <n v="8.5"/>
    <x v="6"/>
    <s v="video games"/>
    <x v="2153"/>
    <d v="2015-01-10T07:59:00"/>
  </r>
  <r>
    <x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x v="84"/>
    <b v="0"/>
    <s v="games/video games"/>
    <n v="0.8"/>
    <n v="1"/>
    <x v="6"/>
    <s v="video games"/>
    <x v="2154"/>
    <d v="2014-01-28T15:10:27"/>
  </r>
  <r>
    <x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x v="81"/>
    <b v="0"/>
    <s v="games/video games"/>
    <n v="2.2999999999999998"/>
    <n v="23"/>
    <x v="6"/>
    <s v="video games"/>
    <x v="2155"/>
    <d v="2016-03-31T16:56:25"/>
  </r>
  <r>
    <x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x v="183"/>
    <b v="0"/>
    <s v="games/video games"/>
    <n v="2.6660714285714282"/>
    <n v="17.987951807228917"/>
    <x v="6"/>
    <s v="video games"/>
    <x v="2156"/>
    <d v="2013-09-16T20:30:06"/>
  </r>
  <r>
    <x v="2157"/>
    <s v="Nin"/>
    <s v="Gamers and 90's fans unite in this small tale of epic proportions!"/>
    <n v="75000"/>
    <n v="21144"/>
    <x v="2"/>
    <s v="US"/>
    <s v="USD"/>
    <n v="1482479940"/>
    <n v="1479684783"/>
    <b v="0"/>
    <x v="7"/>
    <b v="0"/>
    <s v="games/video games"/>
    <n v="28.192"/>
    <n v="370.94736842105266"/>
    <x v="6"/>
    <s v="video games"/>
    <x v="2157"/>
    <d v="2016-12-23T07:59:00"/>
  </r>
  <r>
    <x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x v="409"/>
    <b v="0"/>
    <s v="games/video games"/>
    <n v="6.5900366666666672"/>
    <n v="63.569485530546629"/>
    <x v="6"/>
    <s v="video games"/>
    <x v="2158"/>
    <d v="2013-02-04T20:29:34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x v="84"/>
    <b v="0"/>
    <s v="games/video games"/>
    <n v="0.72222222222222221"/>
    <n v="13"/>
    <x v="6"/>
    <s v="video games"/>
    <x v="2159"/>
    <d v="2011-07-16T17:32:54"/>
  </r>
  <r>
    <x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x v="38"/>
    <b v="0"/>
    <s v="games/video games"/>
    <n v="0.85000000000000009"/>
    <n v="5.3125"/>
    <x v="6"/>
    <s v="video games"/>
    <x v="2160"/>
    <d v="2012-05-19T17:05:05"/>
  </r>
  <r>
    <x v="2161"/>
    <s v="CallMeGhost DEBUT ALBUM preorder!"/>
    <s v="We're trying to fund hard copies of our debut album!"/>
    <n v="400"/>
    <n v="463"/>
    <x v="0"/>
    <s v="US"/>
    <s v="USD"/>
    <n v="1443040059"/>
    <n v="1440448059"/>
    <b v="0"/>
    <x v="62"/>
    <b v="1"/>
    <s v="music/rock"/>
    <n v="115.75"/>
    <n v="35.615384615384613"/>
    <x v="4"/>
    <s v="rock"/>
    <x v="2161"/>
    <d v="2015-09-23T20:27:39"/>
  </r>
  <r>
    <x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x v="6"/>
    <b v="1"/>
    <s v="music/rock"/>
    <n v="112.26666666666667"/>
    <n v="87.103448275862064"/>
    <x v="4"/>
    <s v="rock"/>
    <x v="2162"/>
    <d v="2014-07-24T18:23:11"/>
  </r>
  <r>
    <x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x v="34"/>
    <b v="1"/>
    <s v="music/rock"/>
    <n v="132.20000000000002"/>
    <n v="75.11363636363636"/>
    <x v="4"/>
    <s v="rock"/>
    <x v="2163"/>
    <d v="2015-06-08T03:50:00"/>
  </r>
  <r>
    <x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x v="183"/>
    <b v="1"/>
    <s v="music/rock"/>
    <n v="102.63636363636364"/>
    <n v="68.01204819277109"/>
    <x v="4"/>
    <s v="rock"/>
    <x v="2164"/>
    <d v="2016-06-25T03:59:00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x v="27"/>
    <b v="1"/>
    <s v="music/rock"/>
    <n v="138.64000000000001"/>
    <n v="29.623931623931625"/>
    <x v="4"/>
    <s v="rock"/>
    <x v="2165"/>
    <d v="2016-04-08T15:00:35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x v="58"/>
    <b v="1"/>
    <s v="music/rock"/>
    <n v="146.6"/>
    <n v="91.625"/>
    <x v="4"/>
    <s v="rock"/>
    <x v="2166"/>
    <d v="2014-12-05T21:06:58"/>
  </r>
  <r>
    <x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x v="22"/>
    <b v="1"/>
    <s v="music/rock"/>
    <n v="120"/>
    <n v="22.5"/>
    <x v="4"/>
    <s v="rock"/>
    <x v="2167"/>
    <d v="2012-09-15T01:35:37"/>
  </r>
  <r>
    <x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x v="158"/>
    <b v="1"/>
    <s v="music/rock"/>
    <n v="121.5816111111111"/>
    <n v="64.366735294117646"/>
    <x v="4"/>
    <s v="rock"/>
    <x v="2168"/>
    <d v="2017-02-10T05:00:00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x v="63"/>
    <b v="1"/>
    <s v="music/rock"/>
    <n v="100"/>
    <n v="21.857142857142858"/>
    <x v="4"/>
    <s v="rock"/>
    <x v="2169"/>
    <d v="2017-03-02T16:49:11"/>
  </r>
  <r>
    <x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x v="10"/>
    <b v="1"/>
    <s v="music/rock"/>
    <n v="180.85714285714286"/>
    <n v="33.315789473684212"/>
    <x v="4"/>
    <s v="rock"/>
    <x v="2170"/>
    <d v="2015-08-22T18:00:22"/>
  </r>
  <r>
    <x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x v="5"/>
    <b v="1"/>
    <s v="music/rock"/>
    <n v="106.075"/>
    <n v="90.276595744680847"/>
    <x v="4"/>
    <s v="rock"/>
    <x v="2171"/>
    <d v="2015-06-22T05:00:00"/>
  </r>
  <r>
    <x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x v="62"/>
    <b v="1"/>
    <s v="music/rock"/>
    <n v="100"/>
    <n v="76.92307692307692"/>
    <x v="4"/>
    <s v="rock"/>
    <x v="2172"/>
    <d v="2015-04-18T13:55:20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x v="240"/>
    <b v="1"/>
    <s v="music/rock"/>
    <n v="126.92857142857143"/>
    <n v="59.233333333333334"/>
    <x v="4"/>
    <s v="rock"/>
    <x v="2173"/>
    <d v="2013-09-10T03:59:00"/>
  </r>
  <r>
    <x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x v="287"/>
    <b v="1"/>
    <s v="music/rock"/>
    <n v="102.97499999999999"/>
    <n v="65.38095238095238"/>
    <x v="4"/>
    <s v="rock"/>
    <x v="2174"/>
    <d v="2016-05-05T13:01:47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x v="55"/>
    <b v="1"/>
    <s v="music/rock"/>
    <n v="250"/>
    <n v="67.307692307692307"/>
    <x v="4"/>
    <s v="rock"/>
    <x v="2175"/>
    <d v="2016-07-21T00:13:06"/>
  </r>
  <r>
    <x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x v="26"/>
    <b v="1"/>
    <s v="music/rock"/>
    <n v="126.02"/>
    <n v="88.74647887323944"/>
    <x v="4"/>
    <s v="rock"/>
    <x v="2176"/>
    <d v="2015-05-02T15:11:49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x v="44"/>
    <b v="1"/>
    <s v="music/rock"/>
    <n v="100.12"/>
    <n v="65.868421052631575"/>
    <x v="4"/>
    <s v="rock"/>
    <x v="2177"/>
    <d v="2016-06-06T06:01:07"/>
  </r>
  <r>
    <x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x v="410"/>
    <b v="1"/>
    <s v="music/rock"/>
    <n v="138.64000000000001"/>
    <n v="40.349243306169967"/>
    <x v="4"/>
    <s v="rock"/>
    <x v="2178"/>
    <d v="2017-01-18T15:16:37"/>
  </r>
  <r>
    <x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x v="64"/>
    <b v="1"/>
    <s v="music/rock"/>
    <n v="161.4"/>
    <n v="76.857142857142861"/>
    <x v="4"/>
    <s v="rock"/>
    <x v="2179"/>
    <d v="2015-04-11T04:06:32"/>
  </r>
  <r>
    <x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x v="76"/>
    <b v="1"/>
    <s v="music/rock"/>
    <n v="107.18419999999999"/>
    <n v="68.707820512820518"/>
    <x v="4"/>
    <s v="rock"/>
    <x v="2180"/>
    <d v="2015-11-13T17:04:28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x v="28"/>
    <b v="1"/>
    <s v="games/tabletop games"/>
    <n v="153.1"/>
    <n v="57.773584905660378"/>
    <x v="6"/>
    <s v="tabletop games"/>
    <x v="2181"/>
    <d v="2017-02-21T00:07:33"/>
  </r>
  <r>
    <x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x v="289"/>
    <b v="1"/>
    <s v="games/tabletop games"/>
    <n v="524.16666666666663"/>
    <n v="44.171348314606739"/>
    <x v="6"/>
    <s v="tabletop games"/>
    <x v="2182"/>
    <d v="2014-10-02T21:37:05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x v="411"/>
    <b v="1"/>
    <s v="games/tabletop games"/>
    <n v="489.27777777777777"/>
    <n v="31.566308243727597"/>
    <x v="6"/>
    <s v="tabletop games"/>
    <x v="2183"/>
    <d v="2017-02-09T05:00:00"/>
  </r>
  <r>
    <x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x v="161"/>
    <b v="1"/>
    <s v="games/tabletop games"/>
    <n v="284.74"/>
    <n v="107.04511278195488"/>
    <x v="6"/>
    <s v="tabletop games"/>
    <x v="2184"/>
    <d v="2016-01-25T16:00:00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x v="412"/>
    <b v="1"/>
    <s v="games/tabletop games"/>
    <n v="1856.97"/>
    <n v="149.03451043338683"/>
    <x v="6"/>
    <s v="tabletop games"/>
    <x v="2185"/>
    <d v="2013-03-26T08:23:59"/>
  </r>
  <r>
    <x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x v="413"/>
    <b v="1"/>
    <s v="games/tabletop games"/>
    <n v="109.67499999999998"/>
    <n v="55.956632653061227"/>
    <x v="6"/>
    <s v="tabletop games"/>
    <x v="2186"/>
    <d v="2016-09-07T02:00:00"/>
  </r>
  <r>
    <x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x v="414"/>
    <b v="1"/>
    <s v="games/tabletop games"/>
    <n v="1014.6425"/>
    <n v="56.970381807973048"/>
    <x v="6"/>
    <s v="tabletop games"/>
    <x v="2187"/>
    <d v="2015-04-03T03:59:00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x v="415"/>
    <b v="1"/>
    <s v="games/tabletop games"/>
    <n v="412.17692027666544"/>
    <n v="44.056420233463037"/>
    <x v="6"/>
    <s v="tabletop games"/>
    <x v="2188"/>
    <d v="2016-10-25T17:00:00"/>
  </r>
  <r>
    <x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x v="106"/>
    <b v="1"/>
    <s v="games/tabletop games"/>
    <n v="503.25"/>
    <n v="68.625"/>
    <x v="6"/>
    <s v="tabletop games"/>
    <x v="2189"/>
    <d v="2016-04-21T22:00:00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x v="416"/>
    <b v="1"/>
    <s v="games/tabletop games"/>
    <n v="184.61052631578946"/>
    <n v="65.318435754189949"/>
    <x v="6"/>
    <s v="tabletop games"/>
    <x v="2190"/>
    <d v="2016-03-23T06:59:00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x v="20"/>
    <b v="1"/>
    <s v="games/tabletop games"/>
    <n v="119.73333333333333"/>
    <n v="35.92"/>
    <x v="6"/>
    <s v="tabletop games"/>
    <x v="2191"/>
    <d v="2017-02-14T20:00:27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x v="417"/>
    <b v="1"/>
    <s v="games/tabletop games"/>
    <n v="1081.2401666666667"/>
    <n v="40.070667078443485"/>
    <x v="6"/>
    <s v="tabletop games"/>
    <x v="2192"/>
    <d v="2016-12-15T23:00:00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x v="418"/>
    <b v="1"/>
    <s v="games/tabletop games"/>
    <n v="452.37333333333333"/>
    <n v="75.647714604236342"/>
    <x v="6"/>
    <s v="tabletop games"/>
    <x v="2193"/>
    <d v="2016-11-21T04:59:00"/>
  </r>
  <r>
    <x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x v="419"/>
    <b v="1"/>
    <s v="games/tabletop games"/>
    <n v="537.37"/>
    <n v="61.203872437357631"/>
    <x v="6"/>
    <s v="tabletop games"/>
    <x v="2194"/>
    <d v="2016-03-26T17:11:30"/>
  </r>
  <r>
    <x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x v="248"/>
    <b v="1"/>
    <s v="games/tabletop games"/>
    <n v="120.32608695652173"/>
    <n v="48.130434782608695"/>
    <x v="6"/>
    <s v="tabletop games"/>
    <x v="2195"/>
    <d v="2015-08-11T18:31:40"/>
  </r>
  <r>
    <x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x v="302"/>
    <b v="1"/>
    <s v="games/tabletop games"/>
    <n v="113.83571428571429"/>
    <n v="68.106837606837601"/>
    <x v="6"/>
    <s v="tabletop games"/>
    <x v="2196"/>
    <d v="2016-12-02T07:00:00"/>
  </r>
  <r>
    <x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x v="420"/>
    <b v="1"/>
    <s v="games/tabletop games"/>
    <n v="951.03109999999992"/>
    <n v="65.891300230946882"/>
    <x v="6"/>
    <s v="tabletop games"/>
    <x v="2197"/>
    <d v="2015-02-28T14:00:59"/>
  </r>
  <r>
    <x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x v="421"/>
    <b v="1"/>
    <s v="games/tabletop games"/>
    <n v="132.89249999999998"/>
    <n v="81.654377880184327"/>
    <x v="6"/>
    <s v="tabletop games"/>
    <x v="2198"/>
    <d v="2015-11-14T13:20:00"/>
  </r>
  <r>
    <x v="2199"/>
    <s v="Decadolo. Flip it!"/>
    <s v="A new strategic board game designed to flip out your opponent."/>
    <n v="9000"/>
    <n v="13228"/>
    <x v="0"/>
    <s v="IE"/>
    <s v="EUR"/>
    <n v="1444903198"/>
    <n v="1442311198"/>
    <b v="1"/>
    <x v="140"/>
    <b v="1"/>
    <s v="games/tabletop games"/>
    <n v="146.97777777777779"/>
    <n v="52.701195219123505"/>
    <x v="6"/>
    <s v="tabletop games"/>
    <x v="2199"/>
    <d v="2015-10-15T09:59:58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x v="40"/>
    <b v="1"/>
    <s v="games/tabletop games"/>
    <n v="542.15"/>
    <n v="41.228136882129277"/>
    <x v="6"/>
    <s v="tabletop games"/>
    <x v="2200"/>
    <d v="2015-07-06T03:00:00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x v="33"/>
    <b v="1"/>
    <s v="music/electronic music"/>
    <n v="382.71818181818185"/>
    <n v="15.035357142857142"/>
    <x v="4"/>
    <s v="electronic music"/>
    <x v="2201"/>
    <d v="2013-01-16T20:19:25"/>
  </r>
  <r>
    <x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x v="422"/>
    <b v="1"/>
    <s v="music/electronic music"/>
    <n v="704.18124999999998"/>
    <n v="39.066920943134534"/>
    <x v="4"/>
    <s v="electronic music"/>
    <x v="2202"/>
    <d v="2012-11-01T20:22:48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x v="133"/>
    <b v="1"/>
    <s v="music/electronic music"/>
    <n v="109.55"/>
    <n v="43.82"/>
    <x v="4"/>
    <s v="electronic music"/>
    <x v="2203"/>
    <d v="2015-09-24T20:38:02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x v="196"/>
    <b v="1"/>
    <s v="music/electronic music"/>
    <n v="132.86666666666667"/>
    <n v="27.301369863013697"/>
    <x v="4"/>
    <s v="electronic music"/>
    <x v="2204"/>
    <d v="2013-03-09T07:28:39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x v="74"/>
    <b v="1"/>
    <s v="music/electronic music"/>
    <n v="152"/>
    <n v="42.222222222222221"/>
    <x v="4"/>
    <s v="electronic music"/>
    <x v="2205"/>
    <d v="2012-06-01T19:43:09"/>
  </r>
  <r>
    <x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x v="69"/>
    <b v="1"/>
    <s v="music/electronic music"/>
    <n v="102.72727272727273"/>
    <n v="33.235294117647058"/>
    <x v="4"/>
    <s v="electronic music"/>
    <x v="2206"/>
    <d v="2012-04-16T06:10:24"/>
  </r>
  <r>
    <x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x v="63"/>
    <b v="1"/>
    <s v="music/electronic music"/>
    <n v="100"/>
    <n v="285.71428571428572"/>
    <x v="4"/>
    <s v="electronic music"/>
    <x v="2207"/>
    <d v="2013-11-16T05:39:33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x v="54"/>
    <b v="1"/>
    <s v="music/electronic music"/>
    <n v="101.6"/>
    <n v="42.333333333333336"/>
    <x v="4"/>
    <s v="electronic music"/>
    <x v="2208"/>
    <d v="2012-04-07T04:00:00"/>
  </r>
  <r>
    <x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x v="41"/>
    <b v="1"/>
    <s v="music/electronic music"/>
    <n v="150.80000000000001"/>
    <n v="50.266666666666666"/>
    <x v="4"/>
    <s v="electronic music"/>
    <x v="2209"/>
    <d v="2014-04-14T23:00:00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x v="250"/>
    <b v="1"/>
    <s v="music/electronic music"/>
    <n v="111.425"/>
    <n v="61.902777777777779"/>
    <x v="4"/>
    <s v="electronic music"/>
    <x v="2210"/>
    <d v="2012-04-14T17:36:00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x v="148"/>
    <b v="1"/>
    <s v="music/electronic music"/>
    <n v="195.6"/>
    <n v="40.75"/>
    <x v="4"/>
    <s v="electronic music"/>
    <x v="2211"/>
    <d v="2014-04-10T06:59:00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x v="252"/>
    <b v="1"/>
    <s v="music/electronic music"/>
    <n v="114.38333333333333"/>
    <n v="55.796747967479675"/>
    <x v="4"/>
    <s v="electronic music"/>
    <x v="2212"/>
    <d v="2013-11-04T01:00:00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x v="29"/>
    <b v="1"/>
    <s v="music/electronic music"/>
    <n v="200"/>
    <n v="10"/>
    <x v="4"/>
    <s v="electronic music"/>
    <x v="2213"/>
    <d v="2015-05-15T19:49:39"/>
  </r>
  <r>
    <x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x v="54"/>
    <b v="1"/>
    <s v="music/electronic music"/>
    <n v="292.50166666666667"/>
    <n v="73.125416666666666"/>
    <x v="4"/>
    <s v="electronic music"/>
    <x v="2214"/>
    <d v="2014-02-06T19:00:48"/>
  </r>
  <r>
    <x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x v="51"/>
    <b v="1"/>
    <s v="music/electronic music"/>
    <n v="156.36363636363637"/>
    <n v="26.060606060606062"/>
    <x v="4"/>
    <s v="electronic music"/>
    <x v="2215"/>
    <d v="2012-03-13T06:59:00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x v="25"/>
    <b v="1"/>
    <s v="music/electronic music"/>
    <n v="105.66666666666666"/>
    <n v="22.642857142857142"/>
    <x v="4"/>
    <s v="electronic music"/>
    <x v="2216"/>
    <d v="2015-07-23T18:02:2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x v="82"/>
    <b v="1"/>
    <s v="music/electronic music"/>
    <n v="101.19047619047619"/>
    <n v="47.222222222222221"/>
    <x v="4"/>
    <s v="electronic music"/>
    <x v="2217"/>
    <d v="2015-11-02T08:00:00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x v="88"/>
    <b v="1"/>
    <s v="music/electronic music"/>
    <n v="122.833"/>
    <n v="32.324473684210524"/>
    <x v="4"/>
    <s v="electronic music"/>
    <x v="2218"/>
    <d v="2012-08-29T00:00:00"/>
  </r>
  <r>
    <x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x v="10"/>
    <b v="1"/>
    <s v="music/electronic music"/>
    <n v="101.49999999999999"/>
    <n v="53.421052631578945"/>
    <x v="4"/>
    <s v="electronic music"/>
    <x v="2219"/>
    <d v="2015-08-19T17:15:12"/>
  </r>
  <r>
    <x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x v="50"/>
    <b v="1"/>
    <s v="music/electronic music"/>
    <n v="101.14285714285714"/>
    <n v="51.304347826086953"/>
    <x v="4"/>
    <s v="electronic music"/>
    <x v="2220"/>
    <d v="2013-07-27T01:27:16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x v="423"/>
    <b v="1"/>
    <s v="games/tabletop games"/>
    <n v="108.11999999999999"/>
    <n v="37.197247706422019"/>
    <x v="6"/>
    <s v="tabletop games"/>
    <x v="2221"/>
    <d v="2016-04-23T00:00:00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x v="209"/>
    <b v="1"/>
    <s v="games/tabletop games"/>
    <n v="162.6"/>
    <n v="27.1"/>
    <x v="6"/>
    <s v="tabletop games"/>
    <x v="2222"/>
    <d v="2012-01-28T18:54:07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x v="61"/>
    <b v="1"/>
    <s v="games/tabletop games"/>
    <n v="105.80000000000001"/>
    <n v="206.31"/>
    <x v="6"/>
    <s v="tabletop games"/>
    <x v="2223"/>
    <d v="2015-06-27T15:22:48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x v="228"/>
    <b v="1"/>
    <s v="games/tabletop games"/>
    <n v="243.15000000000003"/>
    <n v="82.145270270270274"/>
    <x v="6"/>
    <s v="tabletop games"/>
    <x v="2224"/>
    <d v="2016-10-29T19:00:00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x v="424"/>
    <b v="1"/>
    <s v="games/tabletop games"/>
    <n v="944.83338095238094"/>
    <n v="164.79651993355483"/>
    <x v="6"/>
    <s v="tabletop games"/>
    <x v="2225"/>
    <d v="2014-09-21T19:00:15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x v="306"/>
    <b v="1"/>
    <s v="games/tabletop games"/>
    <n v="108.46283333333334"/>
    <n v="60.820280373831778"/>
    <x v="6"/>
    <s v="tabletop games"/>
    <x v="2226"/>
    <d v="2016-02-12T04:59:00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x v="425"/>
    <b v="1"/>
    <s v="games/tabletop games"/>
    <n v="157.37692307692308"/>
    <n v="67.970099667774093"/>
    <x v="6"/>
    <s v="tabletop games"/>
    <x v="2227"/>
    <d v="2013-11-13T20:22:35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x v="296"/>
    <b v="1"/>
    <s v="games/tabletop games"/>
    <n v="1174.49"/>
    <n v="81.561805555555551"/>
    <x v="6"/>
    <s v="tabletop games"/>
    <x v="2228"/>
    <d v="2015-08-16T06:40:36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x v="380"/>
    <b v="1"/>
    <s v="games/tabletop games"/>
    <n v="171.04755366949576"/>
    <n v="25.42547309833024"/>
    <x v="6"/>
    <s v="tabletop games"/>
    <x v="2229"/>
    <d v="2013-09-03T04:00:00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x v="156"/>
    <b v="1"/>
    <s v="games/tabletop games"/>
    <n v="125.95294117647057"/>
    <n v="21.497991967871485"/>
    <x v="6"/>
    <s v="tabletop games"/>
    <x v="2230"/>
    <d v="2014-04-25T21:08:47"/>
  </r>
  <r>
    <x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x v="426"/>
    <b v="1"/>
    <s v="games/tabletop games"/>
    <n v="1212.1296000000002"/>
    <n v="27.226630727762803"/>
    <x v="6"/>
    <s v="tabletop games"/>
    <x v="2231"/>
    <d v="2013-06-25T05:00:00"/>
  </r>
  <r>
    <x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x v="427"/>
    <b v="1"/>
    <s v="games/tabletop games"/>
    <n v="495.8"/>
    <n v="25.091093117408906"/>
    <x v="6"/>
    <s v="tabletop games"/>
    <x v="2232"/>
    <d v="2014-07-19T03:00:00"/>
  </r>
  <r>
    <x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x v="428"/>
    <b v="1"/>
    <s v="games/tabletop games"/>
    <n v="332.03999999999996"/>
    <n v="21.230179028132991"/>
    <x v="6"/>
    <s v="tabletop games"/>
    <x v="2233"/>
    <d v="2015-12-14T00:00:00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x v="33"/>
    <b v="1"/>
    <s v="games/tabletop games"/>
    <n v="1165"/>
    <n v="41.607142857142854"/>
    <x v="6"/>
    <s v="tabletop games"/>
    <x v="2234"/>
    <d v="2017-01-05T19:47:27"/>
  </r>
  <r>
    <x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x v="206"/>
    <b v="1"/>
    <s v="games/tabletop games"/>
    <n v="153.3153846153846"/>
    <n v="135.58503401360545"/>
    <x v="6"/>
    <s v="tabletop games"/>
    <x v="2235"/>
    <d v="2015-03-28T23:31:51"/>
  </r>
  <r>
    <x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x v="340"/>
    <b v="1"/>
    <s v="games/tabletop games"/>
    <n v="537.10714285714289"/>
    <n v="22.116176470588236"/>
    <x v="6"/>
    <s v="tabletop games"/>
    <x v="2236"/>
    <d v="2016-02-01T14:48:43"/>
  </r>
  <r>
    <x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x v="429"/>
    <b v="1"/>
    <s v="games/tabletop games"/>
    <n v="352.92777777777775"/>
    <n v="64.625635808748726"/>
    <x v="6"/>
    <s v="tabletop games"/>
    <x v="2237"/>
    <d v="2014-11-12T07:59:00"/>
  </r>
  <r>
    <x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x v="1"/>
    <b v="1"/>
    <s v="games/tabletop games"/>
    <n v="137.4"/>
    <n v="69.569620253164558"/>
    <x v="6"/>
    <s v="tabletop games"/>
    <x v="2238"/>
    <d v="2017-03-10T14:55:16"/>
  </r>
  <r>
    <x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x v="374"/>
    <b v="1"/>
    <s v="games/tabletop games"/>
    <n v="128.02668"/>
    <n v="75.133028169014082"/>
    <x v="6"/>
    <s v="tabletop games"/>
    <x v="2239"/>
    <d v="2013-12-01T04:02:00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x v="93"/>
    <b v="1"/>
    <s v="games/tabletop games"/>
    <n v="270.68"/>
    <n v="140.97916666666666"/>
    <x v="6"/>
    <s v="tabletop games"/>
    <x v="2240"/>
    <d v="2016-04-22T19:49:04"/>
  </r>
  <r>
    <x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x v="430"/>
    <b v="1"/>
    <s v="games/tabletop games"/>
    <n v="806.4"/>
    <n v="49.472392638036808"/>
    <x v="6"/>
    <s v="tabletop games"/>
    <x v="2241"/>
    <d v="2017-03-02T19:51:40"/>
  </r>
  <r>
    <x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x v="431"/>
    <b v="1"/>
    <s v="games/tabletop games"/>
    <n v="1360.0976000000001"/>
    <n v="53.865251485148519"/>
    <x v="6"/>
    <s v="tabletop games"/>
    <x v="2242"/>
    <d v="2013-11-27T03:02:00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x v="432"/>
    <b v="1"/>
    <s v="games/tabletop games"/>
    <n v="930250"/>
    <n v="4.5712530712530715"/>
    <x v="6"/>
    <s v="tabletop games"/>
    <x v="2243"/>
    <d v="2017-03-13T03:00:00"/>
  </r>
  <r>
    <x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x v="126"/>
    <b v="1"/>
    <s v="games/tabletop games"/>
    <n v="377.02"/>
    <n v="65.00344827586207"/>
    <x v="6"/>
    <s v="tabletop games"/>
    <x v="2244"/>
    <d v="2016-10-16T20:30:00"/>
  </r>
  <r>
    <x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x v="433"/>
    <b v="1"/>
    <s v="games/tabletop games"/>
    <n v="2647.0250000000001"/>
    <n v="53.475252525252522"/>
    <x v="6"/>
    <s v="tabletop games"/>
    <x v="2245"/>
    <d v="2014-02-21T18:00:00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x v="7"/>
    <b v="1"/>
    <s v="games/tabletop games"/>
    <n v="100.12"/>
    <n v="43.912280701754383"/>
    <x v="6"/>
    <s v="tabletop games"/>
    <x v="2246"/>
    <d v="2015-09-04T19:00:10"/>
  </r>
  <r>
    <x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x v="434"/>
    <b v="1"/>
    <s v="games/tabletop games"/>
    <n v="104.45405405405405"/>
    <n v="50.852631578947367"/>
    <x v="6"/>
    <s v="tabletop games"/>
    <x v="2247"/>
    <d v="2015-07-29T15:59:25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x v="130"/>
    <b v="1"/>
    <s v="games/tabletop games"/>
    <n v="107.21428571428571"/>
    <n v="58.6328125"/>
    <x v="6"/>
    <s v="tabletop games"/>
    <x v="2248"/>
    <d v="2016-12-14T21:01:18"/>
  </r>
  <r>
    <x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x v="387"/>
    <b v="1"/>
    <s v="games/tabletop games"/>
    <n v="168.77142857142857"/>
    <n v="32.81666666666667"/>
    <x v="6"/>
    <s v="tabletop games"/>
    <x v="2249"/>
    <d v="2013-04-02T15:52:45"/>
  </r>
  <r>
    <x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x v="435"/>
    <b v="1"/>
    <s v="games/tabletop games"/>
    <n v="975.11200000000008"/>
    <n v="426.93169877408059"/>
    <x v="6"/>
    <s v="tabletop games"/>
    <x v="2250"/>
    <d v="2016-12-03T01:07:53"/>
  </r>
  <r>
    <x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x v="436"/>
    <b v="1"/>
    <s v="games/tabletop games"/>
    <n v="134.44929411764704"/>
    <n v="23.808729166666669"/>
    <x v="6"/>
    <s v="tabletop games"/>
    <x v="2251"/>
    <d v="2014-08-16T08:17:57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x v="437"/>
    <b v="1"/>
    <s v="games/tabletop games"/>
    <n v="272.27777777777777"/>
    <n v="98.413654618473899"/>
    <x v="6"/>
    <s v="tabletop games"/>
    <x v="2252"/>
    <d v="2016-08-06T07:52:18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x v="87"/>
    <b v="1"/>
    <s v="games/tabletop games"/>
    <n v="112.6875"/>
    <n v="107.32142857142857"/>
    <x v="6"/>
    <s v="tabletop games"/>
    <x v="2253"/>
    <d v="2015-11-18T16:09:07"/>
  </r>
  <r>
    <x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x v="438"/>
    <b v="1"/>
    <s v="games/tabletop games"/>
    <n v="459.8"/>
    <n v="11.67005076142132"/>
    <x v="6"/>
    <s v="tabletop games"/>
    <x v="2254"/>
    <d v="2017-01-24T15:32:48"/>
  </r>
  <r>
    <x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x v="197"/>
    <b v="1"/>
    <s v="games/tabletop games"/>
    <n v="286.65822784810126"/>
    <n v="41.782287822878232"/>
    <x v="6"/>
    <s v="tabletop games"/>
    <x v="2255"/>
    <d v="2016-05-07T22:50:51"/>
  </r>
  <r>
    <x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x v="133"/>
    <b v="1"/>
    <s v="games/tabletop games"/>
    <n v="222.70833333333334"/>
    <n v="21.38"/>
    <x v="6"/>
    <s v="tabletop games"/>
    <x v="2256"/>
    <d v="2016-11-22T10:50:46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x v="39"/>
    <b v="1"/>
    <s v="games/tabletop games"/>
    <n v="636.14"/>
    <n v="94.103550295857985"/>
    <x v="6"/>
    <s v="tabletop games"/>
    <x v="2257"/>
    <d v="2016-06-19T23:00:00"/>
  </r>
  <r>
    <x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x v="242"/>
    <b v="1"/>
    <s v="games/tabletop games"/>
    <n v="146.5"/>
    <n v="15.721951219512196"/>
    <x v="6"/>
    <s v="tabletop games"/>
    <x v="2258"/>
    <d v="2015-06-11T18:01:27"/>
  </r>
  <r>
    <x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x v="190"/>
    <b v="1"/>
    <s v="games/tabletop games"/>
    <n v="1867.1"/>
    <n v="90.635922330097088"/>
    <x v="6"/>
    <s v="tabletop games"/>
    <x v="2259"/>
    <d v="2016-12-08T19:18:56"/>
  </r>
  <r>
    <x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x v="87"/>
    <b v="1"/>
    <s v="games/tabletop games"/>
    <n v="326.92"/>
    <n v="97.297619047619051"/>
    <x v="6"/>
    <s v="tabletop games"/>
    <x v="2260"/>
    <d v="2014-03-26T23:24:10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x v="439"/>
    <b v="1"/>
    <s v="games/tabletop games"/>
    <n v="779.5"/>
    <n v="37.11904761904762"/>
    <x v="6"/>
    <s v="tabletop games"/>
    <x v="2261"/>
    <d v="2017-02-14T17:23:40"/>
  </r>
  <r>
    <x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x v="331"/>
    <b v="1"/>
    <s v="games/tabletop games"/>
    <n v="154.15151515151516"/>
    <n v="28.104972375690608"/>
    <x v="6"/>
    <s v="tabletop games"/>
    <x v="2262"/>
    <d v="2014-11-18T00:00:00"/>
  </r>
  <r>
    <x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x v="65"/>
    <b v="1"/>
    <s v="games/tabletop games"/>
    <n v="115.54666666666667"/>
    <n v="144.43333333333334"/>
    <x v="6"/>
    <s v="tabletop games"/>
    <x v="2263"/>
    <d v="2015-01-31T19:58:33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x v="440"/>
    <b v="1"/>
    <s v="games/tabletop games"/>
    <n v="180.03333333333333"/>
    <n v="24.274157303370785"/>
    <x v="6"/>
    <s v="tabletop games"/>
    <x v="2264"/>
    <d v="2016-05-23T03:00:00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x v="57"/>
    <b v="1"/>
    <s v="games/tabletop games"/>
    <n v="298.5"/>
    <n v="35.117647058823529"/>
    <x v="6"/>
    <s v="tabletop games"/>
    <x v="2265"/>
    <d v="2016-11-22T20:28:27"/>
  </r>
  <r>
    <x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x v="441"/>
    <b v="1"/>
    <s v="games/tabletop games"/>
    <n v="320.26666666666665"/>
    <n v="24.762886597938145"/>
    <x v="6"/>
    <s v="tabletop games"/>
    <x v="2266"/>
    <d v="2016-04-27T02:00:00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x v="442"/>
    <b v="1"/>
    <s v="games/tabletop games"/>
    <n v="380.52499999999998"/>
    <n v="188.37871287128712"/>
    <x v="6"/>
    <s v="tabletop games"/>
    <x v="2267"/>
    <d v="2014-12-21T01:00:00"/>
  </r>
  <r>
    <x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x v="441"/>
    <b v="1"/>
    <s v="games/tabletop games"/>
    <n v="102.60000000000001"/>
    <n v="148.08247422680412"/>
    <x v="6"/>
    <s v="tabletop games"/>
    <x v="2268"/>
    <d v="2017-03-12T01:58:35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x v="443"/>
    <b v="1"/>
    <s v="games/tabletop games"/>
    <n v="1801.64"/>
    <n v="49.934589800443462"/>
    <x v="6"/>
    <s v="tabletop games"/>
    <x v="2269"/>
    <d v="2017-03-07T05:00:00"/>
  </r>
  <r>
    <x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x v="444"/>
    <b v="1"/>
    <s v="games/tabletop games"/>
    <n v="720.24800000000005"/>
    <n v="107.82155688622754"/>
    <x v="6"/>
    <s v="tabletop games"/>
    <x v="2270"/>
    <d v="2017-01-10T21:59:00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x v="445"/>
    <b v="1"/>
    <s v="games/tabletop games"/>
    <n v="283.09000000000003"/>
    <n v="42.63403614457831"/>
    <x v="6"/>
    <s v="tabletop games"/>
    <x v="2271"/>
    <d v="2016-12-10T00:00:04"/>
  </r>
  <r>
    <x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x v="446"/>
    <b v="1"/>
    <s v="games/tabletop games"/>
    <n v="1356.6000000000001"/>
    <n v="14.370762711864407"/>
    <x v="6"/>
    <s v="tabletop games"/>
    <x v="2272"/>
    <d v="2015-12-07T16:47:16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x v="206"/>
    <b v="1"/>
    <s v="games/tabletop games"/>
    <n v="220.35999999999999"/>
    <n v="37.476190476190474"/>
    <x v="6"/>
    <s v="tabletop games"/>
    <x v="2273"/>
    <d v="2017-03-12T12:10:4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x v="221"/>
    <b v="1"/>
    <s v="games/tabletop games"/>
    <n v="119.6"/>
    <n v="30.202020202020201"/>
    <x v="6"/>
    <s v="tabletop games"/>
    <x v="2274"/>
    <d v="2014-02-23T12:00:57"/>
  </r>
  <r>
    <x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x v="1"/>
    <b v="1"/>
    <s v="games/tabletop games"/>
    <n v="407.76923076923077"/>
    <n v="33.550632911392405"/>
    <x v="6"/>
    <s v="tabletop games"/>
    <x v="2275"/>
    <d v="2014-12-22T14:47:59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x v="11"/>
    <b v="1"/>
    <s v="games/tabletop games"/>
    <n v="105.81826105905425"/>
    <n v="64.74666666666667"/>
    <x v="6"/>
    <s v="tabletop games"/>
    <x v="2276"/>
    <d v="2014-01-05T15:38:09"/>
  </r>
  <r>
    <x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x v="447"/>
    <b v="1"/>
    <s v="games/tabletop games"/>
    <n v="141.08235294117648"/>
    <n v="57.932367149758456"/>
    <x v="6"/>
    <s v="tabletop games"/>
    <x v="2277"/>
    <d v="2012-02-27T16:17:03"/>
  </r>
  <r>
    <x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x v="332"/>
    <b v="1"/>
    <s v="games/tabletop games"/>
    <n v="270.7"/>
    <n v="53.078431372549019"/>
    <x v="6"/>
    <s v="tabletop games"/>
    <x v="2278"/>
    <d v="2016-01-03T22:59:00"/>
  </r>
  <r>
    <x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x v="58"/>
    <b v="1"/>
    <s v="games/tabletop games"/>
    <n v="153.80000000000001"/>
    <n v="48.0625"/>
    <x v="6"/>
    <s v="tabletop games"/>
    <x v="2279"/>
    <d v="2015-02-04T04:00:00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x v="436"/>
    <b v="1"/>
    <s v="games/tabletop games"/>
    <n v="403.57653061224488"/>
    <n v="82.396874999999994"/>
    <x v="6"/>
    <s v="tabletop games"/>
    <x v="2280"/>
    <d v="2015-09-17T14:59:51"/>
  </r>
  <r>
    <x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x v="202"/>
    <b v="1"/>
    <s v="music/rock"/>
    <n v="185"/>
    <n v="50.454545454545453"/>
    <x v="4"/>
    <s v="rock"/>
    <x v="2281"/>
    <d v="2011-07-25T06:50:00"/>
  </r>
  <r>
    <x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x v="8"/>
    <b v="1"/>
    <s v="music/rock"/>
    <n v="185.33333333333331"/>
    <n v="115.83333333333333"/>
    <x v="4"/>
    <s v="rock"/>
    <x v="2282"/>
    <d v="2016-01-14T04:11:26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x v="53"/>
    <b v="1"/>
    <s v="music/rock"/>
    <n v="100.85533333333332"/>
    <n v="63.03458333333333"/>
    <x v="4"/>
    <s v="rock"/>
    <x v="2283"/>
    <d v="2012-05-09T02:00:04"/>
  </r>
  <r>
    <x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x v="211"/>
    <b v="1"/>
    <s v="music/rock"/>
    <n v="106.22116666666668"/>
    <n v="108.02152542372882"/>
    <x v="4"/>
    <s v="rock"/>
    <x v="2284"/>
    <d v="2011-03-12T04:00:00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x v="1"/>
    <b v="1"/>
    <s v="music/rock"/>
    <n v="121.36666666666667"/>
    <n v="46.088607594936711"/>
    <x v="4"/>
    <s v="rock"/>
    <x v="2285"/>
    <d v="2012-06-29T04:27:23"/>
  </r>
  <r>
    <x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x v="25"/>
    <b v="1"/>
    <s v="music/rock"/>
    <n v="100.06666666666666"/>
    <n v="107.21428571428571"/>
    <x v="4"/>
    <s v="rock"/>
    <x v="2286"/>
    <d v="2013-09-06T03:59:00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x v="448"/>
    <b v="1"/>
    <s v="music/rock"/>
    <n v="119.97755555555555"/>
    <n v="50.9338679245283"/>
    <x v="4"/>
    <s v="rock"/>
    <x v="2287"/>
    <d v="2014-06-23T16:01:00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x v="20"/>
    <b v="1"/>
    <s v="music/rock"/>
    <n v="100.1"/>
    <n v="40.04"/>
    <x v="4"/>
    <s v="rock"/>
    <x v="2288"/>
    <d v="2012-06-26T18:00:00"/>
  </r>
  <r>
    <x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x v="20"/>
    <b v="1"/>
    <s v="music/rock"/>
    <n v="107.4"/>
    <n v="64.44"/>
    <x v="4"/>
    <s v="rock"/>
    <x v="2289"/>
    <d v="2013-12-06T23:22:00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x v="60"/>
    <b v="1"/>
    <s v="music/rock"/>
    <n v="104.06666666666666"/>
    <n v="53.827586206896555"/>
    <x v="4"/>
    <s v="rock"/>
    <x v="2290"/>
    <d v="2009-12-01T17:00:00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x v="68"/>
    <b v="1"/>
    <s v="music/rock"/>
    <n v="172.8"/>
    <n v="100.46511627906976"/>
    <x v="4"/>
    <s v="rock"/>
    <x v="2291"/>
    <d v="2012-04-23T04:00:00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x v="67"/>
    <b v="1"/>
    <s v="music/rock"/>
    <n v="107.2505"/>
    <n v="46.630652173913049"/>
    <x v="4"/>
    <s v="rock"/>
    <x v="2292"/>
    <d v="2012-04-18T16:44:36"/>
  </r>
  <r>
    <x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x v="74"/>
    <b v="1"/>
    <s v="music/rock"/>
    <n v="108.23529411764706"/>
    <n v="34.074074074074076"/>
    <x v="4"/>
    <s v="rock"/>
    <x v="2293"/>
    <d v="2012-09-25T03:59:00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x v="300"/>
    <b v="1"/>
    <s v="music/rock"/>
    <n v="146.08079999999998"/>
    <n v="65.214642857142863"/>
    <x v="4"/>
    <s v="rock"/>
    <x v="2294"/>
    <d v="2013-01-20T17:21:20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x v="69"/>
    <b v="1"/>
    <s v="music/rock"/>
    <n v="125.25"/>
    <n v="44.205882352941174"/>
    <x v="4"/>
    <s v="rock"/>
    <x v="2295"/>
    <d v="2013-01-26T22:54:16"/>
  </r>
  <r>
    <x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x v="108"/>
    <b v="1"/>
    <s v="music/rock"/>
    <n v="149.07142857142856"/>
    <n v="71.965517241379317"/>
    <x v="4"/>
    <s v="rock"/>
    <x v="2296"/>
    <d v="2012-02-23T17:33:46"/>
  </r>
  <r>
    <x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x v="10"/>
    <b v="1"/>
    <s v="music/rock"/>
    <n v="100.6"/>
    <n v="52.94736842105263"/>
    <x v="4"/>
    <s v="rock"/>
    <x v="2297"/>
    <d v="2012-03-14T03:59:00"/>
  </r>
  <r>
    <x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x v="449"/>
    <b v="1"/>
    <s v="music/rock"/>
    <n v="105.07333333333332"/>
    <n v="109.45138888888889"/>
    <x v="4"/>
    <s v="rock"/>
    <x v="2298"/>
    <d v="2014-03-26T19:10:33"/>
  </r>
  <r>
    <x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x v="25"/>
    <b v="1"/>
    <s v="music/rock"/>
    <n v="350.16666666666663"/>
    <n v="75.035714285714292"/>
    <x v="4"/>
    <s v="rock"/>
    <x v="2299"/>
    <d v="2011-02-06T00:46:49"/>
  </r>
  <r>
    <x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x v="63"/>
    <b v="1"/>
    <s v="music/rock"/>
    <n v="101.25"/>
    <n v="115.71428571428571"/>
    <x v="4"/>
    <s v="rock"/>
    <x v="2300"/>
    <d v="2012-06-28T17:26:56"/>
  </r>
  <r>
    <x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x v="263"/>
    <b v="1"/>
    <s v="music/indie rock"/>
    <n v="133.6044"/>
    <n v="31.659810426540286"/>
    <x v="4"/>
    <s v="indie rock"/>
    <x v="2301"/>
    <d v="2013-06-21T03:31:36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x v="268"/>
    <b v="1"/>
    <s v="music/indie rock"/>
    <n v="170.65217391304347"/>
    <n v="46.176470588235297"/>
    <x v="4"/>
    <s v="indie rock"/>
    <x v="2302"/>
    <d v="2013-12-31T07:00:00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x v="273"/>
    <b v="1"/>
    <s v="music/indie rock"/>
    <n v="109.35829457364341"/>
    <n v="68.481650485436887"/>
    <x v="4"/>
    <s v="indie rock"/>
    <x v="2303"/>
    <d v="2011-12-13T03:39:56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x v="116"/>
    <b v="1"/>
    <s v="music/indie rock"/>
    <n v="100.70033333333335"/>
    <n v="53.469203539823013"/>
    <x v="4"/>
    <s v="indie rock"/>
    <x v="2304"/>
    <d v="2011-01-01T04:59:00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x v="157"/>
    <b v="1"/>
    <s v="music/indie rock"/>
    <n v="101.22777777777779"/>
    <n v="109.10778443113773"/>
    <x v="4"/>
    <s v="indie rock"/>
    <x v="2305"/>
    <d v="2014-08-08T18:00:00"/>
  </r>
  <r>
    <x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x v="196"/>
    <b v="1"/>
    <s v="music/indie rock"/>
    <n v="106.75857142857143"/>
    <n v="51.185616438356163"/>
    <x v="4"/>
    <s v="indie rock"/>
    <x v="2306"/>
    <d v="2012-03-10T04:02:09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x v="11"/>
    <b v="1"/>
    <s v="music/indie rock"/>
    <n v="106.65777537961894"/>
    <n v="27.936800000000002"/>
    <x v="4"/>
    <s v="indie rock"/>
    <x v="2307"/>
    <d v="2012-05-05T19:15:28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x v="450"/>
    <b v="1"/>
    <s v="music/indie rock"/>
    <n v="101.30622"/>
    <n v="82.496921824104234"/>
    <x v="4"/>
    <s v="indie rock"/>
    <x v="2308"/>
    <d v="2014-08-29T01:00:00"/>
  </r>
  <r>
    <x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x v="329"/>
    <b v="1"/>
    <s v="music/indie rock"/>
    <n v="106.67450000000001"/>
    <n v="59.817476635514019"/>
    <x v="4"/>
    <s v="indie rock"/>
    <x v="2309"/>
    <d v="2013-03-09T23:42:17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x v="451"/>
    <b v="1"/>
    <s v="music/indie rock"/>
    <n v="428.83978378378379"/>
    <n v="64.816470588235291"/>
    <x v="4"/>
    <s v="indie rock"/>
    <x v="2310"/>
    <d v="2013-03-21T18:03:35"/>
  </r>
  <r>
    <x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x v="201"/>
    <b v="1"/>
    <s v="music/indie rock"/>
    <n v="104.11111111111111"/>
    <n v="90.09615384615384"/>
    <x v="4"/>
    <s v="indie rock"/>
    <x v="2311"/>
    <d v="2014-05-07T00:06:29"/>
  </r>
  <r>
    <x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x v="1"/>
    <b v="1"/>
    <s v="music/indie rock"/>
    <n v="107.86666666666666"/>
    <n v="40.962025316455694"/>
    <x v="4"/>
    <s v="indie rock"/>
    <x v="2312"/>
    <d v="2014-04-18T23:00:00"/>
  </r>
  <r>
    <x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x v="328"/>
    <b v="1"/>
    <s v="music/indie rock"/>
    <n v="175.84040000000002"/>
    <n v="56.000127388535034"/>
    <x v="4"/>
    <s v="indie rock"/>
    <x v="2313"/>
    <d v="2012-05-03T23:00:26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x v="133"/>
    <b v="1"/>
    <s v="music/indie rock"/>
    <n v="156.97"/>
    <n v="37.672800000000002"/>
    <x v="4"/>
    <s v="indie rock"/>
    <x v="2314"/>
    <d v="2012-06-07T13:14:17"/>
  </r>
  <r>
    <x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x v="31"/>
    <b v="1"/>
    <s v="music/indie rock"/>
    <n v="102.60000000000001"/>
    <n v="40.078125"/>
    <x v="4"/>
    <s v="indie rock"/>
    <x v="2315"/>
    <d v="2012-05-05T17:25:43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x v="452"/>
    <b v="1"/>
    <s v="music/indie rock"/>
    <n v="104.04266666666666"/>
    <n v="78.031999999999996"/>
    <x v="4"/>
    <s v="indie rock"/>
    <x v="2316"/>
    <d v="2009-12-09T18:24:00"/>
  </r>
  <r>
    <x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x v="19"/>
    <b v="1"/>
    <s v="music/indie rock"/>
    <n v="104"/>
    <n v="18.90909090909091"/>
    <x v="4"/>
    <s v="indie rock"/>
    <x v="2317"/>
    <d v="2010-02-15T05:00:00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x v="430"/>
    <b v="1"/>
    <s v="music/indie rock"/>
    <n v="121.05999999999999"/>
    <n v="37.134969325153371"/>
    <x v="4"/>
    <s v="indie rock"/>
    <x v="2318"/>
    <d v="2009-09-26T03:59:00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x v="99"/>
    <b v="1"/>
    <s v="music/indie rock"/>
    <n v="107.69999999999999"/>
    <n v="41.961038961038959"/>
    <x v="4"/>
    <s v="indie rock"/>
    <x v="2319"/>
    <d v="2013-12-15T01:58:05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x v="30"/>
    <b v="1"/>
    <s v="music/indie rock"/>
    <n v="108.66"/>
    <n v="61.044943820224717"/>
    <x v="4"/>
    <s v="indie rock"/>
    <x v="2320"/>
    <d v="2014-04-02T18:36:40"/>
  </r>
  <r>
    <x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x v="31"/>
    <b v="0"/>
    <s v="food/small batch"/>
    <n v="39.120962394619681"/>
    <n v="64.53125"/>
    <x v="7"/>
    <s v="small batch"/>
    <x v="2321"/>
    <d v="2017-04-04T05:15:01"/>
  </r>
  <r>
    <x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x v="80"/>
    <b v="0"/>
    <s v="food/small batch"/>
    <n v="3.1481481481481479"/>
    <n v="21.25"/>
    <x v="7"/>
    <s v="small batch"/>
    <x v="2322"/>
    <d v="2017-04-09T20:29:29"/>
  </r>
  <r>
    <x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x v="80"/>
    <b v="0"/>
    <s v="food/small batch"/>
    <n v="48"/>
    <n v="30"/>
    <x v="7"/>
    <s v="small batch"/>
    <x v="2323"/>
    <d v="2017-03-20T18:07:27"/>
  </r>
  <r>
    <x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x v="42"/>
    <b v="0"/>
    <s v="food/small batch"/>
    <n v="20.733333333333334"/>
    <n v="25.491803278688526"/>
    <x v="7"/>
    <s v="small batch"/>
    <x v="2324"/>
    <d v="2017-03-26T20:14:45"/>
  </r>
  <r>
    <x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x v="63"/>
    <b v="0"/>
    <s v="food/small batch"/>
    <n v="8"/>
    <n v="11.428571428571429"/>
    <x v="7"/>
    <s v="small batch"/>
    <x v="2325"/>
    <d v="2017-03-29T23:32:11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x v="29"/>
    <b v="0"/>
    <s v="food/small batch"/>
    <n v="0.72"/>
    <n v="108"/>
    <x v="7"/>
    <s v="small batch"/>
    <x v="2326"/>
    <d v="2017-04-30T17:00:00"/>
  </r>
  <r>
    <x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x v="453"/>
    <b v="1"/>
    <s v="food/small batch"/>
    <n v="526.09431428571429"/>
    <n v="54.883162444113267"/>
    <x v="7"/>
    <s v="small batch"/>
    <x v="2327"/>
    <d v="2014-08-26T22:00:40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x v="416"/>
    <b v="1"/>
    <s v="food/small batch"/>
    <n v="254.45000000000002"/>
    <n v="47.383612662942269"/>
    <x v="7"/>
    <s v="small batch"/>
    <x v="2328"/>
    <d v="2015-06-14T18:45:37"/>
  </r>
  <r>
    <x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x v="207"/>
    <b v="1"/>
    <s v="food/small batch"/>
    <n v="105.91999999999999"/>
    <n v="211.84"/>
    <x v="7"/>
    <s v="small batch"/>
    <x v="2329"/>
    <d v="2014-07-17T14:59:06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x v="430"/>
    <b v="1"/>
    <s v="food/small batch"/>
    <n v="102.42285714285715"/>
    <n v="219.92638036809817"/>
    <x v="7"/>
    <s v="small batch"/>
    <x v="2330"/>
    <d v="2015-12-25T00:00:00"/>
  </r>
  <r>
    <x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x v="454"/>
    <b v="1"/>
    <s v="food/small batch"/>
    <n v="144.31375"/>
    <n v="40.795406360424032"/>
    <x v="7"/>
    <s v="small batch"/>
    <x v="2331"/>
    <d v="2014-08-18T00:08:10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x v="455"/>
    <b v="1"/>
    <s v="food/small batch"/>
    <n v="106.30800000000001"/>
    <n v="75.502840909090907"/>
    <x v="7"/>
    <s v="small batch"/>
    <x v="2332"/>
    <d v="2015-02-06T15:04:31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x v="225"/>
    <b v="1"/>
    <s v="food/small batch"/>
    <n v="212.16666666666666"/>
    <n v="13.542553191489361"/>
    <x v="7"/>
    <s v="small batch"/>
    <x v="2333"/>
    <d v="2014-05-29T17:50:00"/>
  </r>
  <r>
    <x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x v="85"/>
    <b v="1"/>
    <s v="food/small batch"/>
    <n v="101.95"/>
    <n v="60.865671641791046"/>
    <x v="7"/>
    <s v="small batch"/>
    <x v="2334"/>
    <d v="2014-11-05T17:34:00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x v="170"/>
    <b v="1"/>
    <s v="food/small batch"/>
    <n v="102.27200000000001"/>
    <n v="115.69230769230769"/>
    <x v="7"/>
    <s v="small batch"/>
    <x v="2335"/>
    <d v="2014-06-11T13:44:0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x v="456"/>
    <b v="1"/>
    <s v="food/small batch"/>
    <n v="520.73254999999995"/>
    <n v="48.104623556581984"/>
    <x v="7"/>
    <s v="small batch"/>
    <x v="2336"/>
    <d v="2014-03-08T22:11:35"/>
  </r>
  <r>
    <x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x v="122"/>
    <b v="1"/>
    <s v="food/small batch"/>
    <n v="110.65833333333333"/>
    <n v="74.184357541899445"/>
    <x v="7"/>
    <s v="small batch"/>
    <x v="2337"/>
    <d v="2014-06-26T15:22:2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x v="252"/>
    <b v="1"/>
    <s v="food/small batch"/>
    <n v="101.14333333333335"/>
    <n v="123.34552845528455"/>
    <x v="7"/>
    <s v="small batch"/>
    <x v="2338"/>
    <d v="2014-06-29T21:31:24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x v="457"/>
    <b v="1"/>
    <s v="food/small batch"/>
    <n v="294.20799999999997"/>
    <n v="66.623188405797094"/>
    <x v="7"/>
    <s v="small batch"/>
    <x v="2339"/>
    <d v="2016-12-19T07:59:00"/>
  </r>
  <r>
    <x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x v="458"/>
    <b v="1"/>
    <s v="food/small batch"/>
    <n v="105.77749999999999"/>
    <n v="104.99007444168734"/>
    <x v="7"/>
    <s v="small batch"/>
    <x v="2340"/>
    <d v="2016-10-30T15:25:38"/>
  </r>
  <r>
    <x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x v="78"/>
    <b v="0"/>
    <s v="technology/web"/>
    <n v="0"/>
    <e v="#DIV/0!"/>
    <x v="2"/>
    <s v="web"/>
    <x v="2341"/>
    <d v="2015-07-12T19:31:44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x v="78"/>
    <b v="0"/>
    <s v="technology/web"/>
    <n v="0"/>
    <e v="#DIV/0!"/>
    <x v="2"/>
    <s v="web"/>
    <x v="2342"/>
    <d v="2014-10-06T05:00:00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x v="29"/>
    <b v="0"/>
    <s v="technology/web"/>
    <n v="3"/>
    <n v="300"/>
    <x v="2"/>
    <s v="web"/>
    <x v="2343"/>
    <d v="2016-01-08T19:47:00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x v="29"/>
    <b v="0"/>
    <s v="technology/web"/>
    <n v="0.1"/>
    <n v="1"/>
    <x v="2"/>
    <s v="web"/>
    <x v="2344"/>
    <d v="2016-06-24T17:27:49"/>
  </r>
  <r>
    <x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x v="78"/>
    <b v="0"/>
    <s v="technology/web"/>
    <n v="0"/>
    <e v="#DIV/0!"/>
    <x v="2"/>
    <s v="web"/>
    <x v="2345"/>
    <d v="2015-03-31T23:39:00"/>
  </r>
  <r>
    <x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x v="83"/>
    <b v="0"/>
    <s v="technology/web"/>
    <n v="6.5000000000000002E-2"/>
    <n v="13"/>
    <x v="2"/>
    <s v="web"/>
    <x v="2346"/>
    <d v="2016-10-17T19:10:31"/>
  </r>
  <r>
    <x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x v="29"/>
    <b v="0"/>
    <s v="technology/web"/>
    <n v="1.5"/>
    <n v="15"/>
    <x v="2"/>
    <s v="web"/>
    <x v="2347"/>
    <d v="2016-08-25T14:34:36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x v="81"/>
    <b v="0"/>
    <s v="technology/web"/>
    <n v="0.38571428571428573"/>
    <n v="54"/>
    <x v="2"/>
    <s v="web"/>
    <x v="2348"/>
    <d v="2016-02-20T22:22:18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x v="78"/>
    <b v="0"/>
    <s v="technology/web"/>
    <n v="0"/>
    <e v="#DIV/0!"/>
    <x v="2"/>
    <s v="web"/>
    <x v="2349"/>
    <d v="2015-08-11T18:37:08"/>
  </r>
  <r>
    <x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x v="78"/>
    <b v="0"/>
    <s v="technology/web"/>
    <n v="0"/>
    <e v="#DIV/0!"/>
    <x v="2"/>
    <s v="web"/>
    <x v="2350"/>
    <d v="2017-01-03T20:12:50"/>
  </r>
  <r>
    <x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x v="63"/>
    <b v="0"/>
    <s v="technology/web"/>
    <n v="0.5714285714285714"/>
    <n v="15.428571428571429"/>
    <x v="2"/>
    <s v="web"/>
    <x v="2351"/>
    <d v="2015-04-30T02:25:39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x v="78"/>
    <b v="0"/>
    <s v="technology/web"/>
    <n v="0"/>
    <e v="#DIV/0!"/>
    <x v="2"/>
    <s v="web"/>
    <x v="2352"/>
    <d v="2015-06-06T15:12:32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x v="78"/>
    <b v="0"/>
    <s v="technology/web"/>
    <n v="0"/>
    <e v="#DIV/0!"/>
    <x v="2"/>
    <s v="web"/>
    <x v="2353"/>
    <d v="2015-04-21T16:13:42"/>
  </r>
  <r>
    <x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x v="29"/>
    <b v="0"/>
    <s v="technology/web"/>
    <n v="7.1428571428571425E-2"/>
    <n v="25"/>
    <x v="2"/>
    <s v="web"/>
    <x v="2354"/>
    <d v="2015-01-10T17:21:00"/>
  </r>
  <r>
    <x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x v="84"/>
    <b v="0"/>
    <s v="technology/web"/>
    <n v="0.6875"/>
    <n v="27.5"/>
    <x v="2"/>
    <s v="web"/>
    <x v="2355"/>
    <d v="2015-05-02T22:02:16"/>
  </r>
  <r>
    <x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x v="78"/>
    <b v="0"/>
    <s v="technology/web"/>
    <n v="0"/>
    <e v="#DIV/0!"/>
    <x v="2"/>
    <s v="web"/>
    <x v="2356"/>
    <d v="2015-06-05T18:48:24"/>
  </r>
  <r>
    <x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x v="78"/>
    <b v="0"/>
    <s v="technology/web"/>
    <n v="0"/>
    <e v="#DIV/0!"/>
    <x v="2"/>
    <s v="web"/>
    <x v="2357"/>
    <d v="2015-10-17T14:52:58"/>
  </r>
  <r>
    <x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x v="78"/>
    <b v="0"/>
    <s v="technology/web"/>
    <n v="0"/>
    <e v="#DIV/0!"/>
    <x v="2"/>
    <s v="web"/>
    <x v="2358"/>
    <d v="2015-01-31T00:39:00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x v="83"/>
    <b v="0"/>
    <s v="technology/web"/>
    <n v="14.680000000000001"/>
    <n v="367"/>
    <x v="2"/>
    <s v="web"/>
    <x v="2359"/>
    <d v="2015-08-03T15:35:24"/>
  </r>
  <r>
    <x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x v="29"/>
    <b v="0"/>
    <s v="technology/web"/>
    <n v="0.04"/>
    <n v="2"/>
    <x v="2"/>
    <s v="web"/>
    <x v="2360"/>
    <d v="2016-02-07T16:58:00"/>
  </r>
  <r>
    <x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x v="78"/>
    <b v="0"/>
    <s v="technology/web"/>
    <n v="0"/>
    <e v="#DIV/0!"/>
    <x v="2"/>
    <s v="web"/>
    <x v="2361"/>
    <d v="2016-04-30T22:00:00"/>
  </r>
  <r>
    <x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x v="84"/>
    <b v="0"/>
    <s v="technology/web"/>
    <n v="28.571428571428569"/>
    <n v="60"/>
    <x v="2"/>
    <s v="web"/>
    <x v="2362"/>
    <d v="2014-12-11T16:31:10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x v="78"/>
    <b v="0"/>
    <s v="technology/web"/>
    <n v="0"/>
    <e v="#DIV/0!"/>
    <x v="2"/>
    <s v="web"/>
    <x v="2363"/>
    <d v="2015-12-29T00:16:40"/>
  </r>
  <r>
    <x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x v="78"/>
    <b v="0"/>
    <s v="technology/web"/>
    <n v="0"/>
    <e v="#DIV/0!"/>
    <x v="2"/>
    <s v="web"/>
    <x v="2364"/>
    <d v="2015-10-26T22:25:56"/>
  </r>
  <r>
    <x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x v="78"/>
    <b v="0"/>
    <s v="technology/web"/>
    <n v="0"/>
    <e v="#DIV/0!"/>
    <x v="2"/>
    <s v="web"/>
    <x v="2365"/>
    <d v="2016-01-17T23:00:00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x v="74"/>
    <b v="0"/>
    <s v="technology/web"/>
    <n v="10.52"/>
    <n v="97.407407407407405"/>
    <x v="2"/>
    <s v="web"/>
    <x v="2366"/>
    <d v="2015-10-21T12:45:33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x v="25"/>
    <b v="0"/>
    <s v="technology/web"/>
    <n v="1.34"/>
    <n v="47.857142857142854"/>
    <x v="2"/>
    <s v="web"/>
    <x v="2367"/>
    <d v="2016-04-25T22:16:56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x v="84"/>
    <b v="0"/>
    <s v="technology/web"/>
    <n v="0.25"/>
    <n v="50"/>
    <x v="2"/>
    <s v="web"/>
    <x v="2368"/>
    <d v="2015-04-14T16:19:25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x v="78"/>
    <b v="0"/>
    <s v="technology/web"/>
    <n v="0"/>
    <e v="#DIV/0!"/>
    <x v="2"/>
    <s v="web"/>
    <x v="2369"/>
    <d v="2016-02-10T19:30:11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x v="80"/>
    <b v="0"/>
    <s v="technology/web"/>
    <n v="0.32800000000000001"/>
    <n v="20.5"/>
    <x v="2"/>
    <s v="web"/>
    <x v="2370"/>
    <d v="2014-12-18T04:32:21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x v="78"/>
    <b v="0"/>
    <s v="technology/web"/>
    <n v="0"/>
    <e v="#DIV/0!"/>
    <x v="2"/>
    <s v="web"/>
    <x v="2371"/>
    <d v="2015-06-25T18:39:56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x v="79"/>
    <b v="0"/>
    <s v="technology/web"/>
    <n v="3.2727272727272729"/>
    <n v="30"/>
    <x v="2"/>
    <s v="web"/>
    <x v="2372"/>
    <d v="2015-04-24T01:39:31"/>
  </r>
  <r>
    <x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x v="29"/>
    <b v="0"/>
    <s v="technology/web"/>
    <n v="5.8823529411764705E-3"/>
    <n v="50"/>
    <x v="2"/>
    <s v="web"/>
    <x v="2373"/>
    <d v="2015-08-29T15:53:44"/>
  </r>
  <r>
    <x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x v="29"/>
    <b v="0"/>
    <s v="technology/web"/>
    <n v="4.5454545454545456E-2"/>
    <n v="10"/>
    <x v="2"/>
    <s v="web"/>
    <x v="2374"/>
    <d v="2015-02-12T20:14:20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x v="78"/>
    <b v="0"/>
    <s v="technology/web"/>
    <n v="0"/>
    <e v="#DIV/0!"/>
    <x v="2"/>
    <s v="web"/>
    <x v="2375"/>
    <d v="2016-09-09T20:03:57"/>
  </r>
  <r>
    <x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x v="80"/>
    <b v="0"/>
    <s v="technology/web"/>
    <n v="10.877666666666666"/>
    <n v="81.582499999999996"/>
    <x v="2"/>
    <s v="web"/>
    <x v="2376"/>
    <d v="2015-12-10T22:12:46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x v="78"/>
    <b v="0"/>
    <s v="technology/web"/>
    <n v="0"/>
    <e v="#DIV/0!"/>
    <x v="2"/>
    <s v="web"/>
    <x v="2377"/>
    <d v="2016-11-25T21:53:03"/>
  </r>
  <r>
    <x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x v="78"/>
    <b v="0"/>
    <s v="technology/web"/>
    <n v="0"/>
    <e v="#DIV/0!"/>
    <x v="2"/>
    <s v="web"/>
    <x v="2378"/>
    <d v="2015-08-26T00:18:50"/>
  </r>
  <r>
    <x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x v="78"/>
    <b v="0"/>
    <s v="technology/web"/>
    <n v="0"/>
    <e v="#DIV/0!"/>
    <x v="2"/>
    <s v="web"/>
    <x v="2379"/>
    <d v="2015-10-05T00:23:36"/>
  </r>
  <r>
    <x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x v="83"/>
    <b v="0"/>
    <s v="technology/web"/>
    <n v="0.36666666666666664"/>
    <n v="18.333333333333332"/>
    <x v="2"/>
    <s v="web"/>
    <x v="2380"/>
    <d v="2015-10-01T19:02:22"/>
  </r>
  <r>
    <x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x v="63"/>
    <b v="0"/>
    <s v="technology/web"/>
    <n v="1.8193398957730169"/>
    <n v="224.42857142857142"/>
    <x v="2"/>
    <s v="web"/>
    <x v="2381"/>
    <d v="2015-04-10T22:27:28"/>
  </r>
  <r>
    <x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x v="84"/>
    <b v="0"/>
    <s v="technology/web"/>
    <n v="2.5"/>
    <n v="37.5"/>
    <x v="2"/>
    <s v="web"/>
    <x v="2382"/>
    <d v="2015-08-04T04:30:03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x v="83"/>
    <b v="0"/>
    <s v="technology/web"/>
    <n v="4.3499999999999996"/>
    <n v="145"/>
    <x v="2"/>
    <s v="web"/>
    <x v="2383"/>
    <d v="2015-02-22T01:21:4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x v="22"/>
    <b v="0"/>
    <s v="technology/web"/>
    <n v="0.8"/>
    <n v="1"/>
    <x v="2"/>
    <s v="web"/>
    <x v="2384"/>
    <d v="2014-11-14T02:37:23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x v="63"/>
    <b v="0"/>
    <s v="technology/web"/>
    <n v="1.2123076923076923"/>
    <n v="112.57142857142857"/>
    <x v="2"/>
    <s v="web"/>
    <x v="2385"/>
    <d v="2015-08-05T16:50:32"/>
  </r>
  <r>
    <x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x v="78"/>
    <b v="0"/>
    <s v="technology/web"/>
    <n v="0"/>
    <e v="#DIV/0!"/>
    <x v="2"/>
    <s v="web"/>
    <x v="2386"/>
    <d v="2015-01-10T20:07:04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x v="83"/>
    <b v="0"/>
    <s v="technology/web"/>
    <n v="0.68399999999999994"/>
    <n v="342"/>
    <x v="2"/>
    <s v="web"/>
    <x v="2387"/>
    <d v="2016-07-22T15:02:20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x v="22"/>
    <b v="0"/>
    <s v="technology/web"/>
    <n v="1.2513513513513512"/>
    <n v="57.875"/>
    <x v="2"/>
    <s v="web"/>
    <x v="2388"/>
    <d v="2015-01-15T19:29:00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x v="29"/>
    <b v="0"/>
    <s v="technology/web"/>
    <n v="0.1875"/>
    <n v="30"/>
    <x v="2"/>
    <s v="web"/>
    <x v="2389"/>
    <d v="2015-07-25T21:59:00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x v="78"/>
    <b v="0"/>
    <s v="technology/web"/>
    <n v="0"/>
    <e v="#DIV/0!"/>
    <x v="2"/>
    <s v="web"/>
    <x v="2390"/>
    <d v="2015-01-04T06:17:44"/>
  </r>
  <r>
    <x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x v="29"/>
    <b v="0"/>
    <s v="technology/web"/>
    <n v="0.125"/>
    <n v="25"/>
    <x v="2"/>
    <s v="web"/>
    <x v="2391"/>
    <d v="2015-03-31T18:04:04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x v="78"/>
    <b v="0"/>
    <s v="technology/web"/>
    <n v="0"/>
    <e v="#DIV/0!"/>
    <x v="2"/>
    <s v="web"/>
    <x v="2392"/>
    <d v="2015-10-29T02:53:43"/>
  </r>
  <r>
    <x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x v="29"/>
    <b v="0"/>
    <s v="technology/web"/>
    <n v="0.05"/>
    <n v="50"/>
    <x v="2"/>
    <s v="web"/>
    <x v="2393"/>
    <d v="2015-08-08T15:33:3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x v="84"/>
    <b v="0"/>
    <s v="technology/web"/>
    <n v="0.06"/>
    <n v="1.5"/>
    <x v="2"/>
    <s v="web"/>
    <x v="2394"/>
    <d v="2015-02-26T08:41:33"/>
  </r>
  <r>
    <x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x v="78"/>
    <b v="0"/>
    <s v="technology/web"/>
    <n v="0"/>
    <e v="#DIV/0!"/>
    <x v="2"/>
    <s v="web"/>
    <x v="2395"/>
    <d v="2017-01-10T08:57:00"/>
  </r>
  <r>
    <x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x v="29"/>
    <b v="0"/>
    <s v="technology/web"/>
    <n v="0.2"/>
    <n v="10"/>
    <x v="2"/>
    <s v="web"/>
    <x v="2396"/>
    <d v="2015-10-15T20:22:38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x v="78"/>
    <b v="0"/>
    <s v="technology/web"/>
    <n v="0"/>
    <e v="#DIV/0!"/>
    <x v="2"/>
    <s v="web"/>
    <x v="2397"/>
    <d v="2015-01-02T21:14:16"/>
  </r>
  <r>
    <x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x v="78"/>
    <b v="0"/>
    <s v="technology/web"/>
    <n v="0"/>
    <e v="#DIV/0!"/>
    <x v="2"/>
    <s v="web"/>
    <x v="2398"/>
    <d v="2015-07-02T21:59:44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x v="78"/>
    <b v="0"/>
    <s v="technology/web"/>
    <n v="0"/>
    <e v="#DIV/0!"/>
    <x v="2"/>
    <s v="web"/>
    <x v="2399"/>
    <d v="2014-12-18T20:28:26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x v="78"/>
    <b v="0"/>
    <s v="technology/web"/>
    <n v="0"/>
    <e v="#DIV/0!"/>
    <x v="2"/>
    <s v="web"/>
    <x v="2400"/>
    <d v="2016-04-14T06:26:04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x v="82"/>
    <b v="0"/>
    <s v="food/food trucks"/>
    <n v="0.71785714285714286"/>
    <n v="22.333333333333332"/>
    <x v="7"/>
    <s v="food trucks"/>
    <x v="2401"/>
    <d v="2016-03-05T19:44:56"/>
  </r>
  <r>
    <x v="2402"/>
    <s v="Cupcake Truck Unite"/>
    <s v="Small town, delicious treats, and a mobile truck"/>
    <n v="12000"/>
    <n v="52"/>
    <x v="2"/>
    <s v="US"/>
    <s v="USD"/>
    <n v="1431533931"/>
    <n v="1428941931"/>
    <b v="0"/>
    <x v="29"/>
    <b v="0"/>
    <s v="food/food trucks"/>
    <n v="0.43333333333333329"/>
    <n v="52"/>
    <x v="7"/>
    <s v="food trucks"/>
    <x v="2402"/>
    <d v="2015-05-13T16:18:51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x v="8"/>
    <b v="0"/>
    <s v="food/food trucks"/>
    <n v="16.833333333333332"/>
    <n v="16.833333333333332"/>
    <x v="7"/>
    <s v="food trucks"/>
    <x v="2403"/>
    <d v="2016-03-30T20:10:58"/>
  </r>
  <r>
    <x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x v="78"/>
    <b v="0"/>
    <s v="food/food trucks"/>
    <n v="0"/>
    <e v="#DIV/0!"/>
    <x v="7"/>
    <s v="food trucks"/>
    <x v="2404"/>
    <d v="2016-01-03T00:56:47"/>
  </r>
  <r>
    <x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x v="9"/>
    <b v="0"/>
    <s v="food/food trucks"/>
    <n v="22.52"/>
    <n v="56.3"/>
    <x v="7"/>
    <s v="food trucks"/>
    <x v="2405"/>
    <d v="2016-09-03T14:02:55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x v="38"/>
    <b v="0"/>
    <s v="food/food trucks"/>
    <n v="41.384615384615387"/>
    <n v="84.0625"/>
    <x v="7"/>
    <s v="food trucks"/>
    <x v="2406"/>
    <d v="2015-01-19T02:39:50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x v="51"/>
    <b v="0"/>
    <s v="food/food trucks"/>
    <n v="25.259090909090908"/>
    <n v="168.39393939393941"/>
    <x v="7"/>
    <s v="food trucks"/>
    <x v="2407"/>
    <d v="2015-04-11T06:00:00"/>
  </r>
  <r>
    <x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x v="84"/>
    <b v="0"/>
    <s v="food/food trucks"/>
    <n v="0.2"/>
    <n v="15"/>
    <x v="7"/>
    <s v="food trucks"/>
    <x v="2408"/>
    <d v="2014-11-06T04:22:37"/>
  </r>
  <r>
    <x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x v="79"/>
    <b v="0"/>
    <s v="food/food trucks"/>
    <n v="1.8399999999999999"/>
    <n v="76.666666666666671"/>
    <x v="7"/>
    <s v="food trucks"/>
    <x v="2409"/>
    <d v="2015-08-18T21:01:15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x v="78"/>
    <b v="0"/>
    <s v="food/food trucks"/>
    <n v="0"/>
    <e v="#DIV/0!"/>
    <x v="7"/>
    <s v="food trucks"/>
    <x v="2410"/>
    <d v="2015-09-07T09:47:55"/>
  </r>
  <r>
    <x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x v="83"/>
    <b v="0"/>
    <s v="food/food trucks"/>
    <n v="0.60399999999999998"/>
    <n v="50.333333333333336"/>
    <x v="7"/>
    <s v="food trucks"/>
    <x v="2411"/>
    <d v="2015-08-25T17:34:42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x v="78"/>
    <b v="0"/>
    <s v="food/food trucks"/>
    <n v="0"/>
    <e v="#DIV/0!"/>
    <x v="7"/>
    <s v="food trucks"/>
    <x v="2412"/>
    <d v="2016-11-26T18:41:13"/>
  </r>
  <r>
    <x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x v="83"/>
    <b v="0"/>
    <s v="food/food trucks"/>
    <n v="0.83333333333333337"/>
    <n v="8.3333333333333339"/>
    <x v="7"/>
    <s v="food trucks"/>
    <x v="2413"/>
    <d v="2014-05-31T23:30:00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x v="62"/>
    <b v="0"/>
    <s v="food/food trucks"/>
    <n v="3.0666666666666664"/>
    <n v="35.384615384615387"/>
    <x v="7"/>
    <s v="food trucks"/>
    <x v="2414"/>
    <d v="2015-08-22T03:59:00"/>
  </r>
  <r>
    <x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x v="79"/>
    <b v="0"/>
    <s v="food/food trucks"/>
    <n v="0.55833333333333335"/>
    <n v="55.833333333333336"/>
    <x v="7"/>
    <s v="food trucks"/>
    <x v="2415"/>
    <d v="2016-07-15T20:42:26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x v="29"/>
    <b v="0"/>
    <s v="food/food trucks"/>
    <n v="2.5000000000000001E-2"/>
    <n v="5"/>
    <x v="7"/>
    <s v="food trucks"/>
    <x v="2416"/>
    <d v="2015-03-14T15:00:00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x v="78"/>
    <b v="0"/>
    <s v="food/food trucks"/>
    <n v="0"/>
    <e v="#DIV/0!"/>
    <x v="7"/>
    <s v="food trucks"/>
    <x v="2417"/>
    <d v="2014-08-10T21:13:07"/>
  </r>
  <r>
    <x v="2418"/>
    <s v="Mexican food truck"/>
    <s v="I want to start my food truck business."/>
    <n v="25000"/>
    <n v="5"/>
    <x v="2"/>
    <s v="US"/>
    <s v="USD"/>
    <n v="1427225644"/>
    <n v="1422045244"/>
    <b v="0"/>
    <x v="81"/>
    <b v="0"/>
    <s v="food/food trucks"/>
    <n v="0.02"/>
    <n v="1"/>
    <x v="7"/>
    <s v="food trucks"/>
    <x v="2418"/>
    <d v="2015-03-24T19:34:04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x v="78"/>
    <b v="0"/>
    <s v="food/food trucks"/>
    <n v="0"/>
    <e v="#DIV/0!"/>
    <x v="7"/>
    <s v="food trucks"/>
    <x v="2419"/>
    <d v="2015-02-18T17:43:0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x v="17"/>
    <b v="0"/>
    <s v="food/food trucks"/>
    <n v="14.825133372851216"/>
    <n v="69.472222222222229"/>
    <x v="7"/>
    <s v="food trucks"/>
    <x v="2420"/>
    <d v="2014-11-10T01:41:35"/>
  </r>
  <r>
    <x v="2421"/>
    <s v="hot dog cart"/>
    <s v="help me start Merrill's first hot dog cart in this empty lot"/>
    <n v="6000"/>
    <n v="1"/>
    <x v="2"/>
    <s v="US"/>
    <s v="USD"/>
    <n v="1424536196"/>
    <n v="1421944196"/>
    <b v="0"/>
    <x v="29"/>
    <b v="0"/>
    <s v="food/food trucks"/>
    <n v="1.6666666666666666E-2"/>
    <n v="1"/>
    <x v="7"/>
    <s v="food trucks"/>
    <x v="2421"/>
    <d v="2015-02-21T16:29:56"/>
  </r>
  <r>
    <x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x v="29"/>
    <b v="0"/>
    <s v="food/food trucks"/>
    <n v="0.2"/>
    <n v="1"/>
    <x v="7"/>
    <s v="food trucks"/>
    <x v="2422"/>
    <d v="2015-03-11T16:23:56"/>
  </r>
  <r>
    <x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x v="29"/>
    <b v="0"/>
    <s v="food/food trucks"/>
    <n v="1.3333333333333334E-2"/>
    <n v="8"/>
    <x v="7"/>
    <s v="food trucks"/>
    <x v="2423"/>
    <d v="2014-12-31T16:54:50"/>
  </r>
  <r>
    <x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x v="82"/>
    <b v="0"/>
    <s v="food/food trucks"/>
    <n v="1.24"/>
    <n v="34.444444444444443"/>
    <x v="7"/>
    <s v="food trucks"/>
    <x v="2424"/>
    <d v="2014-10-27T21:25:08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x v="29"/>
    <b v="0"/>
    <s v="food/food trucks"/>
    <n v="2.8571428571428574E-2"/>
    <n v="1"/>
    <x v="7"/>
    <s v="food trucks"/>
    <x v="2425"/>
    <d v="2016-05-27T22:04:00"/>
  </r>
  <r>
    <x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x v="78"/>
    <b v="0"/>
    <s v="food/food trucks"/>
    <n v="0"/>
    <e v="#DIV/0!"/>
    <x v="7"/>
    <s v="food trucks"/>
    <x v="2426"/>
    <d v="2015-08-08T04:04:52"/>
  </r>
  <r>
    <x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x v="29"/>
    <b v="0"/>
    <s v="food/food trucks"/>
    <n v="2E-3"/>
    <n v="1"/>
    <x v="7"/>
    <s v="food trucks"/>
    <x v="2427"/>
    <d v="2016-03-23T06:38:53"/>
  </r>
  <r>
    <x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x v="29"/>
    <b v="0"/>
    <s v="food/food trucks"/>
    <n v="2.8571428571428571E-3"/>
    <n v="1"/>
    <x v="7"/>
    <s v="food trucks"/>
    <x v="2428"/>
    <d v="2015-03-12T17:49:11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x v="80"/>
    <b v="0"/>
    <s v="food/food trucks"/>
    <n v="1.4321428571428572"/>
    <n v="501.25"/>
    <x v="7"/>
    <s v="food trucks"/>
    <x v="2429"/>
    <d v="2017-02-05T16:44:00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x v="84"/>
    <b v="0"/>
    <s v="food/food trucks"/>
    <n v="0.70000000000000007"/>
    <n v="10.5"/>
    <x v="7"/>
    <s v="food trucks"/>
    <x v="2430"/>
    <d v="2016-02-12T03:08:24"/>
  </r>
  <r>
    <x v="2431"/>
    <s v="Murphy's good eatin'"/>
    <s v="Go to Colorado and run a food truck with homemade food of all kinds."/>
    <n v="100000"/>
    <n v="2"/>
    <x v="2"/>
    <s v="US"/>
    <s v="USD"/>
    <n v="1467080613"/>
    <n v="1461896613"/>
    <b v="0"/>
    <x v="84"/>
    <b v="0"/>
    <s v="food/food trucks"/>
    <n v="2E-3"/>
    <n v="1"/>
    <x v="7"/>
    <s v="food trucks"/>
    <x v="2431"/>
    <d v="2016-06-28T02:23:33"/>
  </r>
  <r>
    <x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x v="84"/>
    <b v="0"/>
    <s v="food/food trucks"/>
    <n v="1.4285714285714287E-2"/>
    <n v="1"/>
    <x v="7"/>
    <s v="food trucks"/>
    <x v="2432"/>
    <d v="2015-03-08T05:14:57"/>
  </r>
  <r>
    <x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x v="78"/>
    <b v="0"/>
    <s v="food/food trucks"/>
    <n v="0"/>
    <e v="#DIV/0!"/>
    <x v="7"/>
    <s v="food trucks"/>
    <x v="2433"/>
    <d v="2016-02-27T21:35:43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x v="84"/>
    <b v="0"/>
    <s v="food/food trucks"/>
    <n v="0.13"/>
    <n v="13"/>
    <x v="7"/>
    <s v="food trucks"/>
    <x v="2434"/>
    <d v="2015-08-04T04:27:54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x v="80"/>
    <b v="0"/>
    <s v="food/food trucks"/>
    <n v="0.48960000000000004"/>
    <n v="306"/>
    <x v="7"/>
    <s v="food trucks"/>
    <x v="2435"/>
    <d v="2015-10-05T06:39:46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x v="84"/>
    <b v="0"/>
    <s v="food/food trucks"/>
    <n v="3.8461538461538464E-2"/>
    <n v="22.5"/>
    <x v="7"/>
    <s v="food trucks"/>
    <x v="2436"/>
    <d v="2016-01-29T14:46:10"/>
  </r>
  <r>
    <x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x v="78"/>
    <b v="0"/>
    <s v="food/food trucks"/>
    <n v="0"/>
    <e v="#DIV/0!"/>
    <x v="7"/>
    <s v="food trucks"/>
    <x v="2437"/>
    <d v="2015-03-17T18:00:00"/>
  </r>
  <r>
    <x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x v="29"/>
    <b v="0"/>
    <s v="food/food trucks"/>
    <n v="0.33333333333333337"/>
    <n v="50"/>
    <x v="7"/>
    <s v="food trucks"/>
    <x v="2438"/>
    <d v="2015-12-07T22:57:42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x v="78"/>
    <b v="0"/>
    <s v="food/food trucks"/>
    <n v="0"/>
    <e v="#DIV/0!"/>
    <x v="7"/>
    <s v="food trucks"/>
    <x v="2439"/>
    <d v="2015-10-18T19:38:49"/>
  </r>
  <r>
    <x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x v="84"/>
    <b v="0"/>
    <s v="food/food trucks"/>
    <n v="0.2"/>
    <n v="5"/>
    <x v="7"/>
    <s v="food trucks"/>
    <x v="2440"/>
    <d v="2016-02-13T21:35:13"/>
  </r>
  <r>
    <x v="2441"/>
    <s v="Bring Alchemy Pops to the People!"/>
    <s v="YOU can help Alchemy Pops POP up on a street near you!"/>
    <n v="7500"/>
    <n v="8091"/>
    <x v="0"/>
    <s v="US"/>
    <s v="USD"/>
    <n v="1437627540"/>
    <n v="1435806054"/>
    <b v="0"/>
    <x v="280"/>
    <b v="1"/>
    <s v="food/small batch"/>
    <n v="107.88"/>
    <n v="74.22935779816514"/>
    <x v="7"/>
    <s v="small batch"/>
    <x v="2441"/>
    <d v="2015-07-23T04:59:00"/>
  </r>
  <r>
    <x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x v="459"/>
    <b v="1"/>
    <s v="food/small batch"/>
    <n v="125.94166666666666"/>
    <n v="81.252688172043008"/>
    <x v="7"/>
    <s v="small batch"/>
    <x v="2442"/>
    <d v="2015-03-19T15:00:28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x v="409"/>
    <b v="1"/>
    <s v="food/small batch"/>
    <n v="202.51495"/>
    <n v="130.23469453376205"/>
    <x v="7"/>
    <s v="small batch"/>
    <x v="2443"/>
    <d v="2014-08-15T15:00:22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x v="42"/>
    <b v="1"/>
    <s v="food/small batch"/>
    <n v="108.60000000000001"/>
    <n v="53.409836065573771"/>
    <x v="7"/>
    <s v="small batch"/>
    <x v="2444"/>
    <d v="2016-05-25T18:06:31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x v="248"/>
    <b v="1"/>
    <s v="food/small batch"/>
    <n v="172.8"/>
    <n v="75.130434782608702"/>
    <x v="7"/>
    <s v="small batch"/>
    <x v="2445"/>
    <d v="2015-09-26T04:33:41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x v="112"/>
    <b v="1"/>
    <s v="food/small batch"/>
    <n v="167.98"/>
    <n v="75.666666666666671"/>
    <x v="7"/>
    <s v="small batch"/>
    <x v="2446"/>
    <d v="2016-11-26T15:27:51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x v="152"/>
    <b v="1"/>
    <s v="food/small batch"/>
    <n v="427.20000000000005"/>
    <n v="31.691394658753708"/>
    <x v="7"/>
    <s v="small batch"/>
    <x v="2447"/>
    <d v="2016-11-12T04:00:00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x v="82"/>
    <b v="1"/>
    <s v="food/small batch"/>
    <n v="107.5"/>
    <n v="47.777777777777779"/>
    <x v="7"/>
    <s v="small batch"/>
    <x v="2448"/>
    <d v="2016-08-31T05:36:00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x v="148"/>
    <b v="1"/>
    <s v="food/small batch"/>
    <n v="108"/>
    <n v="90"/>
    <x v="7"/>
    <s v="small batch"/>
    <x v="2449"/>
    <d v="2014-11-30T04:25:15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x v="332"/>
    <b v="1"/>
    <s v="food/small batch"/>
    <n v="101.53353333333335"/>
    <n v="149.31401960784314"/>
    <x v="7"/>
    <s v="small batch"/>
    <x v="2450"/>
    <d v="2014-10-28T03:11:00"/>
  </r>
  <r>
    <x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x v="153"/>
    <b v="1"/>
    <s v="food/small batch"/>
    <n v="115.45"/>
    <n v="62.06989247311828"/>
    <x v="7"/>
    <s v="small batch"/>
    <x v="2451"/>
    <d v="2017-03-05T21:48:10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x v="41"/>
    <b v="1"/>
    <s v="food/small batch"/>
    <n v="133.5"/>
    <n v="53.4"/>
    <x v="7"/>
    <s v="small batch"/>
    <x v="2452"/>
    <d v="2015-12-29T23:00:00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x v="85"/>
    <b v="1"/>
    <s v="food/small batch"/>
    <n v="154.69999999999999"/>
    <n v="69.268656716417908"/>
    <x v="7"/>
    <s v="small batch"/>
    <x v="2453"/>
    <d v="2017-02-02T16:36:49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x v="208"/>
    <b v="1"/>
    <s v="food/small batch"/>
    <n v="100.84571428571429"/>
    <n v="271.50769230769231"/>
    <x v="7"/>
    <s v="small batch"/>
    <x v="2454"/>
    <d v="2017-03-11T04:50:08"/>
  </r>
  <r>
    <x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x v="38"/>
    <b v="1"/>
    <s v="food/small batch"/>
    <n v="182"/>
    <n v="34.125"/>
    <x v="7"/>
    <s v="small batch"/>
    <x v="2455"/>
    <d v="2016-04-20T18:45:50"/>
  </r>
  <r>
    <x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x v="85"/>
    <b v="1"/>
    <s v="food/small batch"/>
    <n v="180.86666666666667"/>
    <n v="40.492537313432834"/>
    <x v="7"/>
    <s v="small batch"/>
    <x v="2456"/>
    <d v="2017-02-25T23:03:59"/>
  </r>
  <r>
    <x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x v="204"/>
    <b v="1"/>
    <s v="food/small batch"/>
    <n v="102.30434782608695"/>
    <n v="189.75806451612902"/>
    <x v="7"/>
    <s v="small batch"/>
    <x v="2457"/>
    <d v="2016-03-24T13:27:36"/>
  </r>
  <r>
    <x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x v="144"/>
    <b v="1"/>
    <s v="food/small batch"/>
    <n v="110.17999999999999"/>
    <n v="68.862499999999997"/>
    <x v="7"/>
    <s v="small batch"/>
    <x v="2458"/>
    <d v="2016-06-09T19:00:00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x v="460"/>
    <b v="1"/>
    <s v="food/small batch"/>
    <n v="102.25"/>
    <n v="108.77659574468085"/>
    <x v="7"/>
    <s v="small batch"/>
    <x v="2459"/>
    <d v="2016-03-23T14:18:05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x v="32"/>
    <b v="1"/>
    <s v="food/small batch"/>
    <n v="100.78823529411764"/>
    <n v="125.98529411764706"/>
    <x v="7"/>
    <s v="small batch"/>
    <x v="2460"/>
    <d v="2017-01-03T04:17:00"/>
  </r>
  <r>
    <x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x v="48"/>
    <b v="1"/>
    <s v="music/indie rock"/>
    <n v="103.8"/>
    <n v="90.523255813953483"/>
    <x v="4"/>
    <s v="indie rock"/>
    <x v="2461"/>
    <d v="2011-10-01T03:00:00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x v="248"/>
    <b v="1"/>
    <s v="music/indie rock"/>
    <n v="110.70833333333334"/>
    <n v="28.880434782608695"/>
    <x v="4"/>
    <s v="indie rock"/>
    <x v="2462"/>
    <d v="2012-07-19T04:28:16"/>
  </r>
  <r>
    <x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x v="11"/>
    <b v="1"/>
    <s v="music/indie rock"/>
    <n v="116.25000000000001"/>
    <n v="31"/>
    <x v="4"/>
    <s v="indie rock"/>
    <x v="2463"/>
    <d v="2013-04-16T19:00:00"/>
  </r>
  <r>
    <x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x v="68"/>
    <b v="1"/>
    <s v="music/indie rock"/>
    <n v="111.1"/>
    <n v="51.674418604651166"/>
    <x v="4"/>
    <s v="indie rock"/>
    <x v="2464"/>
    <d v="2015-09-30T19:29:00"/>
  </r>
  <r>
    <x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x v="53"/>
    <b v="1"/>
    <s v="music/indie rock"/>
    <n v="180.14285714285714"/>
    <n v="26.270833333333332"/>
    <x v="4"/>
    <s v="indie rock"/>
    <x v="2465"/>
    <d v="2012-09-23T17:15:48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x v="47"/>
    <b v="1"/>
    <s v="music/indie rock"/>
    <n v="100"/>
    <n v="48.07692307692308"/>
    <x v="4"/>
    <s v="indie rock"/>
    <x v="2466"/>
    <d v="2013-05-09T02:27:33"/>
  </r>
  <r>
    <x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x v="68"/>
    <b v="1"/>
    <s v="music/indie rock"/>
    <n v="118.5"/>
    <n v="27.558139534883722"/>
    <x v="4"/>
    <s v="indie rock"/>
    <x v="2467"/>
    <d v="2012-05-10T17:00:00"/>
  </r>
  <r>
    <x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x v="6"/>
    <b v="1"/>
    <s v="music/indie rock"/>
    <n v="107.21700000000001"/>
    <n v="36.97137931034483"/>
    <x v="4"/>
    <s v="indie rock"/>
    <x v="2468"/>
    <d v="2012-10-28T05:00:00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x v="5"/>
    <b v="1"/>
    <s v="music/indie rock"/>
    <n v="113.66666666666667"/>
    <n v="29.021276595744681"/>
    <x v="4"/>
    <s v="indie rock"/>
    <x v="2469"/>
    <d v="2011-02-08T10:18:49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x v="17"/>
    <b v="1"/>
    <s v="music/indie rock"/>
    <n v="103.16400000000002"/>
    <n v="28.65666666666667"/>
    <x v="4"/>
    <s v="indie rock"/>
    <x v="2470"/>
    <d v="2012-05-24T01:47:35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x v="57"/>
    <b v="1"/>
    <s v="music/indie rock"/>
    <n v="128"/>
    <n v="37.647058823529413"/>
    <x v="4"/>
    <s v="indie rock"/>
    <x v="2471"/>
    <d v="2012-01-25T23:49:52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x v="201"/>
    <b v="1"/>
    <s v="music/indie rock"/>
    <n v="135.76026666666667"/>
    <n v="97.904038461538462"/>
    <x v="4"/>
    <s v="indie rock"/>
    <x v="2472"/>
    <d v="2010-09-04T01:03:00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x v="5"/>
    <b v="1"/>
    <s v="music/indie rock"/>
    <n v="100"/>
    <n v="42.553191489361701"/>
    <x v="4"/>
    <s v="indie rock"/>
    <x v="2473"/>
    <d v="2012-11-10T18:57:49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x v="44"/>
    <b v="1"/>
    <s v="music/indie rock"/>
    <n v="100.00360000000002"/>
    <n v="131.58368421052631"/>
    <x v="4"/>
    <s v="indie rock"/>
    <x v="2474"/>
    <d v="2010-10-11T00:16:16"/>
  </r>
  <r>
    <x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x v="75"/>
    <b v="1"/>
    <s v="music/indie rock"/>
    <n v="104.71999999999998"/>
    <n v="32.320987654320987"/>
    <x v="4"/>
    <s v="indie rock"/>
    <x v="2475"/>
    <d v="2010-07-10T22:00:00"/>
  </r>
  <r>
    <x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x v="165"/>
    <b v="1"/>
    <s v="music/indie rock"/>
    <n v="105.02249999999999"/>
    <n v="61.103999999999999"/>
    <x v="4"/>
    <s v="indie rock"/>
    <x v="2476"/>
    <d v="2014-11-03T08:52:50"/>
  </r>
  <r>
    <x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x v="14"/>
    <b v="1"/>
    <s v="music/indie rock"/>
    <n v="171.33333333333334"/>
    <n v="31.341463414634145"/>
    <x v="4"/>
    <s v="indie rock"/>
    <x v="2477"/>
    <d v="2012-08-12T16:35:45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x v="1"/>
    <b v="1"/>
    <s v="music/indie rock"/>
    <n v="127.49999999999999"/>
    <n v="129.1139240506329"/>
    <x v="4"/>
    <s v="indie rock"/>
    <x v="2478"/>
    <d v="2013-01-13T22:48:33"/>
  </r>
  <r>
    <x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x v="38"/>
    <b v="1"/>
    <s v="music/indie rock"/>
    <n v="133.44333333333333"/>
    <n v="25.020624999999999"/>
    <x v="4"/>
    <s v="indie rock"/>
    <x v="2479"/>
    <d v="2012-07-28T02:00:00"/>
  </r>
  <r>
    <x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x v="22"/>
    <b v="1"/>
    <s v="music/indie rock"/>
    <n v="100"/>
    <n v="250"/>
    <x v="4"/>
    <s v="indie rock"/>
    <x v="2480"/>
    <d v="2015-10-10T22:28:0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x v="195"/>
    <b v="1"/>
    <s v="music/indie rock"/>
    <n v="112.91099999999999"/>
    <n v="47.541473684210523"/>
    <x v="4"/>
    <s v="indie rock"/>
    <x v="2481"/>
    <d v="2012-04-30T15:30:08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x v="20"/>
    <b v="1"/>
    <s v="music/indie rock"/>
    <n v="100.1"/>
    <n v="40.04"/>
    <x v="4"/>
    <s v="indie rock"/>
    <x v="2482"/>
    <d v="2011-08-01T18:46:23"/>
  </r>
  <r>
    <x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x v="10"/>
    <b v="1"/>
    <s v="music/indie rock"/>
    <n v="113.72727272727272"/>
    <n v="65.84210526315789"/>
    <x v="4"/>
    <s v="indie rock"/>
    <x v="2483"/>
    <d v="2012-05-01T17:00:03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x v="240"/>
    <b v="1"/>
    <s v="music/indie rock"/>
    <n v="119.31742857142855"/>
    <n v="46.401222222222216"/>
    <x v="4"/>
    <s v="indie rock"/>
    <x v="2484"/>
    <d v="2011-09-15T22:00:03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x v="14"/>
    <b v="1"/>
    <s v="music/indie rock"/>
    <n v="103.25"/>
    <n v="50.365853658536587"/>
    <x v="4"/>
    <s v="indie rock"/>
    <x v="2485"/>
    <d v="2011-10-12T23:57:59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x v="209"/>
    <b v="1"/>
    <s v="music/indie rock"/>
    <n v="265.66666666666669"/>
    <n v="26.566666666666666"/>
    <x v="4"/>
    <s v="indie rock"/>
    <x v="2486"/>
    <d v="2012-04-22T16:59:36"/>
  </r>
  <r>
    <x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x v="44"/>
    <b v="1"/>
    <s v="music/indie rock"/>
    <n v="100.05066666666667"/>
    <n v="39.493684210526318"/>
    <x v="4"/>
    <s v="indie rock"/>
    <x v="2487"/>
    <d v="2012-05-27T01:59:57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x v="71"/>
    <b v="1"/>
    <s v="music/indie rock"/>
    <n v="106.69999999999999"/>
    <n v="49.246153846153845"/>
    <x v="4"/>
    <s v="indie rock"/>
    <x v="2488"/>
    <d v="2011-11-16T16:11:48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x v="11"/>
    <b v="1"/>
    <s v="music/indie rock"/>
    <n v="133.67142857142858"/>
    <n v="62.38"/>
    <x v="4"/>
    <s v="indie rock"/>
    <x v="2489"/>
    <d v="2013-05-09T16:33:59"/>
  </r>
  <r>
    <x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x v="38"/>
    <b v="1"/>
    <s v="music/indie rock"/>
    <n v="121.39999999999999"/>
    <n v="37.9375"/>
    <x v="4"/>
    <s v="indie rock"/>
    <x v="2490"/>
    <d v="2012-06-23T05:27:56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x v="73"/>
    <b v="1"/>
    <s v="music/indie rock"/>
    <n v="103.2"/>
    <n v="51.6"/>
    <x v="4"/>
    <s v="indie rock"/>
    <x v="2491"/>
    <d v="2011-01-16T01:51:00"/>
  </r>
  <r>
    <x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x v="74"/>
    <b v="1"/>
    <s v="music/indie rock"/>
    <n v="125"/>
    <n v="27.777777777777779"/>
    <x v="4"/>
    <s v="indie rock"/>
    <x v="2492"/>
    <d v="2012-06-16T09:59:00"/>
  </r>
  <r>
    <x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x v="461"/>
    <b v="1"/>
    <s v="music/indie rock"/>
    <n v="128.69999999999999"/>
    <n v="99.382239382239376"/>
    <x v="4"/>
    <s v="indie rock"/>
    <x v="2493"/>
    <d v="2013-04-29T04:02:20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x v="70"/>
    <b v="1"/>
    <s v="music/indie rock"/>
    <n v="101.00533333333333"/>
    <n v="38.848205128205123"/>
    <x v="4"/>
    <s v="indie rock"/>
    <x v="2494"/>
    <d v="2012-05-23T15:29:0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x v="288"/>
    <b v="1"/>
    <s v="music/indie rock"/>
    <n v="127.53666666666665"/>
    <n v="45.548809523809524"/>
    <x v="4"/>
    <s v="indie rock"/>
    <x v="2495"/>
    <d v="2012-06-06T22:42:55"/>
  </r>
  <r>
    <x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x v="73"/>
    <b v="1"/>
    <s v="music/indie rock"/>
    <n v="100"/>
    <n v="600"/>
    <x v="4"/>
    <s v="indie rock"/>
    <x v="2496"/>
    <d v="2013-03-29T22:54:52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x v="66"/>
    <b v="1"/>
    <s v="music/indie rock"/>
    <n v="112.7715"/>
    <n v="80.551071428571419"/>
    <x v="4"/>
    <s v="indie rock"/>
    <x v="2497"/>
    <d v="2011-08-05T21:05:38"/>
  </r>
  <r>
    <x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x v="9"/>
    <b v="1"/>
    <s v="music/indie rock"/>
    <n v="105.60000000000001"/>
    <n v="52.8"/>
    <x v="4"/>
    <s v="indie rock"/>
    <x v="2498"/>
    <d v="2015-01-27T23:13:07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x v="203"/>
    <b v="1"/>
    <s v="music/indie rock"/>
    <n v="202.625"/>
    <n v="47.676470588235297"/>
    <x v="4"/>
    <s v="indie rock"/>
    <x v="2499"/>
    <d v="2012-12-31T18:00:00"/>
  </r>
  <r>
    <x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x v="60"/>
    <b v="1"/>
    <s v="music/indie rock"/>
    <n v="113.33333333333333"/>
    <n v="23.448275862068964"/>
    <x v="4"/>
    <s v="indie rock"/>
    <x v="2500"/>
    <d v="2012-06-23T18:32:55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x v="63"/>
    <b v="0"/>
    <s v="food/restaurants"/>
    <n v="2.5545454545454547"/>
    <n v="40.142857142857146"/>
    <x v="7"/>
    <s v="restaurants"/>
    <x v="2501"/>
    <d v="2015-09-27T18:38:24"/>
  </r>
  <r>
    <x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x v="81"/>
    <b v="0"/>
    <s v="food/restaurants"/>
    <n v="7.8181818181818186E-2"/>
    <n v="17.2"/>
    <x v="7"/>
    <s v="restaurants"/>
    <x v="2502"/>
    <d v="2014-09-21T19:48:38"/>
  </r>
  <r>
    <x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x v="78"/>
    <b v="0"/>
    <s v="food/restaurants"/>
    <n v="0"/>
    <e v="#DIV/0!"/>
    <x v="7"/>
    <s v="restaurants"/>
    <x v="2503"/>
    <d v="2016-06-07T21:06:00"/>
  </r>
  <r>
    <x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x v="78"/>
    <b v="0"/>
    <s v="food/restaurants"/>
    <n v="0"/>
    <e v="#DIV/0!"/>
    <x v="7"/>
    <s v="restaurants"/>
    <x v="2504"/>
    <d v="2014-11-15T01:22:14"/>
  </r>
  <r>
    <x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x v="78"/>
    <b v="0"/>
    <s v="food/restaurants"/>
    <n v="0"/>
    <e v="#DIV/0!"/>
    <x v="7"/>
    <s v="restaurants"/>
    <x v="2505"/>
    <d v="2015-03-14T00:20:16"/>
  </r>
  <r>
    <x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x v="84"/>
    <b v="0"/>
    <s v="food/restaurants"/>
    <n v="0.6"/>
    <n v="15"/>
    <x v="7"/>
    <s v="restaurants"/>
    <x v="2506"/>
    <d v="2015-10-03T21:00:00"/>
  </r>
  <r>
    <x v="2507"/>
    <s v="Help Cafe Talavera get a New Kitchen!"/>
    <s v="Unique dishes for a unique city!."/>
    <n v="42850"/>
    <n v="0"/>
    <x v="2"/>
    <s v="US"/>
    <s v="USD"/>
    <n v="1431308704"/>
    <n v="1428716704"/>
    <b v="0"/>
    <x v="78"/>
    <b v="0"/>
    <s v="food/restaurants"/>
    <n v="0"/>
    <e v="#DIV/0!"/>
    <x v="7"/>
    <s v="restaurants"/>
    <x v="2507"/>
    <d v="2015-05-11T01:45:0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x v="78"/>
    <b v="0"/>
    <s v="food/restaurants"/>
    <n v="0"/>
    <e v="#DIV/0!"/>
    <x v="7"/>
    <s v="restaurants"/>
    <x v="2508"/>
    <d v="2014-08-14T22:50: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x v="33"/>
    <b v="0"/>
    <s v="food/restaurants"/>
    <n v="1.0526315789473684"/>
    <n v="35.714285714285715"/>
    <x v="7"/>
    <s v="restaurants"/>
    <x v="2509"/>
    <d v="2015-04-20T18:25:49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x v="84"/>
    <b v="0"/>
    <s v="food/restaurants"/>
    <n v="0.15"/>
    <n v="37.5"/>
    <x v="7"/>
    <s v="restaurants"/>
    <x v="2510"/>
    <d v="2015-05-14T23:56:12"/>
  </r>
  <r>
    <x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x v="78"/>
    <b v="0"/>
    <s v="food/restaurants"/>
    <n v="0"/>
    <e v="#DIV/0!"/>
    <x v="7"/>
    <s v="restaurants"/>
    <x v="2511"/>
    <d v="2016-02-01T10:43:33"/>
  </r>
  <r>
    <x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x v="78"/>
    <b v="0"/>
    <s v="food/restaurants"/>
    <n v="0"/>
    <e v="#DIV/0!"/>
    <x v="7"/>
    <s v="restaurants"/>
    <x v="2512"/>
    <d v="2014-12-13T21:02:41"/>
  </r>
  <r>
    <x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x v="78"/>
    <b v="0"/>
    <s v="food/restaurants"/>
    <n v="0"/>
    <e v="#DIV/0!"/>
    <x v="7"/>
    <s v="restaurants"/>
    <x v="2513"/>
    <d v="2017-02-26T00:09:49"/>
  </r>
  <r>
    <x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x v="80"/>
    <b v="0"/>
    <s v="food/restaurants"/>
    <n v="1.7500000000000002"/>
    <n v="52.5"/>
    <x v="7"/>
    <s v="restaurants"/>
    <x v="2514"/>
    <d v="2014-08-20T09:21:17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x v="8"/>
    <b v="0"/>
    <s v="food/restaurants"/>
    <n v="18.600000000000001"/>
    <n v="77.5"/>
    <x v="7"/>
    <s v="restaurants"/>
    <x v="2515"/>
    <d v="2015-02-22T20:09:13"/>
  </r>
  <r>
    <x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x v="78"/>
    <b v="0"/>
    <s v="food/restaurants"/>
    <n v="0"/>
    <e v="#DIV/0!"/>
    <x v="7"/>
    <s v="restaurants"/>
    <x v="2516"/>
    <d v="2014-11-29T16:40:52"/>
  </r>
  <r>
    <x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x v="51"/>
    <b v="0"/>
    <s v="food/restaurants"/>
    <n v="9.8166666666666664"/>
    <n v="53.545454545454547"/>
    <x v="7"/>
    <s v="restaurants"/>
    <x v="2517"/>
    <d v="2015-03-19T18:15:30"/>
  </r>
  <r>
    <x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x v="78"/>
    <b v="0"/>
    <s v="food/restaurants"/>
    <n v="0"/>
    <e v="#DIV/0!"/>
    <x v="7"/>
    <s v="restaurants"/>
    <x v="2518"/>
    <d v="2014-11-13T17:20:28"/>
  </r>
  <r>
    <x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x v="80"/>
    <b v="0"/>
    <s v="food/restaurants"/>
    <n v="4.3333333333333335E-2"/>
    <n v="16.25"/>
    <x v="7"/>
    <s v="restaurants"/>
    <x v="2519"/>
    <d v="2014-07-19T03:43:2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x v="78"/>
    <b v="0"/>
    <s v="food/restaurants"/>
    <n v="0"/>
    <e v="#DIV/0!"/>
    <x v="7"/>
    <s v="restaurants"/>
    <x v="2520"/>
    <d v="2016-10-15T19:21:00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x v="462"/>
    <b v="1"/>
    <s v="music/classical music"/>
    <n v="109.48792"/>
    <n v="103.68174242424243"/>
    <x v="4"/>
    <s v="classical music"/>
    <x v="2521"/>
    <d v="2015-10-13T23:13:41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x v="74"/>
    <b v="1"/>
    <s v="music/classical music"/>
    <n v="100"/>
    <n v="185.18518518518519"/>
    <x v="4"/>
    <s v="classical music"/>
    <x v="2522"/>
    <d v="2016-04-22T14:52:00"/>
  </r>
  <r>
    <x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x v="55"/>
    <b v="1"/>
    <s v="music/classical music"/>
    <n v="156.44444444444446"/>
    <n v="54.153846153846153"/>
    <x v="4"/>
    <s v="classical music"/>
    <x v="2523"/>
    <d v="2014-11-18T00:24:52"/>
  </r>
  <r>
    <x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x v="68"/>
    <b v="1"/>
    <s v="music/classical music"/>
    <n v="101.6"/>
    <n v="177.2093023255814"/>
    <x v="4"/>
    <s v="classical music"/>
    <x v="2524"/>
    <d v="2014-12-21T04:30:00"/>
  </r>
  <r>
    <x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x v="144"/>
    <b v="1"/>
    <s v="music/classical music"/>
    <n v="100.325"/>
    <n v="100.325"/>
    <x v="4"/>
    <s v="classical music"/>
    <x v="2525"/>
    <d v="2012-06-28T20:16:11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x v="51"/>
    <b v="1"/>
    <s v="music/classical music"/>
    <n v="112.94999999999999"/>
    <n v="136.90909090909091"/>
    <x v="4"/>
    <s v="classical music"/>
    <x v="2526"/>
    <d v="2014-12-08T04:59:00"/>
  </r>
  <r>
    <x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x v="26"/>
    <b v="1"/>
    <s v="music/classical music"/>
    <n v="102.125"/>
    <n v="57.535211267605632"/>
    <x v="4"/>
    <s v="classical music"/>
    <x v="2527"/>
    <d v="2013-10-18T03:59:00"/>
  </r>
  <r>
    <x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x v="75"/>
    <b v="1"/>
    <s v="music/classical music"/>
    <n v="107.24974999999999"/>
    <n v="52.962839506172834"/>
    <x v="4"/>
    <s v="classical music"/>
    <x v="2528"/>
    <d v="2015-08-20T11:00:00"/>
  </r>
  <r>
    <x v="2529"/>
    <s v="UrbanArias is DC's Contemporary Opera Company"/>
    <s v="Opera. Short. New."/>
    <n v="6000"/>
    <n v="6257"/>
    <x v="0"/>
    <s v="US"/>
    <s v="USD"/>
    <n v="1332636975"/>
    <n v="1328752575"/>
    <b v="0"/>
    <x v="88"/>
    <b v="1"/>
    <s v="music/classical music"/>
    <n v="104.28333333333333"/>
    <n v="82.328947368421055"/>
    <x v="4"/>
    <s v="classical music"/>
    <x v="2529"/>
    <d v="2012-03-25T00:56:1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x v="53"/>
    <b v="1"/>
    <s v="music/classical music"/>
    <n v="100"/>
    <n v="135.41666666666666"/>
    <x v="4"/>
    <s v="classical music"/>
    <x v="2530"/>
    <d v="2015-04-20T04:50:00"/>
  </r>
  <r>
    <x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x v="42"/>
    <b v="1"/>
    <s v="music/classical music"/>
    <n v="100.4"/>
    <n v="74.06557377049181"/>
    <x v="4"/>
    <s v="classical music"/>
    <x v="2531"/>
    <d v="2015-08-15T03:59:00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x v="65"/>
    <b v="1"/>
    <s v="music/classical music"/>
    <n v="126.125"/>
    <n v="84.083333333333329"/>
    <x v="4"/>
    <s v="classical music"/>
    <x v="2532"/>
    <d v="2012-08-16T20:22:46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x v="327"/>
    <b v="1"/>
    <s v="music/classical music"/>
    <n v="110.66666666666667"/>
    <n v="61.029411764705884"/>
    <x v="4"/>
    <s v="classical music"/>
    <x v="2533"/>
    <d v="2013-03-01T18:01:08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x v="25"/>
    <b v="1"/>
    <s v="music/classical music"/>
    <n v="105"/>
    <n v="150"/>
    <x v="4"/>
    <s v="classical music"/>
    <x v="2534"/>
    <d v="2010-01-01T06:00:00"/>
  </r>
  <r>
    <x v="2535"/>
    <s v="Mark Hayes Requiem Recording"/>
    <s v="Mark Hayes: Requiem Recording"/>
    <n v="20000"/>
    <n v="20755"/>
    <x v="0"/>
    <s v="US"/>
    <s v="USD"/>
    <n v="1417463945"/>
    <n v="1414781945"/>
    <b v="0"/>
    <x v="76"/>
    <b v="1"/>
    <s v="music/classical music"/>
    <n v="103.77499999999999"/>
    <n v="266.08974358974359"/>
    <x v="4"/>
    <s v="classical music"/>
    <x v="2535"/>
    <d v="2014-12-01T19:59:0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x v="80"/>
    <b v="1"/>
    <s v="music/classical music"/>
    <n v="115.99999999999999"/>
    <n v="7.25"/>
    <x v="4"/>
    <s v="classical music"/>
    <x v="2536"/>
    <d v="2013-07-30T02:32:46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x v="202"/>
    <b v="1"/>
    <s v="music/classical music"/>
    <n v="110.00000000000001"/>
    <n v="100"/>
    <x v="4"/>
    <s v="classical music"/>
    <x v="2537"/>
    <d v="2011-08-01T15:34:15"/>
  </r>
  <r>
    <x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x v="333"/>
    <b v="1"/>
    <s v="music/classical music"/>
    <n v="113.01761111111111"/>
    <n v="109.96308108108107"/>
    <x v="4"/>
    <s v="classical music"/>
    <x v="2538"/>
    <d v="2013-02-24T04:59:00"/>
  </r>
  <r>
    <x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x v="211"/>
    <b v="1"/>
    <s v="music/classical music"/>
    <n v="100.25"/>
    <n v="169.91525423728814"/>
    <x v="4"/>
    <s v="classical music"/>
    <x v="2539"/>
    <d v="2015-02-02T21:39:12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x v="74"/>
    <b v="1"/>
    <s v="music/classical music"/>
    <n v="103.4"/>
    <n v="95.740740740740748"/>
    <x v="4"/>
    <s v="classical music"/>
    <x v="2540"/>
    <d v="2011-10-29T16:12:01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x v="287"/>
    <b v="1"/>
    <s v="music/classical music"/>
    <n v="107.02857142857142"/>
    <n v="59.460317460317462"/>
    <x v="4"/>
    <s v="classical music"/>
    <x v="2541"/>
    <d v="2013-09-26T10:46:58"/>
  </r>
  <r>
    <x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x v="62"/>
    <b v="1"/>
    <s v="music/classical music"/>
    <n v="103.57142857142858"/>
    <n v="55.769230769230766"/>
    <x v="4"/>
    <s v="classical music"/>
    <x v="2542"/>
    <d v="2013-10-01T03:59:00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x v="62"/>
    <b v="1"/>
    <s v="music/classical music"/>
    <n v="156.4"/>
    <n v="30.076923076923077"/>
    <x v="4"/>
    <s v="classical music"/>
    <x v="2543"/>
    <d v="2011-01-02T03:00:00"/>
  </r>
  <r>
    <x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x v="7"/>
    <b v="1"/>
    <s v="music/classical music"/>
    <n v="100.82"/>
    <n v="88.438596491228068"/>
    <x v="4"/>
    <s v="classical music"/>
    <x v="2544"/>
    <d v="2012-07-08T12:29:29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x v="42"/>
    <b v="1"/>
    <s v="music/classical music"/>
    <n v="195.3"/>
    <n v="64.032786885245898"/>
    <x v="4"/>
    <s v="classical music"/>
    <x v="2545"/>
    <d v="2015-02-27T00:30:00"/>
  </r>
  <r>
    <x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x v="71"/>
    <b v="1"/>
    <s v="music/classical music"/>
    <n v="111.71428571428572"/>
    <n v="60.153846153846153"/>
    <x v="4"/>
    <s v="classical music"/>
    <x v="2546"/>
    <d v="2013-10-05T05:00:00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x v="179"/>
    <b v="1"/>
    <s v="music/classical music"/>
    <n v="119.85454545454546"/>
    <n v="49.194029850746269"/>
    <x v="4"/>
    <s v="classical music"/>
    <x v="2547"/>
    <d v="2012-04-04T17:33:23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x v="77"/>
    <b v="1"/>
    <s v="music/classical music"/>
    <n v="101.85"/>
    <n v="165.16216216216216"/>
    <x v="4"/>
    <s v="classical music"/>
    <x v="2548"/>
    <d v="2016-09-30T04:27:00"/>
  </r>
  <r>
    <x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x v="77"/>
    <b v="1"/>
    <s v="music/classical music"/>
    <n v="102.80254777070064"/>
    <n v="43.621621621621621"/>
    <x v="4"/>
    <s v="classical music"/>
    <x v="2549"/>
    <d v="2013-05-31T17:00:00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x v="3"/>
    <b v="1"/>
    <s v="music/classical music"/>
    <n v="100.84615384615385"/>
    <n v="43.7"/>
    <x v="4"/>
    <s v="classical music"/>
    <x v="2550"/>
    <d v="2015-10-08T03:59:00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x v="66"/>
    <b v="1"/>
    <s v="music/classical music"/>
    <n v="102.73469387755102"/>
    <n v="67.419642857142861"/>
    <x v="4"/>
    <s v="classical music"/>
    <x v="2551"/>
    <d v="2012-03-21T20:48:00"/>
  </r>
  <r>
    <x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x v="59"/>
    <b v="1"/>
    <s v="music/classical music"/>
    <n v="106.5"/>
    <n v="177.5"/>
    <x v="4"/>
    <s v="classical music"/>
    <x v="2552"/>
    <d v="2017-03-05T19:26:21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x v="65"/>
    <b v="1"/>
    <s v="music/classical music"/>
    <n v="155.53333333333333"/>
    <n v="38.883333333333333"/>
    <x v="4"/>
    <s v="classical music"/>
    <x v="2553"/>
    <d v="2012-09-21T04:46:47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x v="85"/>
    <b v="1"/>
    <s v="music/classical music"/>
    <n v="122.8"/>
    <n v="54.985074626865675"/>
    <x v="4"/>
    <s v="classical music"/>
    <x v="2554"/>
    <d v="2015-06-01T03:59:00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x v="2"/>
    <b v="1"/>
    <s v="music/classical music"/>
    <n v="107.35"/>
    <n v="61.342857142857142"/>
    <x v="4"/>
    <s v="classical music"/>
    <x v="2555"/>
    <d v="2012-05-28T15:43:13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x v="69"/>
    <b v="1"/>
    <s v="music/classical music"/>
    <n v="105.50335570469798"/>
    <n v="23.117647058823529"/>
    <x v="4"/>
    <s v="classical music"/>
    <x v="2556"/>
    <d v="2012-12-24T23:47:37"/>
  </r>
  <r>
    <x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x v="17"/>
    <b v="1"/>
    <s v="music/classical music"/>
    <n v="118.44444444444444"/>
    <n v="29.611111111111111"/>
    <x v="4"/>
    <s v="classical music"/>
    <x v="2557"/>
    <d v="2014-05-15T17:53:06"/>
  </r>
  <r>
    <x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x v="59"/>
    <b v="1"/>
    <s v="music/classical music"/>
    <n v="108.88"/>
    <n v="75.611111111111114"/>
    <x v="4"/>
    <s v="classical music"/>
    <x v="2558"/>
    <d v="2015-05-01T13:59:00"/>
  </r>
  <r>
    <x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x v="20"/>
    <b v="1"/>
    <s v="music/classical music"/>
    <n v="111.25"/>
    <n v="35.6"/>
    <x v="4"/>
    <s v="classical music"/>
    <x v="2559"/>
    <d v="2011-11-15T19:37:00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x v="64"/>
    <b v="1"/>
    <s v="music/classical music"/>
    <n v="100.1"/>
    <n v="143"/>
    <x v="4"/>
    <s v="classical music"/>
    <x v="2560"/>
    <d v="2015-03-06T22:49:34"/>
  </r>
  <r>
    <x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x v="78"/>
    <b v="0"/>
    <s v="food/food trucks"/>
    <n v="0"/>
    <e v="#DIV/0!"/>
    <x v="7"/>
    <s v="food trucks"/>
    <x v="2561"/>
    <d v="2015-10-13T12:41:2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x v="83"/>
    <b v="0"/>
    <s v="food/food trucks"/>
    <n v="0.75"/>
    <n v="25"/>
    <x v="7"/>
    <s v="food trucks"/>
    <x v="2562"/>
    <d v="2016-10-11T12:35:39"/>
  </r>
  <r>
    <x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x v="78"/>
    <b v="0"/>
    <s v="food/food trucks"/>
    <n v="0"/>
    <e v="#DIV/0!"/>
    <x v="7"/>
    <s v="food trucks"/>
    <x v="2563"/>
    <d v="2015-07-30T03:20:51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x v="78"/>
    <b v="0"/>
    <s v="food/food trucks"/>
    <n v="0"/>
    <e v="#DIV/0!"/>
    <x v="7"/>
    <s v="food trucks"/>
    <x v="2564"/>
    <d v="2014-08-01T00:58:19"/>
  </r>
  <r>
    <x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x v="29"/>
    <b v="0"/>
    <s v="food/food trucks"/>
    <n v="1"/>
    <n v="100"/>
    <x v="7"/>
    <s v="food trucks"/>
    <x v="2565"/>
    <d v="2016-05-09T20:50:00"/>
  </r>
  <r>
    <x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x v="78"/>
    <b v="0"/>
    <s v="food/food trucks"/>
    <n v="0"/>
    <e v="#DIV/0!"/>
    <x v="7"/>
    <s v="food trucks"/>
    <x v="2566"/>
    <d v="2014-08-21T23:32:28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x v="84"/>
    <b v="0"/>
    <s v="food/food trucks"/>
    <n v="0.26666666666666666"/>
    <n v="60"/>
    <x v="7"/>
    <s v="food trucks"/>
    <x v="2567"/>
    <d v="2015-04-23T21:05:38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x v="29"/>
    <b v="0"/>
    <s v="food/food trucks"/>
    <n v="0.5"/>
    <n v="50"/>
    <x v="7"/>
    <s v="food trucks"/>
    <x v="2568"/>
    <d v="2016-09-01T15:59:54"/>
  </r>
  <r>
    <x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x v="84"/>
    <b v="0"/>
    <s v="food/food trucks"/>
    <n v="2.2307692307692308"/>
    <n v="72.5"/>
    <x v="7"/>
    <s v="food trucks"/>
    <x v="2569"/>
    <d v="2015-09-17T02:31:52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x v="84"/>
    <b v="0"/>
    <s v="food/food trucks"/>
    <n v="0.84285714285714297"/>
    <n v="29.5"/>
    <x v="7"/>
    <s v="food trucks"/>
    <x v="2570"/>
    <d v="2017-02-08T21:40:35"/>
  </r>
  <r>
    <x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x v="80"/>
    <b v="0"/>
    <s v="food/food trucks"/>
    <n v="0.25"/>
    <n v="62.5"/>
    <x v="7"/>
    <s v="food trucks"/>
    <x v="2571"/>
    <d v="2016-05-19T08:12:01"/>
  </r>
  <r>
    <x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x v="78"/>
    <b v="0"/>
    <s v="food/food trucks"/>
    <n v="0"/>
    <e v="#DIV/0!"/>
    <x v="7"/>
    <s v="food trucks"/>
    <x v="2572"/>
    <d v="2015-04-13T02:51:57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x v="78"/>
    <b v="0"/>
    <s v="food/food trucks"/>
    <n v="0"/>
    <e v="#DIV/0!"/>
    <x v="7"/>
    <s v="food trucks"/>
    <x v="2573"/>
    <d v="2014-08-23T14:12:2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x v="78"/>
    <b v="0"/>
    <s v="food/food trucks"/>
    <n v="0"/>
    <e v="#DIV/0!"/>
    <x v="7"/>
    <s v="food trucks"/>
    <x v="2574"/>
    <d v="2016-05-18T19:49:05"/>
  </r>
  <r>
    <x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x v="78"/>
    <b v="0"/>
    <s v="food/food trucks"/>
    <n v="0"/>
    <e v="#DIV/0!"/>
    <x v="7"/>
    <s v="food trucks"/>
    <x v="2575"/>
    <d v="2015-01-12T02:36:34"/>
  </r>
  <r>
    <x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x v="78"/>
    <b v="0"/>
    <s v="food/food trucks"/>
    <n v="0"/>
    <e v="#DIV/0!"/>
    <x v="7"/>
    <s v="food trucks"/>
    <x v="2576"/>
    <d v="2015-04-10T23:14:07"/>
  </r>
  <r>
    <x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x v="78"/>
    <b v="0"/>
    <s v="food/food trucks"/>
    <n v="0"/>
    <e v="#DIV/0!"/>
    <x v="7"/>
    <s v="food trucks"/>
    <x v="2577"/>
    <d v="2014-08-04T19:41:37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x v="78"/>
    <b v="0"/>
    <s v="food/food trucks"/>
    <n v="0"/>
    <e v="#DIV/0!"/>
    <x v="7"/>
    <s v="food trucks"/>
    <x v="2578"/>
    <d v="2015-10-09T17:00:00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x v="8"/>
    <b v="0"/>
    <s v="food/food trucks"/>
    <n v="0.13849999999999998"/>
    <n v="23.083333333333332"/>
    <x v="7"/>
    <s v="food trucks"/>
    <x v="2579"/>
    <d v="2014-09-15T19:55:03"/>
  </r>
  <r>
    <x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x v="84"/>
    <b v="0"/>
    <s v="food/food trucks"/>
    <n v="0.6"/>
    <n v="25.5"/>
    <x v="7"/>
    <s v="food trucks"/>
    <x v="2580"/>
    <d v="2015-05-16T03:00:00"/>
  </r>
  <r>
    <x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x v="202"/>
    <b v="0"/>
    <s v="food/food trucks"/>
    <n v="10.6"/>
    <n v="48.18181818181818"/>
    <x v="7"/>
    <s v="food trucks"/>
    <x v="2581"/>
    <d v="2015-11-16T16:04:58"/>
  </r>
  <r>
    <x v="2582"/>
    <s v="Drunken Wings"/>
    <s v="The place where chicken meets liquor for the first time!"/>
    <n v="90000"/>
    <n v="1"/>
    <x v="2"/>
    <s v="US"/>
    <s v="USD"/>
    <n v="1477784634"/>
    <n v="1475192634"/>
    <b v="0"/>
    <x v="29"/>
    <b v="0"/>
    <s v="food/food trucks"/>
    <n v="1.1111111111111111E-3"/>
    <n v="1"/>
    <x v="7"/>
    <s v="food trucks"/>
    <x v="2582"/>
    <d v="2016-10-29T23:43:54"/>
  </r>
  <r>
    <x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x v="81"/>
    <b v="0"/>
    <s v="food/food trucks"/>
    <n v="0.5"/>
    <n v="1"/>
    <x v="7"/>
    <s v="food trucks"/>
    <x v="2583"/>
    <d v="2015-03-16T17:28:00"/>
  </r>
  <r>
    <x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x v="78"/>
    <b v="0"/>
    <s v="food/food trucks"/>
    <n v="0"/>
    <e v="#DIV/0!"/>
    <x v="7"/>
    <s v="food trucks"/>
    <x v="2584"/>
    <d v="2015-06-15T04:09:2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x v="29"/>
    <b v="0"/>
    <s v="food/food trucks"/>
    <n v="0.16666666666666669"/>
    <n v="50"/>
    <x v="7"/>
    <s v="food trucks"/>
    <x v="2585"/>
    <d v="2014-07-05T23:07:12"/>
  </r>
  <r>
    <x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x v="29"/>
    <b v="0"/>
    <s v="food/food trucks"/>
    <n v="0.16666666666666669"/>
    <n v="5"/>
    <x v="7"/>
    <s v="food trucks"/>
    <x v="2586"/>
    <d v="2015-12-25T07:55:36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x v="79"/>
    <b v="0"/>
    <s v="food/food trucks"/>
    <n v="2.4340000000000002"/>
    <n v="202.83333333333334"/>
    <x v="7"/>
    <s v="food trucks"/>
    <x v="2587"/>
    <d v="2015-12-30T16:12:33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x v="22"/>
    <b v="0"/>
    <s v="food/food trucks"/>
    <n v="3.8833333333333329"/>
    <n v="29.125"/>
    <x v="7"/>
    <s v="food trucks"/>
    <x v="2588"/>
    <d v="2015-03-31T13:14:00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x v="29"/>
    <b v="0"/>
    <s v="food/food trucks"/>
    <n v="0.01"/>
    <n v="5"/>
    <x v="7"/>
    <s v="food trucks"/>
    <x v="2589"/>
    <d v="2016-03-23T11:52:07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x v="78"/>
    <b v="0"/>
    <s v="food/food trucks"/>
    <n v="0"/>
    <e v="#DIV/0!"/>
    <x v="7"/>
    <s v="food trucks"/>
    <x v="2590"/>
    <d v="2016-01-26T14:08:17"/>
  </r>
  <r>
    <x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x v="84"/>
    <b v="0"/>
    <s v="food/food trucks"/>
    <n v="1.7333333333333332"/>
    <n v="13"/>
    <x v="7"/>
    <s v="food trucks"/>
    <x v="2591"/>
    <d v="2016-03-13T20:45:24"/>
  </r>
  <r>
    <x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x v="29"/>
    <b v="0"/>
    <s v="food/food trucks"/>
    <n v="0.16666666666666669"/>
    <n v="50"/>
    <x v="7"/>
    <s v="food trucks"/>
    <x v="2592"/>
    <d v="2014-10-05T19:13:41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x v="78"/>
    <b v="0"/>
    <s v="food/food trucks"/>
    <n v="0"/>
    <e v="#DIV/0!"/>
    <x v="7"/>
    <s v="food trucks"/>
    <x v="2593"/>
    <d v="2015-04-25T20:17:06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x v="29"/>
    <b v="0"/>
    <s v="food/food trucks"/>
    <n v="1.25E-3"/>
    <n v="1"/>
    <x v="7"/>
    <s v="food trucks"/>
    <x v="2594"/>
    <d v="2014-08-07T23:13:48"/>
  </r>
  <r>
    <x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x v="10"/>
    <b v="0"/>
    <s v="food/food trucks"/>
    <n v="12.166666666666668"/>
    <n v="96.05263157894737"/>
    <x v="7"/>
    <s v="food trucks"/>
    <x v="2595"/>
    <d v="2017-02-24T05:51:40"/>
  </r>
  <r>
    <x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x v="74"/>
    <b v="0"/>
    <s v="food/food trucks"/>
    <n v="23.588571428571427"/>
    <n v="305.77777777777777"/>
    <x v="7"/>
    <s v="food trucks"/>
    <x v="2596"/>
    <d v="2014-08-07T15:56:4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x v="63"/>
    <b v="0"/>
    <s v="food/food trucks"/>
    <n v="5.6666666666666661"/>
    <n v="12.142857142857142"/>
    <x v="7"/>
    <s v="food trucks"/>
    <x v="2597"/>
    <d v="2016-06-19T08:11:57"/>
  </r>
  <r>
    <x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x v="25"/>
    <b v="0"/>
    <s v="food/food trucks"/>
    <n v="39"/>
    <n v="83.571428571428569"/>
    <x v="7"/>
    <s v="food trucks"/>
    <x v="2598"/>
    <d v="2015-09-23T20:10:01"/>
  </r>
  <r>
    <x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x v="81"/>
    <b v="0"/>
    <s v="food/food trucks"/>
    <n v="0.99546510341776351"/>
    <n v="18"/>
    <x v="7"/>
    <s v="food trucks"/>
    <x v="2599"/>
    <d v="2014-08-03T18:05:47"/>
  </r>
  <r>
    <x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x v="209"/>
    <b v="0"/>
    <s v="food/food trucks"/>
    <n v="6.9320000000000004"/>
    <n v="115.53333333333333"/>
    <x v="7"/>
    <s v="food trucks"/>
    <x v="2600"/>
    <d v="2016-03-25T20:36:40"/>
  </r>
  <r>
    <x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x v="299"/>
    <b v="1"/>
    <s v="technology/space exploration"/>
    <n v="661.4"/>
    <n v="21.900662251655628"/>
    <x v="2"/>
    <s v="space exploration"/>
    <x v="2601"/>
    <d v="2012-09-13T03:59:00"/>
  </r>
  <r>
    <x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x v="463"/>
    <b v="1"/>
    <s v="technology/space exploration"/>
    <n v="326.0916666666667"/>
    <n v="80.022494887525568"/>
    <x v="2"/>
    <s v="space exploration"/>
    <x v="2602"/>
    <d v="2014-11-12T21:20:00"/>
  </r>
  <r>
    <x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x v="133"/>
    <b v="1"/>
    <s v="technology/space exploration"/>
    <n v="101.48571428571429"/>
    <n v="35.520000000000003"/>
    <x v="2"/>
    <s v="space exploration"/>
    <x v="2603"/>
    <d v="2013-12-23T21:54:14"/>
  </r>
  <r>
    <x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x v="306"/>
    <b v="1"/>
    <s v="technology/space exploration"/>
    <n v="104.21799999999999"/>
    <n v="64.933333333333323"/>
    <x v="2"/>
    <s v="space exploration"/>
    <x v="2604"/>
    <d v="2012-04-29T01:13:43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x v="464"/>
    <b v="1"/>
    <s v="technology/space exploration"/>
    <n v="107.42157000000002"/>
    <n v="60.965703745743475"/>
    <x v="2"/>
    <s v="space exploration"/>
    <x v="2605"/>
    <d v="2016-06-17T12:59:50"/>
  </r>
  <r>
    <x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x v="465"/>
    <b v="1"/>
    <s v="technology/space exploration"/>
    <n v="110.05454545454545"/>
    <n v="31.444155844155844"/>
    <x v="2"/>
    <s v="space exploration"/>
    <x v="2606"/>
    <d v="2014-04-29T17:06:22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x v="367"/>
    <b v="1"/>
    <s v="technology/space exploration"/>
    <n v="407.7"/>
    <n v="81.949748743718587"/>
    <x v="2"/>
    <s v="space exploration"/>
    <x v="2607"/>
    <d v="2015-08-12T02:00:00"/>
  </r>
  <r>
    <x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x v="466"/>
    <b v="1"/>
    <s v="technology/space exploration"/>
    <n v="223.92500000000001"/>
    <n v="58.92763157894737"/>
    <x v="2"/>
    <s v="space exploration"/>
    <x v="2608"/>
    <d v="2017-03-15T00:00:00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x v="467"/>
    <b v="1"/>
    <s v="technology/space exploration"/>
    <n v="303.80111428571428"/>
    <n v="157.29347633136095"/>
    <x v="2"/>
    <s v="space exploration"/>
    <x v="2609"/>
    <d v="2012-07-15T05:42:31"/>
  </r>
  <r>
    <x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x v="468"/>
    <b v="1"/>
    <s v="technology/space exploration"/>
    <n v="141.3251043268175"/>
    <n v="55.758509532062391"/>
    <x v="2"/>
    <s v="space exploration"/>
    <x v="2610"/>
    <d v="2016-08-22T06:59:00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x v="469"/>
    <b v="1"/>
    <s v="technology/space exploration"/>
    <n v="2790.6363636363635"/>
    <n v="83.802893802893806"/>
    <x v="2"/>
    <s v="space exploration"/>
    <x v="2611"/>
    <d v="2017-01-02T22:59:00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x v="324"/>
    <b v="1"/>
    <s v="technology/space exploration"/>
    <n v="171.76130000000001"/>
    <n v="58.422210884353746"/>
    <x v="2"/>
    <s v="space exploration"/>
    <x v="2612"/>
    <d v="2015-01-09T03:26:10"/>
  </r>
  <r>
    <x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x v="33"/>
    <b v="1"/>
    <s v="technology/space exploration"/>
    <n v="101.01333333333334"/>
    <n v="270.57142857142856"/>
    <x v="2"/>
    <s v="space exploration"/>
    <x v="2613"/>
    <d v="2012-09-21T19:38:14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x v="61"/>
    <b v="1"/>
    <s v="technology/space exploration"/>
    <n v="102"/>
    <n v="107.1"/>
    <x v="2"/>
    <s v="space exploration"/>
    <x v="2614"/>
    <d v="2014-04-30T05:00:00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x v="250"/>
    <b v="1"/>
    <s v="technology/space exploration"/>
    <n v="169.76511744127936"/>
    <n v="47.180555555555557"/>
    <x v="2"/>
    <s v="space exploration"/>
    <x v="2615"/>
    <d v="2016-04-30T12:00:00"/>
  </r>
  <r>
    <x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x v="146"/>
    <b v="1"/>
    <s v="technology/space exploration"/>
    <n v="114.53400000000001"/>
    <n v="120.30882352941177"/>
    <x v="2"/>
    <s v="space exploration"/>
    <x v="2616"/>
    <d v="2015-08-25T23:52:09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x v="180"/>
    <b v="1"/>
    <s v="technology/space exploration"/>
    <n v="877.6"/>
    <n v="27.59748427672956"/>
    <x v="2"/>
    <s v="space exploration"/>
    <x v="2617"/>
    <d v="2014-10-20T20:59:11"/>
  </r>
  <r>
    <x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x v="99"/>
    <b v="1"/>
    <s v="technology/space exploration"/>
    <n v="105.38666666666667"/>
    <n v="205.2987012987013"/>
    <x v="2"/>
    <s v="space exploration"/>
    <x v="2618"/>
    <d v="2015-12-01T20:01:01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x v="28"/>
    <b v="1"/>
    <s v="technology/space exploration"/>
    <n v="188.39999999999998"/>
    <n v="35.547169811320757"/>
    <x v="2"/>
    <s v="space exploration"/>
    <x v="2619"/>
    <d v="2015-10-23T11:00:00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x v="470"/>
    <b v="1"/>
    <s v="technology/space exploration"/>
    <n v="143.65230769230772"/>
    <n v="74.639488409272587"/>
    <x v="2"/>
    <s v="space exploration"/>
    <x v="2620"/>
    <d v="2015-10-11T01:00:00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x v="471"/>
    <b v="1"/>
    <s v="technology/space exploration"/>
    <n v="145.88"/>
    <n v="47.058064516129029"/>
    <x v="2"/>
    <s v="space exploration"/>
    <x v="2621"/>
    <d v="2015-05-21T17:56:28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x v="142"/>
    <b v="1"/>
    <s v="technology/space exploration"/>
    <n v="131.184"/>
    <n v="26.591351351351353"/>
    <x v="2"/>
    <s v="space exploration"/>
    <x v="2622"/>
    <d v="2016-12-30T17:50:16"/>
  </r>
  <r>
    <x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x v="95"/>
    <b v="1"/>
    <s v="technology/space exploration"/>
    <n v="113.99999999999999"/>
    <n v="36.774193548387096"/>
    <x v="2"/>
    <s v="space exploration"/>
    <x v="2623"/>
    <d v="2016-12-02T06:09:2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x v="472"/>
    <b v="1"/>
    <s v="technology/space exploration"/>
    <n v="1379.4206249999997"/>
    <n v="31.820544982698959"/>
    <x v="2"/>
    <s v="space exploration"/>
    <x v="2624"/>
    <d v="2012-09-13T10:07:02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x v="47"/>
    <b v="1"/>
    <s v="technology/space exploration"/>
    <n v="956"/>
    <n v="27.576923076923077"/>
    <x v="2"/>
    <s v="space exploration"/>
    <x v="2625"/>
    <d v="2016-11-09T20:26:48"/>
  </r>
  <r>
    <x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x v="133"/>
    <b v="1"/>
    <s v="technology/space exploration"/>
    <n v="112.00000000000001"/>
    <n v="56"/>
    <x v="2"/>
    <s v="space exploration"/>
    <x v="2626"/>
    <d v="2015-06-03T15:04:29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x v="43"/>
    <b v="1"/>
    <s v="technology/space exploration"/>
    <n v="646.66666666666663"/>
    <n v="21.555555555555557"/>
    <x v="2"/>
    <s v="space exploration"/>
    <x v="2627"/>
    <d v="2015-11-26T20:54:21"/>
  </r>
  <r>
    <x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x v="64"/>
    <b v="1"/>
    <s v="technology/space exploration"/>
    <n v="110.36948748510132"/>
    <n v="44.095238095238095"/>
    <x v="2"/>
    <s v="space exploration"/>
    <x v="2628"/>
    <d v="2014-11-30T23:11:07"/>
  </r>
  <r>
    <x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x v="61"/>
    <b v="1"/>
    <s v="technology/space exploration"/>
    <n v="127.74000000000001"/>
    <n v="63.87"/>
    <x v="2"/>
    <s v="space exploration"/>
    <x v="2629"/>
    <d v="2015-05-14T12:55:22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x v="75"/>
    <b v="1"/>
    <s v="technology/space exploration"/>
    <n v="157.9"/>
    <n v="38.987654320987652"/>
    <x v="2"/>
    <s v="space exploration"/>
    <x v="2630"/>
    <d v="2016-06-30T10:00:00"/>
  </r>
  <r>
    <x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x v="172"/>
    <b v="1"/>
    <s v="technology/space exploration"/>
    <n v="114.66525000000001"/>
    <n v="80.185489510489504"/>
    <x v="2"/>
    <s v="space exploration"/>
    <x v="2631"/>
    <d v="2015-08-30T04:03:47"/>
  </r>
  <r>
    <x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x v="288"/>
    <b v="1"/>
    <s v="technology/space exploration"/>
    <n v="137.00934579439252"/>
    <n v="34.904761904761905"/>
    <x v="2"/>
    <s v="space exploration"/>
    <x v="2632"/>
    <d v="2016-05-29T01:28:59"/>
  </r>
  <r>
    <x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x v="473"/>
    <b v="1"/>
    <s v="technology/space exploration"/>
    <n v="354.62"/>
    <n v="89.100502512562812"/>
    <x v="2"/>
    <s v="space exploration"/>
    <x v="2633"/>
    <d v="2014-02-27T23:00:00"/>
  </r>
  <r>
    <x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x v="20"/>
    <b v="1"/>
    <s v="technology/space exploration"/>
    <n v="106.02150537634409"/>
    <n v="39.44"/>
    <x v="2"/>
    <s v="space exploration"/>
    <x v="2634"/>
    <d v="2016-09-29T15:45:21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x v="87"/>
    <b v="1"/>
    <s v="technology/space exploration"/>
    <n v="100"/>
    <n v="136.9047619047619"/>
    <x v="2"/>
    <s v="space exploration"/>
    <x v="2635"/>
    <d v="2015-03-09T21:49:21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x v="133"/>
    <b v="1"/>
    <s v="technology/space exploration"/>
    <n v="187.3"/>
    <n v="37.46"/>
    <x v="2"/>
    <s v="space exploration"/>
    <x v="2636"/>
    <d v="2016-10-16T01:00:00"/>
  </r>
  <r>
    <x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x v="55"/>
    <b v="1"/>
    <s v="technology/space exploration"/>
    <n v="166.2"/>
    <n v="31.96153846153846"/>
    <x v="2"/>
    <s v="space exploration"/>
    <x v="2637"/>
    <d v="2016-10-12T13:11:15"/>
  </r>
  <r>
    <x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x v="25"/>
    <b v="1"/>
    <s v="technology/space exploration"/>
    <n v="101.72910662824208"/>
    <n v="25.214285714285715"/>
    <x v="2"/>
    <s v="space exploration"/>
    <x v="2638"/>
    <d v="2015-01-15T21:54:55"/>
  </r>
  <r>
    <x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x v="72"/>
    <b v="1"/>
    <s v="technology/space exploration"/>
    <n v="164"/>
    <n v="10.040816326530612"/>
    <x v="2"/>
    <s v="space exploration"/>
    <x v="2639"/>
    <d v="2015-02-19T20:45:48"/>
  </r>
  <r>
    <x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x v="50"/>
    <b v="1"/>
    <s v="technology/space exploration"/>
    <n v="105.66666666666666"/>
    <n v="45.94202898550725"/>
    <x v="2"/>
    <s v="space exploration"/>
    <x v="2640"/>
    <d v="2015-06-08T03:51:14"/>
  </r>
  <r>
    <x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x v="29"/>
    <b v="0"/>
    <s v="technology/space exploration"/>
    <n v="1"/>
    <n v="15"/>
    <x v="2"/>
    <s v="space exploration"/>
    <x v="2641"/>
    <d v="2014-09-15T20:09:00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x v="78"/>
    <b v="0"/>
    <s v="technology/space exploration"/>
    <n v="0"/>
    <e v="#DIV/0!"/>
    <x v="2"/>
    <s v="space exploration"/>
    <x v="2642"/>
    <d v="2016-07-15T06:57:00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x v="474"/>
    <b v="0"/>
    <s v="technology/space exploration"/>
    <n v="33.559730999999999"/>
    <n v="223.58248500999335"/>
    <x v="2"/>
    <s v="space exploration"/>
    <x v="2643"/>
    <d v="2016-12-21T07:59:00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x v="47"/>
    <b v="0"/>
    <s v="technology/space exploration"/>
    <n v="2.0529999999999999"/>
    <n v="39.480769230769234"/>
    <x v="2"/>
    <s v="space exploration"/>
    <x v="2644"/>
    <d v="2017-03-10T19:00:35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x v="23"/>
    <b v="0"/>
    <s v="technology/space exploration"/>
    <n v="10.5"/>
    <n v="91.304347826086953"/>
    <x v="2"/>
    <s v="space exploration"/>
    <x v="2645"/>
    <d v="2014-11-08T21:13:23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x v="475"/>
    <b v="0"/>
    <s v="technology/space exploration"/>
    <n v="8.4172840000000004"/>
    <n v="78.666205607476627"/>
    <x v="2"/>
    <s v="space exploration"/>
    <x v="2646"/>
    <d v="2015-09-09T07:31:09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x v="83"/>
    <b v="0"/>
    <s v="technology/space exploration"/>
    <n v="1.44"/>
    <n v="12"/>
    <x v="2"/>
    <s v="space exploration"/>
    <x v="2647"/>
    <d v="2015-08-14T06:16:59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x v="79"/>
    <b v="0"/>
    <s v="technology/space exploration"/>
    <n v="0.88333333333333341"/>
    <n v="17.666666666666668"/>
    <x v="2"/>
    <s v="space exploration"/>
    <x v="2648"/>
    <d v="2016-03-09T17:09:20"/>
  </r>
  <r>
    <x v="2649"/>
    <s v="The Mission - Please Check Back Soon (Canceled)"/>
    <s v="They have launched a Kickstarter."/>
    <n v="125000"/>
    <n v="124"/>
    <x v="1"/>
    <s v="US"/>
    <s v="USD"/>
    <n v="1454370941"/>
    <n v="1449186941"/>
    <b v="0"/>
    <x v="83"/>
    <b v="0"/>
    <s v="technology/space exploration"/>
    <n v="9.920000000000001E-2"/>
    <n v="41.333333333333336"/>
    <x v="2"/>
    <s v="space exploration"/>
    <x v="2649"/>
    <d v="2016-02-01T23:55:41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x v="81"/>
    <b v="0"/>
    <s v="technology/space exploration"/>
    <n v="0.59666666666666668"/>
    <n v="71.599999999999994"/>
    <x v="2"/>
    <s v="space exploration"/>
    <x v="2650"/>
    <d v="2016-12-21T14:59:03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x v="57"/>
    <b v="0"/>
    <s v="technology/space exploration"/>
    <n v="1.8689285714285715"/>
    <n v="307.8235294117647"/>
    <x v="2"/>
    <s v="space exploration"/>
    <x v="2651"/>
    <d v="2015-12-17T19:20:09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x v="202"/>
    <b v="0"/>
    <s v="technology/space exploration"/>
    <n v="0.88500000000000001"/>
    <n v="80.454545454545453"/>
    <x v="2"/>
    <s v="space exploration"/>
    <x v="2652"/>
    <d v="2014-12-10T03:48:45"/>
  </r>
  <r>
    <x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x v="16"/>
    <b v="0"/>
    <s v="technology/space exploration"/>
    <n v="11.52156862745098"/>
    <n v="83.942857142857136"/>
    <x v="2"/>
    <s v="space exploration"/>
    <x v="2653"/>
    <d v="2014-06-13T04:00:00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x v="79"/>
    <b v="0"/>
    <s v="technology/space exploration"/>
    <n v="5.1000000000000004E-2"/>
    <n v="8.5"/>
    <x v="2"/>
    <s v="space exploration"/>
    <x v="2654"/>
    <d v="2015-04-21T13:25:26"/>
  </r>
  <r>
    <x v="2655"/>
    <s v="Balloons (Canceled)"/>
    <s v="Thank you for your support!"/>
    <n v="15000"/>
    <n v="3155"/>
    <x v="1"/>
    <s v="US"/>
    <s v="USD"/>
    <n v="1455048000"/>
    <n v="1452631647"/>
    <b v="0"/>
    <x v="68"/>
    <b v="0"/>
    <s v="technology/space exploration"/>
    <n v="21.033333333333335"/>
    <n v="73.372093023255815"/>
    <x v="2"/>
    <s v="space exploration"/>
    <x v="2655"/>
    <d v="2016-02-09T20:00:00"/>
  </r>
  <r>
    <x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x v="215"/>
    <b v="0"/>
    <s v="technology/space exploration"/>
    <n v="11.436666666666667"/>
    <n v="112.86184210526316"/>
    <x v="2"/>
    <s v="space exploration"/>
    <x v="2656"/>
    <d v="2017-03-12T19:00:00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x v="211"/>
    <b v="0"/>
    <s v="technology/space exploration"/>
    <n v="18.737933333333334"/>
    <n v="95.277627118644077"/>
    <x v="2"/>
    <s v="space exploration"/>
    <x v="2657"/>
    <d v="2016-08-03T01:30:00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x v="80"/>
    <b v="0"/>
    <s v="technology/space exploration"/>
    <n v="9.285714285714286E-2"/>
    <n v="22.75"/>
    <x v="2"/>
    <s v="space exploration"/>
    <x v="2658"/>
    <d v="2016-07-30T21:13:14"/>
  </r>
  <r>
    <x v="2659"/>
    <s v="test (Canceled)"/>
    <s v="test"/>
    <n v="49000"/>
    <n v="1333"/>
    <x v="1"/>
    <s v="US"/>
    <s v="USD"/>
    <n v="1429321210"/>
    <n v="1426729210"/>
    <b v="0"/>
    <x v="73"/>
    <b v="0"/>
    <s v="technology/space exploration"/>
    <n v="2.7204081632653061"/>
    <n v="133.30000000000001"/>
    <x v="2"/>
    <s v="space exploration"/>
    <x v="2659"/>
    <d v="2015-04-18T01:40:10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x v="81"/>
    <b v="0"/>
    <s v="technology/space exploration"/>
    <n v="9.5000000000000001E-2"/>
    <n v="3.8"/>
    <x v="2"/>
    <s v="space exploration"/>
    <x v="2660"/>
    <d v="2015-11-24T18:06:58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x v="65"/>
    <b v="1"/>
    <s v="technology/makerspaces"/>
    <n v="102.89999999999999"/>
    <n v="85.75"/>
    <x v="2"/>
    <s v="makerspaces"/>
    <x v="2661"/>
    <d v="2013-10-25T23:00:10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x v="144"/>
    <b v="1"/>
    <s v="technology/makerspaces"/>
    <n v="106.80000000000001"/>
    <n v="267"/>
    <x v="2"/>
    <s v="makerspaces"/>
    <x v="2662"/>
    <d v="2015-08-21T17:55:13"/>
  </r>
  <r>
    <x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x v="66"/>
    <b v="1"/>
    <s v="technology/makerspaces"/>
    <n v="104.59625"/>
    <n v="373.55803571428572"/>
    <x v="2"/>
    <s v="makerspaces"/>
    <x v="2663"/>
    <d v="2015-09-04T15:00:00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x v="201"/>
    <b v="1"/>
    <s v="technology/makerspaces"/>
    <n v="103.42857142857143"/>
    <n v="174.03846153846155"/>
    <x v="2"/>
    <s v="makerspaces"/>
    <x v="2664"/>
    <d v="2015-12-09T06:59:00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x v="67"/>
    <b v="1"/>
    <s v="technology/makerspaces"/>
    <n v="123.14285714285715"/>
    <n v="93.695652173913047"/>
    <x v="2"/>
    <s v="makerspaces"/>
    <x v="2665"/>
    <d v="2015-05-04T21:29:34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x v="190"/>
    <b v="1"/>
    <s v="technology/makerspaces"/>
    <n v="159.29509999999999"/>
    <n v="77.327718446601949"/>
    <x v="2"/>
    <s v="makerspaces"/>
    <x v="2666"/>
    <d v="2015-09-25T21:00:00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x v="59"/>
    <b v="1"/>
    <s v="technology/makerspaces"/>
    <n v="110.66666666666667"/>
    <n v="92.222222222222229"/>
    <x v="2"/>
    <s v="makerspaces"/>
    <x v="2667"/>
    <d v="2016-02-10T22:13:36"/>
  </r>
  <r>
    <x v="2668"/>
    <s v="UOttawa Makermobile"/>
    <s v="Creativity on the go! |_x000a_CrÃ©ativitÃ© en mouvement !"/>
    <n v="1000"/>
    <n v="1707"/>
    <x v="0"/>
    <s v="CA"/>
    <s v="CAD"/>
    <n v="1447079520"/>
    <n v="1443449265"/>
    <b v="0"/>
    <x v="33"/>
    <b v="1"/>
    <s v="technology/makerspaces"/>
    <n v="170.70000000000002"/>
    <n v="60.964285714285715"/>
    <x v="2"/>
    <s v="makerspaces"/>
    <x v="2668"/>
    <d v="2015-11-09T14:32:00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x v="202"/>
    <b v="1"/>
    <s v="technology/makerspaces"/>
    <n v="125.125"/>
    <n v="91"/>
    <x v="2"/>
    <s v="makerspaces"/>
    <x v="2669"/>
    <d v="2016-01-10T00:51:36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x v="65"/>
    <b v="0"/>
    <s v="technology/makerspaces"/>
    <n v="6.4158609339642041"/>
    <n v="41.583333333333336"/>
    <x v="2"/>
    <s v="makerspaces"/>
    <x v="2670"/>
    <d v="2014-07-29T00:29:40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x v="87"/>
    <b v="0"/>
    <s v="technology/makerspaces"/>
    <n v="11.343999999999999"/>
    <n v="33.761904761904759"/>
    <x v="2"/>
    <s v="makerspaces"/>
    <x v="2671"/>
    <d v="2014-12-19T19:38:00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x v="5"/>
    <b v="0"/>
    <s v="technology/makerspaces"/>
    <n v="33.19"/>
    <n v="70.61702127659575"/>
    <x v="2"/>
    <s v="makerspaces"/>
    <x v="2672"/>
    <d v="2015-12-28T06:00:00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x v="36"/>
    <b v="0"/>
    <s v="technology/makerspaces"/>
    <n v="27.58"/>
    <n v="167.15151515151516"/>
    <x v="2"/>
    <s v="makerspaces"/>
    <x v="2673"/>
    <d v="2014-10-29T22:45:00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x v="199"/>
    <b v="0"/>
    <s v="technology/makerspaces"/>
    <n v="62.839999999999996"/>
    <n v="128.61988304093566"/>
    <x v="2"/>
    <s v="makerspaces"/>
    <x v="2674"/>
    <d v="2016-07-05T04:59:00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x v="60"/>
    <b v="0"/>
    <s v="technology/makerspaces"/>
    <n v="7.5880000000000001"/>
    <n v="65.41379310344827"/>
    <x v="2"/>
    <s v="makerspaces"/>
    <x v="2675"/>
    <d v="2014-11-10T21:34:49"/>
  </r>
  <r>
    <x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x v="82"/>
    <b v="0"/>
    <s v="technology/makerspaces"/>
    <n v="50.38095238095238"/>
    <n v="117.55555555555556"/>
    <x v="2"/>
    <s v="makerspaces"/>
    <x v="2676"/>
    <d v="2016-05-22T14:59:34"/>
  </r>
  <r>
    <x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x v="74"/>
    <b v="0"/>
    <s v="technology/makerspaces"/>
    <n v="17.512820512820511"/>
    <n v="126.48148148148148"/>
    <x v="2"/>
    <s v="makerspaces"/>
    <x v="2677"/>
    <d v="2014-07-03T00:42:23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x v="84"/>
    <b v="0"/>
    <s v="technology/makerspaces"/>
    <n v="1.375E-2"/>
    <n v="550"/>
    <x v="2"/>
    <s v="makerspaces"/>
    <x v="2678"/>
    <d v="2015-09-24T19:09:25"/>
  </r>
  <r>
    <x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x v="83"/>
    <b v="0"/>
    <s v="technology/makerspaces"/>
    <n v="0.33"/>
    <n v="44"/>
    <x v="2"/>
    <s v="makerspaces"/>
    <x v="2679"/>
    <d v="2015-02-28T00:01:34"/>
  </r>
  <r>
    <x v="2680"/>
    <s v="iHeart Pillow"/>
    <s v="iHeartPillow, Connecting loved ones"/>
    <n v="32000"/>
    <n v="276"/>
    <x v="2"/>
    <s v="ES"/>
    <s v="EUR"/>
    <n v="1459915491"/>
    <n v="1457327091"/>
    <b v="0"/>
    <x v="80"/>
    <b v="0"/>
    <s v="technology/makerspaces"/>
    <n v="0.86250000000000004"/>
    <n v="69"/>
    <x v="2"/>
    <s v="makerspaces"/>
    <x v="2680"/>
    <d v="2016-04-06T04:04:51"/>
  </r>
  <r>
    <x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x v="84"/>
    <b v="0"/>
    <s v="food/food trucks"/>
    <n v="0.6875"/>
    <n v="27.5"/>
    <x v="7"/>
    <s v="food trucks"/>
    <x v="2681"/>
    <d v="2014-07-10T21:29:10"/>
  </r>
  <r>
    <x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x v="9"/>
    <b v="0"/>
    <s v="food/food trucks"/>
    <n v="28.299999999999997"/>
    <n v="84.9"/>
    <x v="7"/>
    <s v="food trucks"/>
    <x v="2682"/>
    <d v="2014-11-22T05:59:00"/>
  </r>
  <r>
    <x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x v="83"/>
    <b v="0"/>
    <s v="food/food trucks"/>
    <n v="0.24"/>
    <n v="12"/>
    <x v="7"/>
    <s v="food trucks"/>
    <x v="2683"/>
    <d v="2015-03-01T18:07:20"/>
  </r>
  <r>
    <x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x v="80"/>
    <b v="0"/>
    <s v="food/food trucks"/>
    <n v="1.1428571428571428"/>
    <n v="200"/>
    <x v="7"/>
    <s v="food trucks"/>
    <x v="2684"/>
    <d v="2014-08-09T21:57:05"/>
  </r>
  <r>
    <x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x v="29"/>
    <b v="0"/>
    <s v="food/food trucks"/>
    <n v="0.02"/>
    <n v="10"/>
    <x v="7"/>
    <s v="food trucks"/>
    <x v="2685"/>
    <d v="2015-04-27T15:42:10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x v="78"/>
    <b v="0"/>
    <s v="food/food trucks"/>
    <n v="0"/>
    <e v="#DIV/0!"/>
    <x v="7"/>
    <s v="food trucks"/>
    <x v="2686"/>
    <d v="2014-09-30T23:23:43"/>
  </r>
  <r>
    <x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x v="78"/>
    <b v="0"/>
    <s v="food/food trucks"/>
    <n v="0"/>
    <e v="#DIV/0!"/>
    <x v="7"/>
    <s v="food trucks"/>
    <x v="2687"/>
    <d v="2015-06-29T15:21:58"/>
  </r>
  <r>
    <x v="2688"/>
    <s v="Mac N Cheez Food Truck"/>
    <s v="The amazing gourmet Mac N Cheez Food Truck Campaigne!"/>
    <n v="50000"/>
    <n v="74"/>
    <x v="2"/>
    <s v="US"/>
    <s v="USD"/>
    <n v="1424746800"/>
    <n v="1422067870"/>
    <b v="0"/>
    <x v="25"/>
    <b v="0"/>
    <s v="food/food trucks"/>
    <n v="0.14799999999999999"/>
    <n v="5.2857142857142856"/>
    <x v="7"/>
    <s v="food trucks"/>
    <x v="2688"/>
    <d v="2015-02-24T03:00:00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x v="29"/>
    <b v="0"/>
    <s v="food/food trucks"/>
    <n v="2.8571428571428571E-3"/>
    <n v="1"/>
    <x v="7"/>
    <s v="food trucks"/>
    <x v="2689"/>
    <d v="2016-07-30T23:04:50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x v="115"/>
    <b v="0"/>
    <s v="food/food trucks"/>
    <n v="10.7325"/>
    <n v="72.762711864406782"/>
    <x v="7"/>
    <s v="food trucks"/>
    <x v="2690"/>
    <d v="2015-06-03T02:31:16"/>
  </r>
  <r>
    <x v="2691"/>
    <s v="Cook"/>
    <s v="A Great New local Food Truck serving up ethnic fusion inspired eats in Ottawa."/>
    <n v="65000"/>
    <n v="35"/>
    <x v="2"/>
    <s v="CA"/>
    <s v="CAD"/>
    <n v="1431278557"/>
    <n v="1427390557"/>
    <b v="0"/>
    <x v="84"/>
    <b v="0"/>
    <s v="food/food trucks"/>
    <n v="5.3846153846153842E-2"/>
    <n v="17.5"/>
    <x v="7"/>
    <s v="food trucks"/>
    <x v="2691"/>
    <d v="2015-05-10T17:22:37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x v="29"/>
    <b v="0"/>
    <s v="food/food trucks"/>
    <n v="0.7142857142857143"/>
    <n v="25"/>
    <x v="7"/>
    <s v="food trucks"/>
    <x v="2692"/>
    <d v="2015-03-25T07:01:00"/>
  </r>
  <r>
    <x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x v="83"/>
    <b v="0"/>
    <s v="food/food trucks"/>
    <n v="0.8"/>
    <n v="13.333333333333334"/>
    <x v="7"/>
    <s v="food trucks"/>
    <x v="2693"/>
    <d v="2014-08-13T03:19:26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x v="29"/>
    <b v="0"/>
    <s v="food/food trucks"/>
    <n v="3.3333333333333335E-3"/>
    <n v="1"/>
    <x v="7"/>
    <s v="food trucks"/>
    <x v="2694"/>
    <d v="2014-09-26T03:22:19"/>
  </r>
  <r>
    <x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x v="83"/>
    <b v="0"/>
    <s v="food/food trucks"/>
    <n v="0.47333333333333333"/>
    <n v="23.666666666666668"/>
    <x v="7"/>
    <s v="food trucks"/>
    <x v="2695"/>
    <d v="2015-04-14T03:21:58"/>
  </r>
  <r>
    <x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x v="44"/>
    <b v="0"/>
    <s v="food/food trucks"/>
    <n v="5.65"/>
    <n v="89.21052631578948"/>
    <x v="7"/>
    <s v="food trucks"/>
    <x v="2696"/>
    <d v="2014-12-25T20:16:00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x v="47"/>
    <b v="0"/>
    <s v="food/food trucks"/>
    <n v="26.35217391304348"/>
    <n v="116.55769230769231"/>
    <x v="7"/>
    <s v="food trucks"/>
    <x v="2697"/>
    <d v="2015-08-02T22:00:00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x v="84"/>
    <b v="0"/>
    <s v="food/food trucks"/>
    <n v="0.325125"/>
    <n v="13.005000000000001"/>
    <x v="7"/>
    <s v="food trucks"/>
    <x v="2698"/>
    <d v="2014-06-27T21:33:28"/>
  </r>
  <r>
    <x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x v="78"/>
    <b v="0"/>
    <s v="food/food trucks"/>
    <n v="0"/>
    <e v="#DIV/0!"/>
    <x v="7"/>
    <s v="food trucks"/>
    <x v="2699"/>
    <d v="2014-08-08T21:31:03"/>
  </r>
  <r>
    <x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x v="80"/>
    <b v="0"/>
    <s v="food/food trucks"/>
    <n v="0.7000700070007001"/>
    <n v="17.5"/>
    <x v="7"/>
    <s v="food trucks"/>
    <x v="2700"/>
    <d v="2014-09-18T20:59:32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x v="67"/>
    <b v="0"/>
    <s v="theater/spaces"/>
    <n v="46.176470588235297"/>
    <n v="34.130434782608695"/>
    <x v="1"/>
    <s v="spaces"/>
    <x v="2701"/>
    <d v="2017-04-07T17:35:34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x v="55"/>
    <b v="0"/>
    <s v="theater/spaces"/>
    <n v="34.410000000000004"/>
    <n v="132.34615384615384"/>
    <x v="1"/>
    <s v="spaces"/>
    <x v="2702"/>
    <d v="2017-04-05T18:14:37"/>
  </r>
  <r>
    <x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x v="43"/>
    <b v="0"/>
    <s v="theater/spaces"/>
    <n v="103.75000000000001"/>
    <n v="922.22222222222217"/>
    <x v="1"/>
    <s v="spaces"/>
    <x v="2703"/>
    <d v="2017-03-22T15:33:50"/>
  </r>
  <r>
    <x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x v="63"/>
    <b v="0"/>
    <s v="theater/spaces"/>
    <n v="6.0263157894736841"/>
    <n v="163.57142857142858"/>
    <x v="1"/>
    <s v="spaces"/>
    <x v="2704"/>
    <d v="2017-04-05T19:41:54"/>
  </r>
  <r>
    <x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x v="22"/>
    <b v="0"/>
    <s v="theater/spaces"/>
    <n v="10.539393939393939"/>
    <n v="217.375"/>
    <x v="1"/>
    <s v="spaces"/>
    <x v="2705"/>
    <d v="2017-03-24T20:59:18"/>
  </r>
  <r>
    <x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x v="40"/>
    <b v="1"/>
    <s v="theater/spaces"/>
    <n v="112.29714285714284"/>
    <n v="149.44486692015209"/>
    <x v="1"/>
    <s v="spaces"/>
    <x v="2706"/>
    <d v="2014-10-16T06:59:00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x v="476"/>
    <b v="1"/>
    <s v="theater/spaces"/>
    <n v="350.84462500000001"/>
    <n v="71.237487309644663"/>
    <x v="1"/>
    <s v="spaces"/>
    <x v="2707"/>
    <d v="2013-05-27T06:59:00"/>
  </r>
  <r>
    <x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x v="477"/>
    <b v="1"/>
    <s v="theater/spaces"/>
    <n v="233.21535"/>
    <n v="44.464318398474738"/>
    <x v="1"/>
    <s v="spaces"/>
    <x v="2708"/>
    <d v="2016-07-21T16:45:26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x v="478"/>
    <b v="1"/>
    <s v="theater/spaces"/>
    <n v="101.60599999999999"/>
    <n v="164.94480519480518"/>
    <x v="1"/>
    <s v="spaces"/>
    <x v="2709"/>
    <d v="2016-10-04T03:59:00"/>
  </r>
  <r>
    <x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x v="479"/>
    <b v="1"/>
    <s v="theater/spaces"/>
    <n v="153.90035000000003"/>
    <n v="84.871516544117654"/>
    <x v="1"/>
    <s v="spaces"/>
    <x v="2710"/>
    <d v="2014-08-09T02:00:00"/>
  </r>
  <r>
    <x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x v="196"/>
    <b v="1"/>
    <s v="theater/spaces"/>
    <n v="100.7161125319693"/>
    <n v="53.945205479452056"/>
    <x v="1"/>
    <s v="spaces"/>
    <x v="2711"/>
    <d v="2014-06-20T22:01:00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x v="235"/>
    <b v="1"/>
    <s v="theater/spaces"/>
    <n v="131.38181818181818"/>
    <n v="50.531468531468533"/>
    <x v="1"/>
    <s v="spaces"/>
    <x v="2712"/>
    <d v="2013-07-13T18:00:00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x v="480"/>
    <b v="1"/>
    <s v="theater/spaces"/>
    <n v="102.24133333333334"/>
    <n v="108.00140845070422"/>
    <x v="1"/>
    <s v="spaces"/>
    <x v="2713"/>
    <d v="2015-12-24T15:41:24"/>
  </r>
  <r>
    <x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x v="120"/>
    <b v="1"/>
    <s v="theater/spaces"/>
    <n v="116.35599999999999"/>
    <n v="95.373770491803285"/>
    <x v="1"/>
    <s v="spaces"/>
    <x v="2714"/>
    <d v="2016-10-14T23:00:00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x v="481"/>
    <b v="1"/>
    <s v="theater/spaces"/>
    <n v="264.62241666666665"/>
    <n v="57.631016333938291"/>
    <x v="1"/>
    <s v="spaces"/>
    <x v="2715"/>
    <d v="2016-02-21T09:33:4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x v="482"/>
    <b v="1"/>
    <s v="theater/spaces"/>
    <n v="119.98010000000001"/>
    <n v="64.160481283422456"/>
    <x v="1"/>
    <s v="spaces"/>
    <x v="2716"/>
    <d v="2015-10-08T07:59:53"/>
  </r>
  <r>
    <x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x v="166"/>
    <b v="1"/>
    <s v="theater/spaces"/>
    <n v="120.10400000000001"/>
    <n v="92.387692307692305"/>
    <x v="1"/>
    <s v="spaces"/>
    <x v="2717"/>
    <d v="2014-12-06T22:57:29"/>
  </r>
  <r>
    <x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x v="265"/>
    <b v="1"/>
    <s v="theater/spaces"/>
    <n v="103.58333333333334"/>
    <n v="125.97972972972973"/>
    <x v="1"/>
    <s v="spaces"/>
    <x v="2718"/>
    <d v="2016-05-03T23:00:00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x v="50"/>
    <b v="1"/>
    <s v="theater/spaces"/>
    <n v="108.83333333333334"/>
    <n v="94.637681159420296"/>
    <x v="1"/>
    <s v="spaces"/>
    <x v="2719"/>
    <d v="2016-04-17T23:44:54"/>
  </r>
  <r>
    <x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x v="210"/>
    <b v="1"/>
    <s v="theater/spaces"/>
    <n v="118.12400000000001"/>
    <n v="170.69942196531792"/>
    <x v="1"/>
    <s v="spaces"/>
    <x v="2720"/>
    <d v="2016-11-11T12:10:53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x v="314"/>
    <b v="1"/>
    <s v="technology/hardware"/>
    <n v="1462"/>
    <n v="40.762081784386616"/>
    <x v="2"/>
    <s v="hardware"/>
    <x v="2721"/>
    <d v="2013-09-06T19:00:0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x v="333"/>
    <b v="1"/>
    <s v="technology/hardware"/>
    <n v="252.54"/>
    <n v="68.254054054054052"/>
    <x v="2"/>
    <s v="hardware"/>
    <x v="2722"/>
    <d v="2017-01-29T20:34:13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x v="282"/>
    <b v="1"/>
    <s v="technology/hardware"/>
    <n v="140.05000000000001"/>
    <n v="95.48863636363636"/>
    <x v="2"/>
    <s v="hardware"/>
    <x v="2723"/>
    <d v="2014-12-31T21:08:08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x v="483"/>
    <b v="1"/>
    <s v="technology/hardware"/>
    <n v="296.87520259319291"/>
    <n v="7.1902649656526005"/>
    <x v="2"/>
    <s v="hardware"/>
    <x v="2724"/>
    <d v="2015-08-15T07:50:59"/>
  </r>
  <r>
    <x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x v="116"/>
    <b v="1"/>
    <s v="technology/hardware"/>
    <n v="144.54249999999999"/>
    <n v="511.65486725663715"/>
    <x v="2"/>
    <s v="hardware"/>
    <x v="2725"/>
    <d v="2017-03-01T17:52:15"/>
  </r>
  <r>
    <x v="2726"/>
    <s v="Krimston TWO - Dual SIM case for iPhone"/>
    <s v="Krimston TWO: iPhone Dual SIM Case"/>
    <n v="100000"/>
    <n v="105745"/>
    <x v="0"/>
    <s v="US"/>
    <s v="USD"/>
    <n v="1461333311"/>
    <n v="1458741311"/>
    <b v="0"/>
    <x v="442"/>
    <b v="1"/>
    <s v="technology/hardware"/>
    <n v="105.745"/>
    <n v="261.74504950495049"/>
    <x v="2"/>
    <s v="hardware"/>
    <x v="2726"/>
    <d v="2016-04-22T13:55:11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x v="484"/>
    <b v="1"/>
    <s v="technology/hardware"/>
    <n v="493.21000000000004"/>
    <n v="69.760961810466767"/>
    <x v="2"/>
    <s v="hardware"/>
    <x v="2727"/>
    <d v="2015-08-07T16:14:23"/>
  </r>
  <r>
    <x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x v="413"/>
    <b v="1"/>
    <s v="technology/hardware"/>
    <n v="201.82666666666668"/>
    <n v="77.229591836734699"/>
    <x v="2"/>
    <s v="hardware"/>
    <x v="2728"/>
    <d v="2015-12-30T14:23:54"/>
  </r>
  <r>
    <x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x v="23"/>
    <b v="1"/>
    <s v="technology/hardware"/>
    <n v="104.44"/>
    <n v="340.56521739130437"/>
    <x v="2"/>
    <s v="hardware"/>
    <x v="2729"/>
    <d v="2015-05-01T05:46:37"/>
  </r>
  <r>
    <x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x v="345"/>
    <b v="1"/>
    <s v="technology/hardware"/>
    <n v="170.29262962962963"/>
    <n v="67.417903225806455"/>
    <x v="2"/>
    <s v="hardware"/>
    <x v="2730"/>
    <d v="2013-04-22T12:59:35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x v="77"/>
    <b v="1"/>
    <s v="technology/hardware"/>
    <n v="104.30333333333333"/>
    <n v="845.70270270270271"/>
    <x v="2"/>
    <s v="hardware"/>
    <x v="2731"/>
    <d v="2014-10-18T04:00:0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x v="96"/>
    <b v="1"/>
    <s v="technology/hardware"/>
    <n v="118.25000000000001"/>
    <n v="97.191780821917803"/>
    <x v="2"/>
    <s v="hardware"/>
    <x v="2732"/>
    <d v="2013-05-28T00:00:0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x v="46"/>
    <b v="1"/>
    <s v="technology/hardware"/>
    <n v="107.538"/>
    <n v="451.84033613445376"/>
    <x v="2"/>
    <s v="hardware"/>
    <x v="2733"/>
    <d v="2015-04-10T05:32:54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x v="430"/>
    <b v="1"/>
    <s v="technology/hardware"/>
    <n v="2260300"/>
    <n v="138.66871165644173"/>
    <x v="2"/>
    <s v="hardware"/>
    <x v="2734"/>
    <d v="2016-10-13T21:59:0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x v="485"/>
    <b v="1"/>
    <s v="technology/hardware"/>
    <n v="978.13466666666682"/>
    <n v="21.640147492625371"/>
    <x v="2"/>
    <s v="hardware"/>
    <x v="2735"/>
    <d v="2013-03-13T20:00:0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x v="6"/>
    <b v="1"/>
    <s v="technology/hardware"/>
    <n v="122.9"/>
    <n v="169.51724137931035"/>
    <x v="2"/>
    <s v="hardware"/>
    <x v="2736"/>
    <d v="2014-04-23T15:59:33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x v="231"/>
    <b v="1"/>
    <s v="technology/hardware"/>
    <n v="246.0608"/>
    <n v="161.88210526315791"/>
    <x v="2"/>
    <s v="hardware"/>
    <x v="2737"/>
    <d v="2014-01-15T19:00:0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x v="41"/>
    <b v="1"/>
    <s v="technology/hardware"/>
    <n v="147.94"/>
    <n v="493.13333333333333"/>
    <x v="2"/>
    <s v="hardware"/>
    <x v="2738"/>
    <d v="2016-11-06T03:26:44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x v="277"/>
    <b v="1"/>
    <s v="technology/hardware"/>
    <n v="384.09090909090907"/>
    <n v="22.120418848167539"/>
    <x v="2"/>
    <s v="hardware"/>
    <x v="2739"/>
    <d v="2014-05-05T21:18:37"/>
  </r>
  <r>
    <x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x v="57"/>
    <b v="1"/>
    <s v="technology/hardware"/>
    <n v="103.33333333333334"/>
    <n v="18.235294117647058"/>
    <x v="2"/>
    <s v="hardware"/>
    <x v="2740"/>
    <d v="2015-03-11T23:45:52"/>
  </r>
  <r>
    <x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x v="80"/>
    <b v="0"/>
    <s v="publishing/children's books"/>
    <n v="0.43750000000000006"/>
    <n v="8.75"/>
    <x v="3"/>
    <s v="children's books"/>
    <x v="2741"/>
    <d v="2014-10-20T02:07:00"/>
  </r>
  <r>
    <x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x v="59"/>
    <b v="0"/>
    <s v="publishing/children's books"/>
    <n v="29.24"/>
    <n v="40.611111111111114"/>
    <x v="3"/>
    <s v="children's books"/>
    <x v="2742"/>
    <d v="2012-05-15T17:16:27"/>
  </r>
  <r>
    <x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x v="78"/>
    <b v="0"/>
    <s v="publishing/children's books"/>
    <n v="0"/>
    <e v="#DIV/0!"/>
    <x v="3"/>
    <s v="children's books"/>
    <x v="2743"/>
    <d v="2016-10-19T07:53:27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x v="19"/>
    <b v="0"/>
    <s v="publishing/children's books"/>
    <n v="5.21875"/>
    <n v="37.954545454545453"/>
    <x v="3"/>
    <s v="children's books"/>
    <x v="2744"/>
    <d v="2012-02-29T01:29:58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x v="72"/>
    <b v="0"/>
    <s v="publishing/children's books"/>
    <n v="21.887499999999999"/>
    <n v="35.734693877551024"/>
    <x v="3"/>
    <s v="children's books"/>
    <x v="2745"/>
    <d v="2012-07-14T23:42:48"/>
  </r>
  <r>
    <x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x v="10"/>
    <b v="0"/>
    <s v="publishing/children's books"/>
    <n v="26.700000000000003"/>
    <n v="42.157894736842103"/>
    <x v="3"/>
    <s v="children's books"/>
    <x v="2746"/>
    <d v="2014-08-29T18:45:11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x v="80"/>
    <b v="0"/>
    <s v="publishing/children's books"/>
    <n v="28.000000000000004"/>
    <n v="35"/>
    <x v="3"/>
    <s v="children's books"/>
    <x v="2747"/>
    <d v="2012-06-16T03:10:00"/>
  </r>
  <r>
    <x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x v="80"/>
    <b v="0"/>
    <s v="publishing/children's books"/>
    <n v="1.06"/>
    <n v="13.25"/>
    <x v="3"/>
    <s v="children's books"/>
    <x v="2748"/>
    <d v="2016-09-02T17:03:22"/>
  </r>
  <r>
    <x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x v="84"/>
    <b v="0"/>
    <s v="publishing/children's books"/>
    <n v="1.0999999999999999"/>
    <n v="55"/>
    <x v="3"/>
    <s v="children's books"/>
    <x v="2749"/>
    <d v="2015-04-04T18:10:37"/>
  </r>
  <r>
    <x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x v="78"/>
    <b v="0"/>
    <s v="publishing/children's books"/>
    <n v="0"/>
    <e v="#DIV/0!"/>
    <x v="3"/>
    <s v="children's books"/>
    <x v="2750"/>
    <d v="2012-06-30T20:00:00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x v="78"/>
    <b v="0"/>
    <s v="publishing/children's books"/>
    <n v="0"/>
    <e v="#DIV/0!"/>
    <x v="3"/>
    <s v="children's books"/>
    <x v="2751"/>
    <d v="2014-06-17T21:17:22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x v="25"/>
    <b v="0"/>
    <s v="publishing/children's books"/>
    <n v="11.458333333333332"/>
    <n v="39.285714285714285"/>
    <x v="3"/>
    <s v="children's books"/>
    <x v="2752"/>
    <d v="2011-12-18T18:21:44"/>
  </r>
  <r>
    <x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x v="22"/>
    <b v="0"/>
    <s v="publishing/children's books"/>
    <n v="19"/>
    <n v="47.5"/>
    <x v="3"/>
    <s v="children's books"/>
    <x v="2753"/>
    <d v="2012-08-26T21:37:03"/>
  </r>
  <r>
    <x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x v="78"/>
    <b v="0"/>
    <s v="publishing/children's books"/>
    <n v="0"/>
    <e v="#DIV/0!"/>
    <x v="3"/>
    <s v="children's books"/>
    <x v="2754"/>
    <d v="2014-09-11T15:15:51"/>
  </r>
  <r>
    <x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x v="41"/>
    <b v="0"/>
    <s v="publishing/children's books"/>
    <n v="52"/>
    <n v="17.333333333333332"/>
    <x v="3"/>
    <s v="children's books"/>
    <x v="2755"/>
    <d v="2015-04-08T18:58:47"/>
  </r>
  <r>
    <x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x v="51"/>
    <b v="0"/>
    <s v="publishing/children's books"/>
    <n v="10.48"/>
    <n v="31.757575757575758"/>
    <x v="3"/>
    <s v="children's books"/>
    <x v="2756"/>
    <d v="2014-01-11T21:36:41"/>
  </r>
  <r>
    <x v="2757"/>
    <s v="C is for Crooked"/>
    <s v="A children's letter book that Lampoons Hillary Clinton"/>
    <n v="1500"/>
    <n v="10"/>
    <x v="2"/>
    <s v="US"/>
    <s v="USD"/>
    <n v="1470498332"/>
    <n v="1469202332"/>
    <b v="0"/>
    <x v="84"/>
    <b v="0"/>
    <s v="publishing/children's books"/>
    <n v="0.66666666666666674"/>
    <n v="5"/>
    <x v="3"/>
    <s v="children's books"/>
    <x v="2757"/>
    <d v="2016-08-06T15:45:32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x v="79"/>
    <b v="0"/>
    <s v="publishing/children's books"/>
    <n v="11.700000000000001"/>
    <n v="39"/>
    <x v="3"/>
    <s v="children's books"/>
    <x v="2758"/>
    <d v="2016-10-10T10:36:23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x v="84"/>
    <b v="0"/>
    <s v="publishing/children's books"/>
    <n v="10.5"/>
    <n v="52.5"/>
    <x v="3"/>
    <s v="children's books"/>
    <x v="2759"/>
    <d v="2016-07-16T08:47:46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x v="78"/>
    <b v="0"/>
    <s v="publishing/children's books"/>
    <n v="0"/>
    <e v="#DIV/0!"/>
    <x v="3"/>
    <s v="children's books"/>
    <x v="2760"/>
    <d v="2013-06-20T11:04:18"/>
  </r>
  <r>
    <x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x v="80"/>
    <b v="0"/>
    <s v="publishing/children's books"/>
    <n v="0.72"/>
    <n v="9"/>
    <x v="3"/>
    <s v="children's books"/>
    <x v="2761"/>
    <d v="2013-01-03T01:31:33"/>
  </r>
  <r>
    <x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x v="29"/>
    <b v="0"/>
    <s v="publishing/children's books"/>
    <n v="0.76923076923076927"/>
    <n v="25"/>
    <x v="3"/>
    <s v="children's books"/>
    <x v="2762"/>
    <d v="2012-03-18T23:53:15"/>
  </r>
  <r>
    <x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x v="83"/>
    <b v="0"/>
    <s v="publishing/children's books"/>
    <n v="0.22842639593908631"/>
    <n v="30"/>
    <x v="3"/>
    <s v="children's books"/>
    <x v="2763"/>
    <d v="2013-05-24T13:54:44"/>
  </r>
  <r>
    <x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x v="80"/>
    <b v="0"/>
    <s v="publishing/children's books"/>
    <n v="1.125"/>
    <n v="11.25"/>
    <x v="3"/>
    <s v="children's books"/>
    <x v="2764"/>
    <d v="2012-05-30T19:00:00"/>
  </r>
  <r>
    <x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x v="78"/>
    <b v="0"/>
    <s v="publishing/children's books"/>
    <n v="0"/>
    <e v="#DIV/0!"/>
    <x v="3"/>
    <s v="children's books"/>
    <x v="2765"/>
    <d v="2012-10-28T13:53:48"/>
  </r>
  <r>
    <x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x v="80"/>
    <b v="0"/>
    <s v="publishing/children's books"/>
    <n v="2"/>
    <n v="25"/>
    <x v="3"/>
    <s v="children's books"/>
    <x v="2766"/>
    <d v="2011-08-11T16:01:58"/>
  </r>
  <r>
    <x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x v="83"/>
    <b v="0"/>
    <s v="publishing/children's books"/>
    <n v="0.85000000000000009"/>
    <n v="11.333333333333334"/>
    <x v="3"/>
    <s v="children's books"/>
    <x v="2767"/>
    <d v="2015-08-16T23:00:50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x v="69"/>
    <b v="0"/>
    <s v="publishing/children's books"/>
    <n v="14.314285714285715"/>
    <n v="29.470588235294116"/>
    <x v="3"/>
    <s v="children's books"/>
    <x v="2768"/>
    <d v="2012-03-29T13:45:23"/>
  </r>
  <r>
    <x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x v="84"/>
    <b v="0"/>
    <s v="publishing/children's books"/>
    <n v="0.25"/>
    <n v="1"/>
    <x v="3"/>
    <s v="children's books"/>
    <x v="2769"/>
    <d v="2014-06-05T19:49:50"/>
  </r>
  <r>
    <x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x v="51"/>
    <b v="0"/>
    <s v="publishing/children's books"/>
    <n v="10.411249999999999"/>
    <n v="63.098484848484851"/>
    <x v="3"/>
    <s v="children's books"/>
    <x v="2770"/>
    <d v="2014-03-18T15:55:30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x v="78"/>
    <b v="0"/>
    <s v="publishing/children's books"/>
    <n v="0"/>
    <e v="#DIV/0!"/>
    <x v="3"/>
    <s v="children's books"/>
    <x v="2771"/>
    <d v="2013-02-01T17:00:00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x v="78"/>
    <b v="0"/>
    <s v="publishing/children's books"/>
    <n v="0"/>
    <e v="#DIV/0!"/>
    <x v="3"/>
    <s v="children's books"/>
    <x v="2772"/>
    <d v="2013-10-05T20:51:34"/>
  </r>
  <r>
    <x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x v="29"/>
    <b v="0"/>
    <s v="publishing/children's books"/>
    <n v="0.18867924528301888"/>
    <n v="1"/>
    <x v="3"/>
    <s v="children's books"/>
    <x v="2773"/>
    <d v="2016-04-24T20:45:21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x v="62"/>
    <b v="0"/>
    <s v="publishing/children's books"/>
    <n v="14.249999999999998"/>
    <n v="43.846153846153847"/>
    <x v="3"/>
    <s v="children's books"/>
    <x v="2774"/>
    <d v="2013-03-08T03:02:08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x v="84"/>
    <b v="0"/>
    <s v="publishing/children's books"/>
    <n v="3"/>
    <n v="75"/>
    <x v="3"/>
    <s v="children's books"/>
    <x v="2775"/>
    <d v="2011-12-16T00:19:14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x v="17"/>
    <b v="0"/>
    <s v="publishing/children's books"/>
    <n v="7.8809523809523814"/>
    <n v="45.972222222222221"/>
    <x v="3"/>
    <s v="children's books"/>
    <x v="2776"/>
    <d v="2015-06-12T07:07:56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x v="29"/>
    <b v="0"/>
    <s v="publishing/children's books"/>
    <n v="0.33333333333333337"/>
    <n v="10"/>
    <x v="3"/>
    <s v="children's books"/>
    <x v="2777"/>
    <d v="2015-07-17T16:03:24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x v="41"/>
    <b v="0"/>
    <s v="publishing/children's books"/>
    <n v="25.545454545454543"/>
    <n v="93.666666666666671"/>
    <x v="3"/>
    <s v="children's books"/>
    <x v="2778"/>
    <d v="2014-08-25T23:28:26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x v="29"/>
    <b v="0"/>
    <s v="publishing/children's books"/>
    <n v="2.12"/>
    <n v="53"/>
    <x v="3"/>
    <s v="children's books"/>
    <x v="2779"/>
    <d v="2015-11-22T15:03:41"/>
  </r>
  <r>
    <x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x v="78"/>
    <b v="0"/>
    <s v="publishing/children's books"/>
    <n v="0"/>
    <e v="#DIV/0!"/>
    <x v="3"/>
    <s v="children's books"/>
    <x v="2780"/>
    <d v="2017-03-10T10:44:48"/>
  </r>
  <r>
    <x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x v="33"/>
    <b v="1"/>
    <s v="theater/plays"/>
    <n v="105.28"/>
    <n v="47"/>
    <x v="1"/>
    <s v="plays"/>
    <x v="2781"/>
    <d v="2015-02-12T07:00:00"/>
  </r>
  <r>
    <x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x v="59"/>
    <b v="1"/>
    <s v="theater/plays"/>
    <n v="120"/>
    <n v="66.666666666666671"/>
    <x v="1"/>
    <s v="plays"/>
    <x v="2782"/>
    <d v="2015-02-17T04:59:00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x v="42"/>
    <b v="1"/>
    <s v="theater/plays"/>
    <n v="114.5"/>
    <n v="18.770491803278688"/>
    <x v="1"/>
    <s v="plays"/>
    <x v="2783"/>
    <d v="2015-04-23T12:50:4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x v="52"/>
    <b v="1"/>
    <s v="theater/plays"/>
    <n v="119"/>
    <n v="66.111111111111114"/>
    <x v="1"/>
    <s v="plays"/>
    <x v="2784"/>
    <d v="2014-10-29T18:54:03"/>
  </r>
  <r>
    <x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x v="136"/>
    <b v="1"/>
    <s v="theater/plays"/>
    <n v="104.67999999999999"/>
    <n v="36.859154929577464"/>
    <x v="1"/>
    <s v="plays"/>
    <x v="2785"/>
    <d v="2016-08-05T21:00:00"/>
  </r>
  <r>
    <x v="2786"/>
    <s v="Fierce"/>
    <s v="A heart-melting farce about sex, art and the lovelorn lay-abouts of London-town."/>
    <n v="2500"/>
    <n v="2946"/>
    <x v="0"/>
    <s v="GB"/>
    <s v="GBP"/>
    <n v="1404913180"/>
    <n v="1403703580"/>
    <b v="0"/>
    <x v="142"/>
    <b v="1"/>
    <s v="theater/plays"/>
    <n v="117.83999999999999"/>
    <n v="39.810810810810814"/>
    <x v="1"/>
    <s v="plays"/>
    <x v="2786"/>
    <d v="2014-07-09T13:39:40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x v="44"/>
    <b v="1"/>
    <s v="theater/plays"/>
    <n v="119.7"/>
    <n v="31.5"/>
    <x v="1"/>
    <s v="plays"/>
    <x v="2787"/>
    <d v="2014-07-18T04:45:52"/>
  </r>
  <r>
    <x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x v="9"/>
    <b v="1"/>
    <s v="theater/plays"/>
    <n v="102.49999999999999"/>
    <n v="102.5"/>
    <x v="1"/>
    <s v="plays"/>
    <x v="2788"/>
    <d v="2016-07-29T16:50:43"/>
  </r>
  <r>
    <x v="2789"/>
    <s v="The Adventurers Club"/>
    <s v="BNT's Biggest Adventure So Far: Our 2015 full length production!"/>
    <n v="3000"/>
    <n v="3035"/>
    <x v="0"/>
    <s v="US"/>
    <s v="USD"/>
    <n v="1426132800"/>
    <n v="1424477934"/>
    <b v="0"/>
    <x v="54"/>
    <b v="1"/>
    <s v="theater/plays"/>
    <n v="101.16666666666667"/>
    <n v="126.45833333333333"/>
    <x v="1"/>
    <s v="plays"/>
    <x v="2789"/>
    <d v="2015-03-12T04:00:00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x v="36"/>
    <b v="1"/>
    <s v="theater/plays"/>
    <n v="105.33333333333333"/>
    <n v="47.878787878787875"/>
    <x v="1"/>
    <s v="plays"/>
    <x v="2790"/>
    <d v="2015-02-11T22:31:43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x v="33"/>
    <b v="1"/>
    <s v="theater/plays"/>
    <n v="102.49999999999999"/>
    <n v="73.214285714285708"/>
    <x v="1"/>
    <s v="plays"/>
    <x v="2791"/>
    <d v="2016-09-09T04:00:00"/>
  </r>
  <r>
    <x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x v="54"/>
    <b v="1"/>
    <s v="theater/plays"/>
    <n v="107.60000000000001"/>
    <n v="89.666666666666671"/>
    <x v="1"/>
    <s v="plays"/>
    <x v="2792"/>
    <d v="2015-08-12T05:32:39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x v="196"/>
    <b v="1"/>
    <s v="theater/plays"/>
    <n v="110.5675"/>
    <n v="151.4623287671233"/>
    <x v="1"/>
    <s v="plays"/>
    <x v="2793"/>
    <d v="2015-07-21T10:03:25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x v="83"/>
    <b v="1"/>
    <s v="theater/plays"/>
    <n v="150"/>
    <n v="25"/>
    <x v="1"/>
    <s v="plays"/>
    <x v="2794"/>
    <d v="2016-03-03T19:00:00"/>
  </r>
  <r>
    <x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x v="9"/>
    <b v="1"/>
    <s v="theater/plays"/>
    <n v="104.28571428571429"/>
    <n v="36.5"/>
    <x v="1"/>
    <s v="plays"/>
    <x v="2795"/>
    <d v="2014-06-06T23:00:00"/>
  </r>
  <r>
    <x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x v="64"/>
    <b v="1"/>
    <s v="theater/plays"/>
    <n v="115.5"/>
    <n v="44"/>
    <x v="1"/>
    <s v="plays"/>
    <x v="2796"/>
    <d v="2014-07-05T12:40:28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x v="225"/>
    <b v="1"/>
    <s v="theater/plays"/>
    <n v="102.64512500000001"/>
    <n v="87.357553191489373"/>
    <x v="1"/>
    <s v="plays"/>
    <x v="2797"/>
    <d v="2014-07-08T22:34:00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x v="237"/>
    <b v="1"/>
    <s v="theater/plays"/>
    <n v="101.4"/>
    <n v="36.474820143884891"/>
    <x v="1"/>
    <s v="plays"/>
    <x v="2798"/>
    <d v="2015-07-31T16:00:00"/>
  </r>
  <r>
    <x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x v="208"/>
    <b v="1"/>
    <s v="theater/plays"/>
    <n v="116.6348"/>
    <n v="44.859538461538463"/>
    <x v="1"/>
    <s v="plays"/>
    <x v="2799"/>
    <d v="2016-06-17T16:00:00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x v="162"/>
    <b v="1"/>
    <s v="theater/plays"/>
    <n v="133"/>
    <n v="42.903225806451616"/>
    <x v="1"/>
    <s v="plays"/>
    <x v="2800"/>
    <d v="2015-01-04T13:16:06"/>
  </r>
  <r>
    <x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x v="62"/>
    <b v="1"/>
    <s v="theater/plays"/>
    <n v="133.20000000000002"/>
    <n v="51.230769230769234"/>
    <x v="1"/>
    <s v="plays"/>
    <x v="2801"/>
    <d v="2014-10-10T11:00:00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x v="240"/>
    <b v="1"/>
    <s v="theater/plays"/>
    <n v="101.83333333333333"/>
    <n v="33.944444444444443"/>
    <x v="1"/>
    <s v="plays"/>
    <x v="2802"/>
    <d v="2015-08-06T15:31:47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x v="261"/>
    <b v="1"/>
    <s v="theater/plays"/>
    <n v="127.95"/>
    <n v="90.744680851063833"/>
    <x v="1"/>
    <s v="plays"/>
    <x v="2803"/>
    <d v="2015-07-16T00:00:00"/>
  </r>
  <r>
    <x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x v="23"/>
    <b v="1"/>
    <s v="theater/plays"/>
    <n v="114.99999999999999"/>
    <n v="50"/>
    <x v="1"/>
    <s v="plays"/>
    <x v="2804"/>
    <d v="2014-09-29T10:53:10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x v="59"/>
    <b v="1"/>
    <s v="theater/plays"/>
    <n v="110.00000000000001"/>
    <n v="24.444444444444443"/>
    <x v="1"/>
    <s v="plays"/>
    <x v="2805"/>
    <d v="2015-08-22T12:07:53"/>
  </r>
  <r>
    <x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x v="88"/>
    <b v="1"/>
    <s v="theater/plays"/>
    <n v="112.1"/>
    <n v="44.25"/>
    <x v="1"/>
    <s v="plays"/>
    <x v="2806"/>
    <d v="2015-08-05T11:00:00"/>
  </r>
  <r>
    <x v="2807"/>
    <s v="The Commission Theatre Co."/>
    <s v="Bringing Shakespeare back to the Playwrights"/>
    <n v="5000"/>
    <n v="6300"/>
    <x v="0"/>
    <s v="US"/>
    <s v="USD"/>
    <n v="1435611438"/>
    <n v="1433019438"/>
    <b v="0"/>
    <x v="251"/>
    <b v="1"/>
    <s v="theater/plays"/>
    <n v="126"/>
    <n v="67.741935483870961"/>
    <x v="1"/>
    <s v="plays"/>
    <x v="2807"/>
    <d v="2015-06-29T20:57:18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x v="50"/>
    <b v="1"/>
    <s v="theater/plays"/>
    <n v="100.24444444444444"/>
    <n v="65.376811594202906"/>
    <x v="1"/>
    <s v="plays"/>
    <x v="2808"/>
    <d v="2015-08-22T20:18:55"/>
  </r>
  <r>
    <x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x v="64"/>
    <b v="1"/>
    <s v="theater/plays"/>
    <n v="102.4"/>
    <n v="121.9047619047619"/>
    <x v="1"/>
    <s v="plays"/>
    <x v="2809"/>
    <d v="2016-03-30T14:39:00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x v="7"/>
    <b v="1"/>
    <s v="theater/plays"/>
    <n v="108.2"/>
    <n v="47.456140350877192"/>
    <x v="1"/>
    <s v="plays"/>
    <x v="2810"/>
    <d v="2014-06-01T03:59:00"/>
  </r>
  <r>
    <x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x v="52"/>
    <b v="1"/>
    <s v="theater/plays"/>
    <n v="100.27"/>
    <n v="92.842592592592595"/>
    <x v="1"/>
    <s v="plays"/>
    <x v="2811"/>
    <d v="2015-02-23T11:55:03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x v="183"/>
    <b v="1"/>
    <s v="theater/plays"/>
    <n v="113.3"/>
    <n v="68.253012048192772"/>
    <x v="1"/>
    <s v="plays"/>
    <x v="2812"/>
    <d v="2015-04-06T04:00:00"/>
  </r>
  <r>
    <x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x v="93"/>
    <b v="1"/>
    <s v="theater/plays"/>
    <n v="127.57571428571428"/>
    <n v="37.209583333333335"/>
    <x v="1"/>
    <s v="plays"/>
    <x v="2813"/>
    <d v="2016-12-14T17:49:21"/>
  </r>
  <r>
    <x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x v="31"/>
    <b v="1"/>
    <s v="theater/plays"/>
    <n v="107.73333333333332"/>
    <n v="25.25"/>
    <x v="1"/>
    <s v="plays"/>
    <x v="2814"/>
    <d v="2015-05-09T09:35:15"/>
  </r>
  <r>
    <x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x v="25"/>
    <b v="1"/>
    <s v="theater/plays"/>
    <n v="242"/>
    <n v="43.214285714285715"/>
    <x v="1"/>
    <s v="plays"/>
    <x v="2815"/>
    <d v="2016-08-07T18:38:29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x v="39"/>
    <b v="1"/>
    <s v="theater/plays"/>
    <n v="141.56666666666666"/>
    <n v="25.130177514792898"/>
    <x v="1"/>
    <s v="plays"/>
    <x v="2816"/>
    <d v="2015-08-02T16:00:00"/>
  </r>
  <r>
    <x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x v="51"/>
    <b v="1"/>
    <s v="theater/plays"/>
    <n v="130"/>
    <n v="23.636363636363637"/>
    <x v="1"/>
    <s v="plays"/>
    <x v="2817"/>
    <d v="2015-02-28T15:14:22"/>
  </r>
  <r>
    <x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x v="332"/>
    <b v="1"/>
    <s v="theater/plays"/>
    <n v="106.03"/>
    <n v="103.95098039215686"/>
    <x v="1"/>
    <s v="plays"/>
    <x v="2818"/>
    <d v="2015-09-23T14:21:2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x v="201"/>
    <b v="1"/>
    <s v="theater/plays"/>
    <n v="104.80000000000001"/>
    <n v="50.384615384615387"/>
    <x v="1"/>
    <s v="plays"/>
    <x v="2819"/>
    <d v="2015-06-14T12:36:49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x v="9"/>
    <b v="1"/>
    <s v="theater/plays"/>
    <n v="136"/>
    <n v="13.6"/>
    <x v="1"/>
    <s v="plays"/>
    <x v="2820"/>
    <d v="2016-02-26T00:00:00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x v="2"/>
    <b v="1"/>
    <s v="theater/plays"/>
    <n v="100"/>
    <n v="28.571428571428573"/>
    <x v="1"/>
    <s v="plays"/>
    <x v="2821"/>
    <d v="2014-09-23T22:08:55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x v="225"/>
    <b v="1"/>
    <s v="theater/plays"/>
    <n v="100"/>
    <n v="63.829787234042556"/>
    <x v="1"/>
    <s v="plays"/>
    <x v="2822"/>
    <d v="2015-03-27T15:24:52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x v="25"/>
    <b v="1"/>
    <s v="theater/plays"/>
    <n v="124"/>
    <n v="8.8571428571428577"/>
    <x v="1"/>
    <s v="plays"/>
    <x v="2823"/>
    <d v="2015-03-31T22:59:00"/>
  </r>
  <r>
    <x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x v="41"/>
    <b v="1"/>
    <s v="theater/plays"/>
    <n v="116.92307692307693"/>
    <n v="50.666666666666664"/>
    <x v="1"/>
    <s v="plays"/>
    <x v="2824"/>
    <d v="2015-06-13T01:43:00"/>
  </r>
  <r>
    <x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x v="13"/>
    <b v="1"/>
    <s v="theater/plays"/>
    <n v="103.33333333333334"/>
    <n v="60.784313725490193"/>
    <x v="1"/>
    <s v="plays"/>
    <x v="2825"/>
    <d v="2015-12-04T19:01:2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x v="10"/>
    <b v="1"/>
    <s v="theater/plays"/>
    <n v="107.74999999999999"/>
    <n v="113.42105263157895"/>
    <x v="1"/>
    <s v="plays"/>
    <x v="2826"/>
    <d v="2015-07-10T07:00:00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x v="23"/>
    <b v="1"/>
    <s v="theater/plays"/>
    <n v="120.24999999999999"/>
    <n v="104.56521739130434"/>
    <x v="1"/>
    <s v="plays"/>
    <x v="2827"/>
    <d v="2016-06-03T16:30:00"/>
  </r>
  <r>
    <x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x v="174"/>
    <b v="1"/>
    <s v="theater/plays"/>
    <n v="100.37894736842105"/>
    <n v="98.30927835051547"/>
    <x v="1"/>
    <s v="plays"/>
    <x v="2828"/>
    <d v="2015-10-02T23:00:00"/>
  </r>
  <r>
    <x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x v="88"/>
    <b v="1"/>
    <s v="theater/plays"/>
    <n v="106.52"/>
    <n v="35.039473684210527"/>
    <x v="1"/>
    <s v="plays"/>
    <x v="2829"/>
    <d v="2016-06-02T10:25:18"/>
  </r>
  <r>
    <x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x v="202"/>
    <b v="1"/>
    <s v="theater/plays"/>
    <n v="100"/>
    <n v="272.72727272727275"/>
    <x v="1"/>
    <s v="plays"/>
    <x v="2830"/>
    <d v="2014-05-12T03:59:00"/>
  </r>
  <r>
    <x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x v="47"/>
    <b v="1"/>
    <s v="theater/plays"/>
    <n v="110.66666666666667"/>
    <n v="63.846153846153847"/>
    <x v="1"/>
    <s v="plays"/>
    <x v="2831"/>
    <d v="2015-07-16T19:47:50"/>
  </r>
  <r>
    <x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x v="195"/>
    <b v="1"/>
    <s v="theater/plays"/>
    <n v="114.71959999999999"/>
    <n v="30.189368421052631"/>
    <x v="1"/>
    <s v="plays"/>
    <x v="2832"/>
    <d v="2014-11-23T22:00:00"/>
  </r>
  <r>
    <x v="2833"/>
    <s v="Star Man Rocket Man"/>
    <s v="A new play about exploring outer space"/>
    <n v="2700"/>
    <n v="2923"/>
    <x v="0"/>
    <s v="US"/>
    <s v="USD"/>
    <n v="1444528800"/>
    <n v="1442804633"/>
    <b v="0"/>
    <x v="2"/>
    <b v="1"/>
    <s v="theater/plays"/>
    <n v="108.25925925925925"/>
    <n v="83.51428571428572"/>
    <x v="1"/>
    <s v="plays"/>
    <x v="2833"/>
    <d v="2015-10-11T02:00:00"/>
  </r>
  <r>
    <x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x v="64"/>
    <b v="1"/>
    <s v="theater/plays"/>
    <n v="170"/>
    <n v="64.761904761904759"/>
    <x v="1"/>
    <s v="plays"/>
    <x v="2834"/>
    <d v="2015-01-30T23:02:10"/>
  </r>
  <r>
    <x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x v="251"/>
    <b v="1"/>
    <s v="theater/plays"/>
    <n v="187.09899999999999"/>
    <n v="20.118172043010752"/>
    <x v="1"/>
    <s v="plays"/>
    <x v="2835"/>
    <d v="2015-12-05T00:00:00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x v="202"/>
    <b v="1"/>
    <s v="theater/plays"/>
    <n v="107.77777777777777"/>
    <n v="44.090909090909093"/>
    <x v="1"/>
    <s v="plays"/>
    <x v="2836"/>
    <d v="2017-02-18T04:59:00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x v="64"/>
    <b v="1"/>
    <s v="theater/plays"/>
    <n v="100"/>
    <n v="40.476190476190474"/>
    <x v="1"/>
    <s v="plays"/>
    <x v="2837"/>
    <d v="2015-12-09T22:48:04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x v="241"/>
    <b v="1"/>
    <s v="theater/plays"/>
    <n v="120.24999999999999"/>
    <n v="44.537037037037038"/>
    <x v="1"/>
    <s v="plays"/>
    <x v="2838"/>
    <d v="2014-08-13T22:00:00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x v="162"/>
    <b v="1"/>
    <s v="theater/plays"/>
    <n v="111.42857142857143"/>
    <n v="125.80645161290323"/>
    <x v="1"/>
    <s v="plays"/>
    <x v="2839"/>
    <d v="2014-08-25T04:59:00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x v="462"/>
    <b v="1"/>
    <s v="theater/plays"/>
    <n v="104"/>
    <n v="19.696969696969695"/>
    <x v="1"/>
    <s v="plays"/>
    <x v="2840"/>
    <d v="2015-03-18T17:00:00"/>
  </r>
  <r>
    <x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x v="29"/>
    <b v="0"/>
    <s v="theater/plays"/>
    <n v="1"/>
    <n v="10"/>
    <x v="1"/>
    <s v="plays"/>
    <x v="2841"/>
    <d v="2015-12-13T18:44:57"/>
  </r>
  <r>
    <x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x v="78"/>
    <b v="0"/>
    <s v="theater/plays"/>
    <n v="0"/>
    <e v="#DIV/0!"/>
    <x v="1"/>
    <s v="plays"/>
    <x v="2842"/>
    <d v="2014-06-21T11:00:00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x v="78"/>
    <b v="0"/>
    <s v="theater/plays"/>
    <n v="0"/>
    <e v="#DIV/0!"/>
    <x v="1"/>
    <s v="plays"/>
    <x v="2843"/>
    <d v="2016-06-13T04:00:00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x v="29"/>
    <b v="0"/>
    <s v="theater/plays"/>
    <n v="5.4545454545454541"/>
    <n v="30"/>
    <x v="1"/>
    <s v="plays"/>
    <x v="2844"/>
    <d v="2017-01-04T13:06:20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x v="70"/>
    <b v="0"/>
    <s v="theater/plays"/>
    <n v="31.546666666666667"/>
    <n v="60.666666666666664"/>
    <x v="1"/>
    <s v="plays"/>
    <x v="2845"/>
    <d v="2015-06-08T00:23:53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x v="78"/>
    <b v="0"/>
    <s v="theater/plays"/>
    <n v="0"/>
    <e v="#DIV/0!"/>
    <x v="1"/>
    <s v="plays"/>
    <x v="2846"/>
    <d v="2015-05-29T16:36:34"/>
  </r>
  <r>
    <x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x v="78"/>
    <b v="0"/>
    <s v="theater/plays"/>
    <n v="0"/>
    <e v="#DIV/0!"/>
    <x v="1"/>
    <s v="plays"/>
    <x v="2847"/>
    <d v="2016-05-23T19:21:05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x v="83"/>
    <b v="0"/>
    <s v="theater/plays"/>
    <n v="0.2"/>
    <n v="23.333333333333332"/>
    <x v="1"/>
    <s v="plays"/>
    <x v="2848"/>
    <d v="2015-05-29T15:34:19"/>
  </r>
  <r>
    <x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x v="29"/>
    <b v="0"/>
    <s v="theater/plays"/>
    <n v="1"/>
    <n v="5"/>
    <x v="1"/>
    <s v="plays"/>
    <x v="2849"/>
    <d v="2016-04-23T10:16:40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x v="62"/>
    <b v="0"/>
    <s v="theater/plays"/>
    <n v="3.8875000000000002"/>
    <n v="23.923076923076923"/>
    <x v="1"/>
    <s v="plays"/>
    <x v="2850"/>
    <d v="2014-09-06T00:10:11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x v="78"/>
    <b v="0"/>
    <s v="theater/plays"/>
    <n v="0"/>
    <e v="#DIV/0!"/>
    <x v="1"/>
    <s v="plays"/>
    <x v="2851"/>
    <d v="2016-01-29T23:17:00"/>
  </r>
  <r>
    <x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x v="79"/>
    <b v="0"/>
    <s v="theater/plays"/>
    <n v="1.9"/>
    <n v="15.833333333333334"/>
    <x v="1"/>
    <s v="plays"/>
    <x v="2852"/>
    <d v="2014-06-21T01:05:03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x v="78"/>
    <b v="0"/>
    <s v="theater/plays"/>
    <n v="0"/>
    <e v="#DIV/0!"/>
    <x v="1"/>
    <s v="plays"/>
    <x v="2853"/>
    <d v="2014-09-14T04:34:57"/>
  </r>
  <r>
    <x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x v="25"/>
    <b v="0"/>
    <s v="theater/plays"/>
    <n v="41.699999999999996"/>
    <n v="29.785714285714285"/>
    <x v="1"/>
    <s v="plays"/>
    <x v="2854"/>
    <d v="2015-05-07T17:11:59"/>
  </r>
  <r>
    <x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x v="81"/>
    <b v="0"/>
    <s v="theater/plays"/>
    <n v="50"/>
    <n v="60"/>
    <x v="1"/>
    <s v="plays"/>
    <x v="2855"/>
    <d v="2016-01-29T23:34:00"/>
  </r>
  <r>
    <x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x v="79"/>
    <b v="0"/>
    <s v="theater/plays"/>
    <n v="4.8666666666666663"/>
    <n v="24.333333333333332"/>
    <x v="1"/>
    <s v="plays"/>
    <x v="2856"/>
    <d v="2015-08-08T21:34:00"/>
  </r>
  <r>
    <x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x v="41"/>
    <b v="0"/>
    <s v="theater/plays"/>
    <n v="19.736842105263158"/>
    <n v="500"/>
    <x v="1"/>
    <s v="plays"/>
    <x v="2857"/>
    <d v="2017-02-20T18:00:00"/>
  </r>
  <r>
    <x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x v="78"/>
    <b v="0"/>
    <s v="theater/plays"/>
    <n v="0"/>
    <e v="#DIV/0!"/>
    <x v="1"/>
    <s v="plays"/>
    <x v="2858"/>
    <d v="2014-12-05T11:28:00"/>
  </r>
  <r>
    <x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x v="29"/>
    <b v="0"/>
    <s v="theater/plays"/>
    <n v="1.7500000000000002"/>
    <n v="35"/>
    <x v="1"/>
    <s v="plays"/>
    <x v="2859"/>
    <d v="2015-10-16T08:41:44"/>
  </r>
  <r>
    <x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x v="82"/>
    <b v="0"/>
    <s v="theater/plays"/>
    <n v="6.65"/>
    <n v="29.555555555555557"/>
    <x v="1"/>
    <s v="plays"/>
    <x v="2860"/>
    <d v="2016-06-19T19:12:56"/>
  </r>
  <r>
    <x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x v="83"/>
    <b v="0"/>
    <s v="theater/plays"/>
    <n v="32"/>
    <n v="26.666666666666668"/>
    <x v="1"/>
    <s v="plays"/>
    <x v="2861"/>
    <d v="2015-09-24T14:10:48"/>
  </r>
  <r>
    <x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x v="83"/>
    <b v="0"/>
    <s v="theater/plays"/>
    <n v="0.43307086614173229"/>
    <n v="18.333333333333332"/>
    <x v="1"/>
    <s v="plays"/>
    <x v="2862"/>
    <d v="2014-06-24T18:57:09"/>
  </r>
  <r>
    <x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x v="29"/>
    <b v="0"/>
    <s v="theater/plays"/>
    <n v="0.04"/>
    <n v="20"/>
    <x v="1"/>
    <s v="plays"/>
    <x v="2863"/>
    <d v="2014-09-09T16:12:03"/>
  </r>
  <r>
    <x v="2864"/>
    <s v="'Haunting Julia' by Alan Ayckbourn"/>
    <s v="Accessible, original theatre for all!"/>
    <n v="2500"/>
    <n v="40"/>
    <x v="2"/>
    <s v="GB"/>
    <s v="GBP"/>
    <n v="1437139080"/>
    <n v="1434552207"/>
    <b v="0"/>
    <x v="83"/>
    <b v="0"/>
    <s v="theater/plays"/>
    <n v="1.6"/>
    <n v="13.333333333333334"/>
    <x v="1"/>
    <s v="plays"/>
    <x v="2864"/>
    <d v="2015-07-17T13:18:00"/>
  </r>
  <r>
    <x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x v="78"/>
    <b v="0"/>
    <s v="theater/plays"/>
    <n v="0"/>
    <e v="#DIV/0!"/>
    <x v="1"/>
    <s v="plays"/>
    <x v="2865"/>
    <d v="2015-01-06T02:44:19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x v="84"/>
    <b v="0"/>
    <s v="theater/plays"/>
    <n v="0.89999999999999991"/>
    <n v="22.5"/>
    <x v="1"/>
    <s v="plays"/>
    <x v="2866"/>
    <d v="2016-10-14T22:00:00"/>
  </r>
  <r>
    <x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x v="73"/>
    <b v="0"/>
    <s v="theater/plays"/>
    <n v="20.16"/>
    <n v="50.4"/>
    <x v="1"/>
    <s v="plays"/>
    <x v="2867"/>
    <d v="2016-07-04T04:00:00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x v="65"/>
    <b v="0"/>
    <s v="theater/plays"/>
    <n v="42.011733333333332"/>
    <n v="105.02933333333334"/>
    <x v="1"/>
    <s v="plays"/>
    <x v="2868"/>
    <d v="2016-10-05T19:50:54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x v="81"/>
    <b v="0"/>
    <s v="theater/plays"/>
    <n v="0.88500000000000001"/>
    <n v="35.4"/>
    <x v="1"/>
    <s v="plays"/>
    <x v="2869"/>
    <d v="2016-07-19T14:14:41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x v="82"/>
    <b v="0"/>
    <s v="theater/plays"/>
    <n v="15"/>
    <n v="83.333333333333329"/>
    <x v="1"/>
    <s v="plays"/>
    <x v="2870"/>
    <d v="2014-05-17T04:32:45"/>
  </r>
  <r>
    <x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x v="62"/>
    <b v="0"/>
    <s v="theater/plays"/>
    <n v="4.67"/>
    <n v="35.92307692307692"/>
    <x v="1"/>
    <s v="plays"/>
    <x v="2871"/>
    <d v="2014-12-21T17:43:33"/>
  </r>
  <r>
    <x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x v="78"/>
    <b v="0"/>
    <s v="theater/plays"/>
    <n v="0"/>
    <e v="#DIV/0!"/>
    <x v="1"/>
    <s v="plays"/>
    <x v="2872"/>
    <d v="2015-06-20T02:47:18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x v="22"/>
    <b v="0"/>
    <s v="theater/plays"/>
    <n v="38.119999999999997"/>
    <n v="119.125"/>
    <x v="1"/>
    <s v="plays"/>
    <x v="2873"/>
    <d v="2015-01-28T19:37:11"/>
  </r>
  <r>
    <x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x v="83"/>
    <b v="0"/>
    <s v="theater/plays"/>
    <n v="5.42"/>
    <n v="90.333333333333329"/>
    <x v="1"/>
    <s v="plays"/>
    <x v="2874"/>
    <d v="2017-01-17T20:16:26"/>
  </r>
  <r>
    <x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x v="83"/>
    <b v="0"/>
    <s v="theater/plays"/>
    <n v="3.4999999999999996E-2"/>
    <n v="2.3333333333333335"/>
    <x v="1"/>
    <s v="plays"/>
    <x v="2875"/>
    <d v="2016-05-05T03:04:53"/>
  </r>
  <r>
    <x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x v="78"/>
    <b v="0"/>
    <s v="theater/plays"/>
    <n v="0"/>
    <e v="#DIV/0!"/>
    <x v="1"/>
    <s v="plays"/>
    <x v="2876"/>
    <d v="2015-07-16T17:51:19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x v="79"/>
    <b v="0"/>
    <s v="theater/plays"/>
    <n v="10.833333333333334"/>
    <n v="108.33333333333333"/>
    <x v="1"/>
    <s v="plays"/>
    <x v="2877"/>
    <d v="2016-11-30T17:00:00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x v="80"/>
    <b v="0"/>
    <s v="theater/plays"/>
    <n v="2.1"/>
    <n v="15.75"/>
    <x v="1"/>
    <s v="plays"/>
    <x v="2878"/>
    <d v="2015-07-03T14:46:35"/>
  </r>
  <r>
    <x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x v="29"/>
    <b v="0"/>
    <s v="theater/plays"/>
    <n v="0.2589285714285714"/>
    <n v="29"/>
    <x v="1"/>
    <s v="plays"/>
    <x v="2879"/>
    <d v="2016-01-20T17:24:21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x v="60"/>
    <b v="0"/>
    <s v="theater/plays"/>
    <n v="23.333333333333332"/>
    <n v="96.551724137931032"/>
    <x v="1"/>
    <s v="plays"/>
    <x v="2880"/>
    <d v="2015-08-20T17:05:00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x v="78"/>
    <b v="0"/>
    <s v="theater/plays"/>
    <n v="0"/>
    <e v="#DIV/0!"/>
    <x v="1"/>
    <s v="plays"/>
    <x v="2881"/>
    <d v="2014-12-03T15:20:3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x v="80"/>
    <b v="0"/>
    <s v="theater/plays"/>
    <n v="33.6"/>
    <n v="63"/>
    <x v="1"/>
    <s v="plays"/>
    <x v="2882"/>
    <d v="2016-05-01T14:18:38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x v="81"/>
    <b v="0"/>
    <s v="theater/plays"/>
    <n v="19.079999999999998"/>
    <n v="381.6"/>
    <x v="1"/>
    <s v="plays"/>
    <x v="2883"/>
    <d v="2016-02-06T04:59:00"/>
  </r>
  <r>
    <x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x v="80"/>
    <b v="0"/>
    <s v="theater/plays"/>
    <n v="0.41111111111111115"/>
    <n v="46.25"/>
    <x v="1"/>
    <s v="plays"/>
    <x v="2884"/>
    <d v="2014-12-05T17:27:15"/>
  </r>
  <r>
    <x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x v="81"/>
    <b v="0"/>
    <s v="theater/plays"/>
    <n v="32.5"/>
    <n v="26"/>
    <x v="1"/>
    <s v="plays"/>
    <x v="2885"/>
    <d v="2015-03-14T00:50:01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x v="29"/>
    <b v="0"/>
    <s v="theater/plays"/>
    <n v="5"/>
    <n v="10"/>
    <x v="1"/>
    <s v="plays"/>
    <x v="2886"/>
    <d v="2015-09-19T03:59:00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x v="29"/>
    <b v="0"/>
    <s v="theater/plays"/>
    <n v="0.16666666666666669"/>
    <n v="5"/>
    <x v="1"/>
    <s v="plays"/>
    <x v="2887"/>
    <d v="2015-01-11T10:15:24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x v="78"/>
    <b v="0"/>
    <s v="theater/plays"/>
    <n v="0"/>
    <e v="#DIV/0!"/>
    <x v="1"/>
    <s v="plays"/>
    <x v="2888"/>
    <d v="2014-10-18T04:59:00"/>
  </r>
  <r>
    <x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x v="25"/>
    <b v="0"/>
    <s v="theater/plays"/>
    <n v="38.066666666666663"/>
    <n v="81.571428571428569"/>
    <x v="1"/>
    <s v="plays"/>
    <x v="2889"/>
    <d v="2014-08-29T20:43:05"/>
  </r>
  <r>
    <x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x v="83"/>
    <b v="0"/>
    <s v="theater/plays"/>
    <n v="1.05"/>
    <n v="7"/>
    <x v="1"/>
    <s v="plays"/>
    <x v="2890"/>
    <d v="2014-08-09T03:00:00"/>
  </r>
  <r>
    <x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x v="73"/>
    <b v="0"/>
    <s v="theater/plays"/>
    <n v="2.73"/>
    <n v="27.3"/>
    <x v="1"/>
    <s v="plays"/>
    <x v="2891"/>
    <d v="2016-04-15T20:12:08"/>
  </r>
  <r>
    <x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x v="57"/>
    <b v="0"/>
    <s v="theater/plays"/>
    <n v="9.0909090909090917"/>
    <n v="29.411764705882351"/>
    <x v="1"/>
    <s v="plays"/>
    <x v="2892"/>
    <d v="2014-08-25T21:00:00"/>
  </r>
  <r>
    <x v="2893"/>
    <s v="REDISCOVERING KIA THE PLAY"/>
    <s v="Fundraising for REDISCOVERING KIA THE PLAY"/>
    <n v="5000"/>
    <n v="25"/>
    <x v="2"/>
    <s v="US"/>
    <s v="USD"/>
    <n v="1420768800"/>
    <n v="1415644395"/>
    <b v="0"/>
    <x v="84"/>
    <b v="0"/>
    <s v="theater/plays"/>
    <n v="0.5"/>
    <n v="12.5"/>
    <x v="1"/>
    <s v="plays"/>
    <x v="2893"/>
    <d v="2015-01-09T02:00:00"/>
  </r>
  <r>
    <x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x v="78"/>
    <b v="0"/>
    <s v="theater/plays"/>
    <n v="0"/>
    <e v="#DIV/0!"/>
    <x v="1"/>
    <s v="plays"/>
    <x v="2894"/>
    <d v="2015-04-03T22:40:15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x v="80"/>
    <b v="0"/>
    <s v="theater/plays"/>
    <n v="4.5999999999999996"/>
    <n v="5.75"/>
    <x v="1"/>
    <s v="plays"/>
    <x v="2895"/>
    <d v="2014-06-22T21:00:00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x v="8"/>
    <b v="0"/>
    <s v="theater/plays"/>
    <n v="20.833333333333336"/>
    <n v="52.083333333333336"/>
    <x v="1"/>
    <s v="plays"/>
    <x v="2896"/>
    <d v="2016-12-12T06:00:00"/>
  </r>
  <r>
    <x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x v="83"/>
    <b v="0"/>
    <s v="theater/plays"/>
    <n v="4.583333333333333"/>
    <n v="183.33333333333334"/>
    <x v="1"/>
    <s v="plays"/>
    <x v="2897"/>
    <d v="2015-10-11T15:29:05"/>
  </r>
  <r>
    <x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x v="8"/>
    <b v="0"/>
    <s v="theater/plays"/>
    <n v="4.2133333333333338"/>
    <n v="26.333333333333332"/>
    <x v="1"/>
    <s v="plays"/>
    <x v="2898"/>
    <d v="2015-10-31T15:57:33"/>
  </r>
  <r>
    <x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x v="78"/>
    <b v="0"/>
    <s v="theater/plays"/>
    <n v="0"/>
    <e v="#DIV/0!"/>
    <x v="1"/>
    <s v="plays"/>
    <x v="2899"/>
    <d v="2016-07-24T01:52:38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x v="63"/>
    <b v="0"/>
    <s v="theater/plays"/>
    <n v="61.909090909090914"/>
    <n v="486.42857142857144"/>
    <x v="1"/>
    <s v="plays"/>
    <x v="2900"/>
    <d v="2014-08-09T05:37:12"/>
  </r>
  <r>
    <x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x v="84"/>
    <b v="0"/>
    <s v="theater/plays"/>
    <n v="0.8"/>
    <n v="3"/>
    <x v="1"/>
    <s v="plays"/>
    <x v="2901"/>
    <d v="2015-02-07T21:42:19"/>
  </r>
  <r>
    <x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x v="29"/>
    <b v="0"/>
    <s v="theater/plays"/>
    <n v="1.6666666666666666E-2"/>
    <n v="25"/>
    <x v="1"/>
    <s v="plays"/>
    <x v="2902"/>
    <d v="2015-08-24T10:33:1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x v="80"/>
    <b v="0"/>
    <s v="theater/plays"/>
    <n v="0.77999999999999992"/>
    <n v="9.75"/>
    <x v="1"/>
    <s v="plays"/>
    <x v="2903"/>
    <d v="2015-09-09T04:00:18"/>
  </r>
  <r>
    <x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x v="80"/>
    <b v="0"/>
    <s v="theater/plays"/>
    <n v="5"/>
    <n v="18.75"/>
    <x v="1"/>
    <s v="plays"/>
    <x v="2904"/>
    <d v="2014-11-09T12:00:00"/>
  </r>
  <r>
    <x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x v="57"/>
    <b v="0"/>
    <s v="theater/plays"/>
    <n v="17.771428571428572"/>
    <n v="36.588235294117645"/>
    <x v="1"/>
    <s v="plays"/>
    <x v="2905"/>
    <d v="2016-09-07T01:21:53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x v="63"/>
    <b v="0"/>
    <s v="theater/plays"/>
    <n v="9.4166666666666661"/>
    <n v="80.714285714285708"/>
    <x v="1"/>
    <s v="plays"/>
    <x v="2906"/>
    <d v="2015-08-01T01:00:00"/>
  </r>
  <r>
    <x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x v="84"/>
    <b v="0"/>
    <s v="theater/plays"/>
    <n v="0.08"/>
    <n v="1"/>
    <x v="1"/>
    <s v="plays"/>
    <x v="2907"/>
    <d v="2016-05-14T21:03:57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x v="81"/>
    <b v="0"/>
    <s v="theater/plays"/>
    <n v="2.75"/>
    <n v="52.8"/>
    <x v="1"/>
    <s v="plays"/>
    <x v="2908"/>
    <d v="2016-06-08T17:33:39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x v="29"/>
    <b v="0"/>
    <s v="theater/plays"/>
    <n v="1.1111111111111112E-2"/>
    <n v="20"/>
    <x v="1"/>
    <s v="plays"/>
    <x v="2909"/>
    <d v="2014-11-25T19:46:00"/>
  </r>
  <r>
    <x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x v="29"/>
    <b v="0"/>
    <s v="theater/plays"/>
    <n v="3.3333333333333335E-3"/>
    <n v="1"/>
    <x v="1"/>
    <s v="plays"/>
    <x v="2910"/>
    <d v="2015-06-12T20:11:27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x v="25"/>
    <b v="0"/>
    <s v="theater/plays"/>
    <n v="36.5"/>
    <n v="46.928571428571431"/>
    <x v="1"/>
    <s v="plays"/>
    <x v="2911"/>
    <d v="2015-06-27T18:27:06"/>
  </r>
  <r>
    <x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x v="55"/>
    <b v="0"/>
    <s v="theater/plays"/>
    <n v="14.058171745152354"/>
    <n v="78.07692307692308"/>
    <x v="1"/>
    <s v="plays"/>
    <x v="2912"/>
    <d v="2016-01-15T03:09:34"/>
  </r>
  <r>
    <x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x v="84"/>
    <b v="0"/>
    <s v="theater/plays"/>
    <n v="0.02"/>
    <n v="1"/>
    <x v="1"/>
    <s v="plays"/>
    <x v="2913"/>
    <d v="2014-09-06T22:08:59"/>
  </r>
  <r>
    <x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x v="29"/>
    <b v="0"/>
    <s v="theater/plays"/>
    <n v="4.0000000000000001E-3"/>
    <n v="1"/>
    <x v="1"/>
    <s v="plays"/>
    <x v="2914"/>
    <d v="2015-03-14T20:46:34"/>
  </r>
  <r>
    <x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x v="83"/>
    <b v="0"/>
    <s v="theater/plays"/>
    <n v="61.1"/>
    <n v="203.66666666666666"/>
    <x v="1"/>
    <s v="plays"/>
    <x v="2915"/>
    <d v="2016-03-16T08:33:10"/>
  </r>
  <r>
    <x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x v="63"/>
    <b v="0"/>
    <s v="theater/plays"/>
    <n v="7.8378378378378386"/>
    <n v="20.714285714285715"/>
    <x v="1"/>
    <s v="plays"/>
    <x v="2916"/>
    <d v="2014-05-19T11:26:29"/>
  </r>
  <r>
    <x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x v="82"/>
    <b v="0"/>
    <s v="theater/plays"/>
    <n v="21.85"/>
    <n v="48.555555555555557"/>
    <x v="1"/>
    <s v="plays"/>
    <x v="2917"/>
    <d v="2015-09-16T05:37:27"/>
  </r>
  <r>
    <x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x v="9"/>
    <b v="0"/>
    <s v="theater/plays"/>
    <n v="27.24"/>
    <n v="68.099999999999994"/>
    <x v="1"/>
    <s v="plays"/>
    <x v="2918"/>
    <d v="2015-10-29T15:06:47"/>
  </r>
  <r>
    <x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x v="79"/>
    <b v="0"/>
    <s v="theater/plays"/>
    <n v="8.5"/>
    <n v="8.5"/>
    <x v="1"/>
    <s v="plays"/>
    <x v="2919"/>
    <d v="2014-08-05T14:52:09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x v="62"/>
    <b v="0"/>
    <s v="theater/plays"/>
    <n v="26.840000000000003"/>
    <n v="51.615384615384613"/>
    <x v="1"/>
    <s v="plays"/>
    <x v="2920"/>
    <d v="2015-03-25T18:01:10"/>
  </r>
  <r>
    <x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x v="83"/>
    <b v="1"/>
    <s v="theater/musical"/>
    <n v="129"/>
    <n v="43"/>
    <x v="1"/>
    <s v="musical"/>
    <x v="2921"/>
    <d v="2014-09-25T21:16:44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x v="79"/>
    <b v="1"/>
    <s v="theater/musical"/>
    <n v="100"/>
    <n v="83.333333333333329"/>
    <x v="1"/>
    <s v="musical"/>
    <x v="2922"/>
    <d v="2015-05-18T20:58:47"/>
  </r>
  <r>
    <x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x v="73"/>
    <b v="1"/>
    <s v="theater/musical"/>
    <n v="100"/>
    <n v="30"/>
    <x v="1"/>
    <s v="musical"/>
    <x v="2923"/>
    <d v="2015-01-24T03:00:00"/>
  </r>
  <r>
    <x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x v="206"/>
    <b v="1"/>
    <s v="theater/musical"/>
    <n v="103.2"/>
    <n v="175.51020408163265"/>
    <x v="1"/>
    <s v="musical"/>
    <x v="2924"/>
    <d v="2015-05-09T03:59:0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x v="473"/>
    <b v="1"/>
    <s v="theater/musical"/>
    <n v="102.44597777777777"/>
    <n v="231.66175879396985"/>
    <x v="1"/>
    <s v="musical"/>
    <x v="2925"/>
    <d v="2014-09-11T14:01:08"/>
  </r>
  <r>
    <x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x v="133"/>
    <b v="1"/>
    <s v="theater/musical"/>
    <n v="125"/>
    <n v="75"/>
    <x v="1"/>
    <s v="musical"/>
    <x v="2926"/>
    <d v="2015-02-23T18:22:59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x v="64"/>
    <b v="1"/>
    <s v="theater/musical"/>
    <n v="130.83333333333334"/>
    <n v="112.14285714285714"/>
    <x v="1"/>
    <s v="musical"/>
    <x v="2927"/>
    <d v="2014-07-15T05:00:00"/>
  </r>
  <r>
    <x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x v="54"/>
    <b v="1"/>
    <s v="theater/musical"/>
    <n v="100"/>
    <n v="41.666666666666664"/>
    <x v="1"/>
    <s v="musical"/>
    <x v="2928"/>
    <d v="2016-03-04T23:57:26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x v="58"/>
    <b v="1"/>
    <s v="theater/musical"/>
    <n v="102.06937499999999"/>
    <n v="255.17343750000001"/>
    <x v="1"/>
    <s v="musical"/>
    <x v="2929"/>
    <d v="2014-05-25T13:32:38"/>
  </r>
  <r>
    <x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x v="95"/>
    <b v="1"/>
    <s v="theater/musical"/>
    <n v="100.92000000000002"/>
    <n v="162.7741935483871"/>
    <x v="1"/>
    <s v="musical"/>
    <x v="2930"/>
    <d v="2015-05-07T14:01:04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x v="82"/>
    <b v="1"/>
    <s v="theater/musical"/>
    <n v="106"/>
    <n v="88.333333333333329"/>
    <x v="1"/>
    <s v="musical"/>
    <x v="2931"/>
    <d v="2014-09-15T06:08:0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x v="44"/>
    <b v="1"/>
    <s v="theater/musical"/>
    <n v="105.0967741935484"/>
    <n v="85.736842105263165"/>
    <x v="1"/>
    <s v="musical"/>
    <x v="2932"/>
    <d v="2015-02-21T11:00:0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x v="241"/>
    <b v="1"/>
    <s v="theater/musical"/>
    <n v="102.76"/>
    <n v="47.574074074074076"/>
    <x v="1"/>
    <s v="musical"/>
    <x v="2933"/>
    <d v="2016-06-04T22:57:33"/>
  </r>
  <r>
    <x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x v="77"/>
    <b v="1"/>
    <s v="theater/musical"/>
    <n v="108"/>
    <n v="72.972972972972968"/>
    <x v="1"/>
    <s v="musical"/>
    <x v="2934"/>
    <d v="2014-06-15T15:16:04"/>
  </r>
  <r>
    <x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x v="70"/>
    <b v="1"/>
    <s v="theater/musical"/>
    <n v="100.88571428571429"/>
    <n v="90.538461538461533"/>
    <x v="1"/>
    <s v="musical"/>
    <x v="2935"/>
    <d v="2016-08-29T17:00:0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x v="69"/>
    <b v="1"/>
    <s v="theater/musical"/>
    <n v="128"/>
    <n v="37.647058823529413"/>
    <x v="1"/>
    <s v="musical"/>
    <x v="2936"/>
    <d v="2014-10-13T04:59:00"/>
  </r>
  <r>
    <x v="2937"/>
    <s v="UCAS"/>
    <s v="UCAS is a new British musical premiering at the Edinburgh Fringe Festival 2014."/>
    <n v="1500"/>
    <n v="2000"/>
    <x v="0"/>
    <s v="GB"/>
    <s v="GBP"/>
    <n v="1405249113"/>
    <n v="1402657113"/>
    <b v="0"/>
    <x v="165"/>
    <b v="1"/>
    <s v="theater/musical"/>
    <n v="133.33333333333331"/>
    <n v="36.363636363636367"/>
    <x v="1"/>
    <s v="musical"/>
    <x v="2937"/>
    <d v="2014-07-13T10:58:33"/>
  </r>
  <r>
    <x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x v="58"/>
    <b v="1"/>
    <s v="theater/musical"/>
    <n v="101.375"/>
    <n v="126.71875"/>
    <x v="1"/>
    <s v="musical"/>
    <x v="2938"/>
    <d v="2015-01-30T16:53:34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x v="20"/>
    <b v="1"/>
    <s v="theater/musical"/>
    <n v="102.875"/>
    <n v="329.2"/>
    <x v="1"/>
    <s v="musical"/>
    <x v="2939"/>
    <d v="2014-08-28T01:00:0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x v="51"/>
    <b v="1"/>
    <s v="theater/musical"/>
    <n v="107.24000000000001"/>
    <n v="81.242424242424249"/>
    <x v="1"/>
    <s v="musical"/>
    <x v="2940"/>
    <d v="2015-01-18T18:33:38"/>
  </r>
  <r>
    <x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x v="29"/>
    <b v="0"/>
    <s v="theater/spaces"/>
    <n v="4.0000000000000001E-3"/>
    <n v="1"/>
    <x v="1"/>
    <s v="spaces"/>
    <x v="2941"/>
    <d v="2015-03-01T23:02:35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x v="91"/>
    <b v="0"/>
    <s v="theater/spaces"/>
    <n v="20.424999999999997"/>
    <n v="202.22772277227722"/>
    <x v="1"/>
    <s v="spaces"/>
    <x v="2942"/>
    <d v="2015-12-16T20:18:00"/>
  </r>
  <r>
    <x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x v="78"/>
    <b v="0"/>
    <s v="theater/spaces"/>
    <n v="0"/>
    <e v="#DIV/0!"/>
    <x v="1"/>
    <s v="spaces"/>
    <x v="2943"/>
    <d v="2015-04-13T03:06:20"/>
  </r>
  <r>
    <x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x v="29"/>
    <b v="0"/>
    <s v="theater/spaces"/>
    <n v="1"/>
    <n v="100"/>
    <x v="1"/>
    <s v="spaces"/>
    <x v="2944"/>
    <d v="2015-06-07T21:56:38"/>
  </r>
  <r>
    <x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x v="78"/>
    <b v="0"/>
    <s v="theater/spaces"/>
    <n v="0"/>
    <e v="#DIV/0!"/>
    <x v="1"/>
    <s v="spaces"/>
    <x v="2945"/>
    <d v="2015-05-24T03:21:00"/>
  </r>
  <r>
    <x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x v="84"/>
    <b v="0"/>
    <s v="theater/spaces"/>
    <n v="0.1"/>
    <n v="1"/>
    <x v="1"/>
    <s v="spaces"/>
    <x v="2946"/>
    <d v="2016-08-15T12:44:52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x v="62"/>
    <b v="0"/>
    <s v="theater/spaces"/>
    <n v="4.2880000000000003"/>
    <n v="82.461538461538467"/>
    <x v="1"/>
    <s v="spaces"/>
    <x v="2947"/>
    <d v="2016-11-24T17:11:00"/>
  </r>
  <r>
    <x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x v="82"/>
    <b v="0"/>
    <s v="theater/spaces"/>
    <n v="4.8000000000000004E-3"/>
    <n v="2.6666666666666665"/>
    <x v="1"/>
    <s v="spaces"/>
    <x v="2948"/>
    <d v="2015-06-02T15:34:53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x v="84"/>
    <b v="0"/>
    <s v="theater/spaces"/>
    <n v="2.5"/>
    <n v="12.5"/>
    <x v="1"/>
    <s v="spaces"/>
    <x v="2949"/>
    <d v="2015-11-19T20:45:17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x v="78"/>
    <b v="0"/>
    <s v="theater/spaces"/>
    <n v="0"/>
    <e v="#DIV/0!"/>
    <x v="1"/>
    <s v="spaces"/>
    <x v="2950"/>
    <d v="2016-01-23T08:45:52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x v="6"/>
    <b v="0"/>
    <s v="theater/spaces"/>
    <n v="2.1919999999999997"/>
    <n v="18.896551724137932"/>
    <x v="1"/>
    <s v="spaces"/>
    <x v="2951"/>
    <d v="2014-10-05T19:16:13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x v="22"/>
    <b v="0"/>
    <s v="theater/spaces"/>
    <n v="8.0250000000000004"/>
    <n v="200.625"/>
    <x v="1"/>
    <s v="spaces"/>
    <x v="2952"/>
    <d v="2016-10-17T04:00:00"/>
  </r>
  <r>
    <x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x v="83"/>
    <b v="0"/>
    <s v="theater/spaces"/>
    <n v="0.15125"/>
    <n v="201.66666666666666"/>
    <x v="1"/>
    <s v="spaces"/>
    <x v="2953"/>
    <d v="2015-10-08T19:00:21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x v="78"/>
    <b v="0"/>
    <s v="theater/spaces"/>
    <n v="0"/>
    <e v="#DIV/0!"/>
    <x v="1"/>
    <s v="spaces"/>
    <x v="2954"/>
    <d v="2017-03-16T13:00:03"/>
  </r>
  <r>
    <x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x v="202"/>
    <b v="0"/>
    <s v="theater/spaces"/>
    <n v="59.583333333333336"/>
    <n v="65"/>
    <x v="1"/>
    <s v="spaces"/>
    <x v="2955"/>
    <d v="2015-06-16T17:47:29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x v="9"/>
    <b v="0"/>
    <s v="theater/spaces"/>
    <n v="16.734177215189874"/>
    <n v="66.099999999999994"/>
    <x v="1"/>
    <s v="spaces"/>
    <x v="2956"/>
    <d v="2016-05-04T23:00:50"/>
  </r>
  <r>
    <x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x v="83"/>
    <b v="0"/>
    <s v="theater/spaces"/>
    <n v="1.8666666666666669"/>
    <n v="93.333333333333329"/>
    <x v="1"/>
    <s v="spaces"/>
    <x v="2957"/>
    <d v="2015-03-27T23:16:12"/>
  </r>
  <r>
    <x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x v="78"/>
    <b v="0"/>
    <s v="theater/spaces"/>
    <n v="0"/>
    <e v="#DIV/0!"/>
    <x v="1"/>
    <s v="spaces"/>
    <x v="2958"/>
    <d v="2016-05-08T17:41:57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x v="78"/>
    <b v="0"/>
    <s v="theater/spaces"/>
    <n v="0"/>
    <e v="#DIV/0!"/>
    <x v="1"/>
    <s v="spaces"/>
    <x v="2959"/>
    <d v="2016-06-07T00:12:05"/>
  </r>
  <r>
    <x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x v="78"/>
    <b v="0"/>
    <s v="theater/spaces"/>
    <n v="0"/>
    <e v="#DIV/0!"/>
    <x v="1"/>
    <s v="spaces"/>
    <x v="2960"/>
    <d v="2014-09-11T18:10:23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x v="52"/>
    <b v="1"/>
    <s v="theater/plays"/>
    <n v="109.62"/>
    <n v="50.75"/>
    <x v="1"/>
    <s v="plays"/>
    <x v="2961"/>
    <d v="2015-03-26T04:00:00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x v="9"/>
    <b v="1"/>
    <s v="theater/plays"/>
    <n v="121.8"/>
    <n v="60.9"/>
    <x v="1"/>
    <s v="plays"/>
    <x v="2962"/>
    <d v="2015-03-01T06:59:00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x v="15"/>
    <b v="1"/>
    <s v="theater/plays"/>
    <n v="106.85"/>
    <n v="109.03061224489795"/>
    <x v="1"/>
    <s v="plays"/>
    <x v="2963"/>
    <d v="2015-07-02T11:17:04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x v="193"/>
    <b v="1"/>
    <s v="theater/plays"/>
    <n v="100.71379999999999"/>
    <n v="25.692295918367346"/>
    <x v="1"/>
    <s v="plays"/>
    <x v="2964"/>
    <d v="2014-08-06T21:32:00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x v="70"/>
    <b v="1"/>
    <s v="theater/plays"/>
    <n v="109.00000000000001"/>
    <n v="41.92307692307692"/>
    <x v="1"/>
    <s v="plays"/>
    <x v="2965"/>
    <d v="2015-07-07T17:30:33"/>
  </r>
  <r>
    <x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x v="130"/>
    <b v="1"/>
    <s v="theater/plays"/>
    <n v="113.63000000000001"/>
    <n v="88.7734375"/>
    <x v="1"/>
    <s v="plays"/>
    <x v="2966"/>
    <d v="2015-09-16T17:43:32"/>
  </r>
  <r>
    <x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x v="26"/>
    <b v="1"/>
    <s v="theater/plays"/>
    <n v="113.92"/>
    <n v="80.225352112676063"/>
    <x v="1"/>
    <s v="plays"/>
    <x v="2967"/>
    <d v="2015-03-09T03:44:52"/>
  </r>
  <r>
    <x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x v="5"/>
    <b v="1"/>
    <s v="theater/plays"/>
    <n v="106"/>
    <n v="78.936170212765958"/>
    <x v="1"/>
    <s v="plays"/>
    <x v="2968"/>
    <d v="2016-08-17T03:59:00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x v="57"/>
    <b v="1"/>
    <s v="theater/plays"/>
    <n v="162.5"/>
    <n v="95.588235294117652"/>
    <x v="1"/>
    <s v="plays"/>
    <x v="2969"/>
    <d v="2015-05-03T22:51:00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x v="110"/>
    <b v="1"/>
    <s v="theater/plays"/>
    <n v="106"/>
    <n v="69.890109890109883"/>
    <x v="1"/>
    <s v="plays"/>
    <x v="2970"/>
    <d v="2014-07-18T16:04:11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x v="68"/>
    <b v="1"/>
    <s v="theater/plays"/>
    <n v="100.15624999999999"/>
    <n v="74.534883720930239"/>
    <x v="1"/>
    <s v="plays"/>
    <x v="2971"/>
    <d v="2014-08-31T15:47:58"/>
  </r>
  <r>
    <x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x v="57"/>
    <b v="1"/>
    <s v="theater/plays"/>
    <n v="105.35000000000001"/>
    <n v="123.94117647058823"/>
    <x v="1"/>
    <s v="plays"/>
    <x v="2972"/>
    <d v="2016-12-05T01:00:00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x v="51"/>
    <b v="1"/>
    <s v="theater/plays"/>
    <n v="174.8"/>
    <n v="264.84848484848487"/>
    <x v="1"/>
    <s v="plays"/>
    <x v="2973"/>
    <d v="2016-01-01T04:00:00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x v="45"/>
    <b v="1"/>
    <s v="theater/plays"/>
    <n v="102"/>
    <n v="58.620689655172413"/>
    <x v="1"/>
    <s v="plays"/>
    <x v="2974"/>
    <d v="2014-09-26T01:35:00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x v="116"/>
    <b v="1"/>
    <s v="theater/plays"/>
    <n v="100.125"/>
    <n v="70.884955752212392"/>
    <x v="1"/>
    <s v="plays"/>
    <x v="2975"/>
    <d v="2014-11-27T03:00:00"/>
  </r>
  <r>
    <x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x v="25"/>
    <b v="1"/>
    <s v="theater/plays"/>
    <n v="171.42857142857142"/>
    <n v="8.5714285714285712"/>
    <x v="1"/>
    <s v="plays"/>
    <x v="2976"/>
    <d v="2016-03-13T12:00:00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x v="209"/>
    <b v="1"/>
    <s v="theater/plays"/>
    <n v="113.56666666666666"/>
    <n v="113.56666666666666"/>
    <x v="1"/>
    <s v="plays"/>
    <x v="2977"/>
    <d v="2015-03-23T02:14:00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x v="38"/>
    <b v="1"/>
    <s v="theater/plays"/>
    <n v="129.46666666666667"/>
    <n v="60.6875"/>
    <x v="1"/>
    <s v="plays"/>
    <x v="2978"/>
    <d v="2014-10-20T05:59:00"/>
  </r>
  <r>
    <x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x v="67"/>
    <b v="1"/>
    <s v="theater/plays"/>
    <n v="101.4"/>
    <n v="110.21739130434783"/>
    <x v="1"/>
    <s v="plays"/>
    <x v="2979"/>
    <d v="2015-01-06T06:00:00"/>
  </r>
  <r>
    <x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x v="54"/>
    <b v="1"/>
    <s v="theater/plays"/>
    <n v="109.16666666666666"/>
    <n v="136.45833333333334"/>
    <x v="1"/>
    <s v="plays"/>
    <x v="2980"/>
    <d v="2015-08-24T02:00:00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x v="174"/>
    <b v="1"/>
    <s v="theater/spaces"/>
    <n v="128.92500000000001"/>
    <n v="53.164948453608247"/>
    <x v="1"/>
    <s v="spaces"/>
    <x v="2981"/>
    <d v="2015-09-23T13:25:56"/>
  </r>
  <r>
    <x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x v="211"/>
    <b v="1"/>
    <s v="theater/spaces"/>
    <n v="102.06"/>
    <n v="86.491525423728817"/>
    <x v="1"/>
    <s v="spaces"/>
    <x v="2982"/>
    <d v="2016-02-11T16:29:03"/>
  </r>
  <r>
    <x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x v="486"/>
    <b v="1"/>
    <s v="theater/spaces"/>
    <n v="146.53957758620692"/>
    <n v="155.23827397260274"/>
    <x v="1"/>
    <s v="spaces"/>
    <x v="2983"/>
    <d v="2014-11-11T16:10:36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x v="423"/>
    <b v="1"/>
    <s v="theater/spaces"/>
    <n v="100.352"/>
    <n v="115.08256880733946"/>
    <x v="1"/>
    <s v="spaces"/>
    <x v="2984"/>
    <d v="2016-08-24T06:41:21"/>
  </r>
  <r>
    <x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x v="112"/>
    <b v="1"/>
    <s v="theater/spaces"/>
    <n v="121.64999999999999"/>
    <n v="109.5945945945946"/>
    <x v="1"/>
    <s v="spaces"/>
    <x v="2985"/>
    <d v="2016-10-31T04:00:00"/>
  </r>
  <r>
    <x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x v="66"/>
    <b v="1"/>
    <s v="theater/spaces"/>
    <n v="105.5"/>
    <n v="45.214285714285715"/>
    <x v="1"/>
    <s v="spaces"/>
    <x v="2986"/>
    <d v="2016-05-01T11:00:06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x v="236"/>
    <b v="1"/>
    <s v="theater/spaces"/>
    <n v="110.4008"/>
    <n v="104.15169811320754"/>
    <x v="1"/>
    <s v="spaces"/>
    <x v="2987"/>
    <d v="2016-10-13T00:00:00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x v="33"/>
    <b v="1"/>
    <s v="theater/spaces"/>
    <n v="100"/>
    <n v="35.714285714285715"/>
    <x v="1"/>
    <s v="spaces"/>
    <x v="2988"/>
    <d v="2016-06-20T08:41:21"/>
  </r>
  <r>
    <x v="2989"/>
    <s v="Let's Light Up The Gem!"/>
    <s v="Bring the movies back to Bethel, Maine."/>
    <n v="20000"/>
    <n v="35307"/>
    <x v="0"/>
    <s v="US"/>
    <s v="USD"/>
    <n v="1450673940"/>
    <n v="1448756962"/>
    <b v="0"/>
    <x v="487"/>
    <b v="1"/>
    <s v="theater/spaces"/>
    <n v="176.535"/>
    <n v="96.997252747252745"/>
    <x v="1"/>
    <s v="spaces"/>
    <x v="2989"/>
    <d v="2015-12-21T04:59:00"/>
  </r>
  <r>
    <x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x v="74"/>
    <b v="1"/>
    <s v="theater/spaces"/>
    <n v="100"/>
    <n v="370.37037037037038"/>
    <x v="1"/>
    <s v="spaces"/>
    <x v="2990"/>
    <d v="2016-01-07T13:47:00"/>
  </r>
  <r>
    <x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x v="251"/>
    <b v="1"/>
    <s v="theater/spaces"/>
    <n v="103.29411764705883"/>
    <n v="94.408602150537632"/>
    <x v="1"/>
    <s v="spaces"/>
    <x v="2991"/>
    <d v="2017-01-27T20:05:30"/>
  </r>
  <r>
    <x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x v="31"/>
    <b v="1"/>
    <s v="theater/spaces"/>
    <n v="104.5"/>
    <n v="48.984375"/>
    <x v="1"/>
    <s v="spaces"/>
    <x v="2992"/>
    <d v="2016-10-09T18:25:10"/>
  </r>
  <r>
    <x v="2993"/>
    <s v="TRUE WEST: Think, Dog! Productions"/>
    <s v="Help us build the Kitchen from Hell!"/>
    <n v="1000"/>
    <n v="1003"/>
    <x v="0"/>
    <s v="US"/>
    <s v="USD"/>
    <n v="1455998867"/>
    <n v="1453406867"/>
    <b v="0"/>
    <x v="19"/>
    <b v="1"/>
    <s v="theater/spaces"/>
    <n v="100.29999999999998"/>
    <n v="45.590909090909093"/>
    <x v="1"/>
    <s v="spaces"/>
    <x v="2993"/>
    <d v="2016-02-20T20:07:47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x v="211"/>
    <b v="1"/>
    <s v="theater/spaces"/>
    <n v="457.74666666666673"/>
    <n v="23.275254237288134"/>
    <x v="1"/>
    <s v="spaces"/>
    <x v="2994"/>
    <d v="2014-10-03T11:29:32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x v="437"/>
    <b v="1"/>
    <s v="theater/spaces"/>
    <n v="104.96000000000001"/>
    <n v="63.2289156626506"/>
    <x v="1"/>
    <s v="spaces"/>
    <x v="2995"/>
    <d v="2017-01-19T15:57:51"/>
  </r>
  <r>
    <x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x v="413"/>
    <b v="1"/>
    <s v="theater/spaces"/>
    <n v="171.94285714285715"/>
    <n v="153.5204081632653"/>
    <x v="1"/>
    <s v="spaces"/>
    <x v="2996"/>
    <d v="2015-05-26T21:54:00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x v="248"/>
    <b v="1"/>
    <s v="theater/spaces"/>
    <n v="103.73000000000002"/>
    <n v="90.2"/>
    <x v="1"/>
    <s v="spaces"/>
    <x v="2997"/>
    <d v="2017-02-27T04:59:00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x v="488"/>
    <b v="1"/>
    <s v="theater/spaces"/>
    <n v="103.029"/>
    <n v="118.97113163972287"/>
    <x v="1"/>
    <s v="spaces"/>
    <x v="2998"/>
    <d v="2014-06-16T04:25:00"/>
  </r>
  <r>
    <x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x v="9"/>
    <b v="1"/>
    <s v="theater/spaces"/>
    <n v="118.88888888888889"/>
    <n v="80.25"/>
    <x v="1"/>
    <s v="spaces"/>
    <x v="2999"/>
    <d v="2017-03-01T02:00:00"/>
  </r>
  <r>
    <x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x v="22"/>
    <b v="1"/>
    <s v="theater/spaces"/>
    <n v="100"/>
    <n v="62.5"/>
    <x v="1"/>
    <s v="spaces"/>
    <x v="3000"/>
    <d v="2017-01-31T18:00:00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x v="489"/>
    <b v="1"/>
    <s v="theater/spaces"/>
    <n v="318.69988910451895"/>
    <n v="131.37719999999999"/>
    <x v="1"/>
    <s v="spaces"/>
    <x v="3001"/>
    <d v="2016-07-13T21:29:42"/>
  </r>
  <r>
    <x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x v="201"/>
    <b v="1"/>
    <s v="theater/spaces"/>
    <n v="108.50614285714286"/>
    <n v="73.032980769230775"/>
    <x v="1"/>
    <s v="spaces"/>
    <x v="3002"/>
    <d v="2012-12-26T20:04:12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x v="57"/>
    <b v="1"/>
    <s v="theater/spaces"/>
    <n v="101.16666666666667"/>
    <n v="178.52941176470588"/>
    <x v="1"/>
    <s v="spaces"/>
    <x v="3003"/>
    <d v="2016-03-01T05:59:00"/>
  </r>
  <r>
    <x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x v="490"/>
    <b v="1"/>
    <s v="theater/spaces"/>
    <n v="112.815"/>
    <n v="162.90974729241879"/>
    <x v="1"/>
    <s v="spaces"/>
    <x v="3004"/>
    <d v="2014-11-15T22:08:44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x v="115"/>
    <b v="1"/>
    <s v="theater/spaces"/>
    <n v="120.49622641509434"/>
    <n v="108.24237288135593"/>
    <x v="1"/>
    <s v="spaces"/>
    <x v="3005"/>
    <d v="2014-10-06T16:11:45"/>
  </r>
  <r>
    <x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x v="174"/>
    <b v="1"/>
    <s v="theater/spaces"/>
    <n v="107.74999999999999"/>
    <n v="88.865979381443296"/>
    <x v="1"/>
    <s v="spaces"/>
    <x v="3006"/>
    <d v="2014-12-14T18:09:51"/>
  </r>
  <r>
    <x v="3007"/>
    <s v="Bethlem"/>
    <s v="Consuite for 2015 CoreCon.  An adventure into insanity."/>
    <n v="600"/>
    <n v="1080"/>
    <x v="0"/>
    <s v="US"/>
    <s v="USD"/>
    <n v="1429938683"/>
    <n v="1428124283"/>
    <b v="0"/>
    <x v="9"/>
    <b v="1"/>
    <s v="theater/spaces"/>
    <n v="180"/>
    <n v="54"/>
    <x v="1"/>
    <s v="spaces"/>
    <x v="3007"/>
    <d v="2015-04-25T05:11:23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x v="55"/>
    <b v="1"/>
    <s v="theater/spaces"/>
    <n v="101.16666666666667"/>
    <n v="116.73076923076923"/>
    <x v="1"/>
    <s v="spaces"/>
    <x v="3008"/>
    <d v="2016-01-21T05:05:19"/>
  </r>
  <r>
    <x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x v="130"/>
    <b v="1"/>
    <s v="theater/spaces"/>
    <n v="119.756"/>
    <n v="233.8984375"/>
    <x v="1"/>
    <s v="spaces"/>
    <x v="3009"/>
    <d v="2014-11-26T14:40:40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x v="41"/>
    <b v="1"/>
    <s v="theater/spaces"/>
    <n v="158"/>
    <n v="158"/>
    <x v="1"/>
    <s v="spaces"/>
    <x v="3010"/>
    <d v="2015-02-21T19:58:39"/>
  </r>
  <r>
    <x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x v="20"/>
    <b v="1"/>
    <s v="theater/spaces"/>
    <n v="123.66666666666666"/>
    <n v="14.84"/>
    <x v="1"/>
    <s v="spaces"/>
    <x v="3011"/>
    <d v="2015-12-23T22:59:00"/>
  </r>
  <r>
    <x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x v="165"/>
    <b v="1"/>
    <s v="theater/spaces"/>
    <n v="117.12499999999999"/>
    <n v="85.181818181818187"/>
    <x v="1"/>
    <s v="spaces"/>
    <x v="3012"/>
    <d v="2015-02-10T16:52:10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x v="329"/>
    <b v="1"/>
    <s v="theater/spaces"/>
    <n v="156.96"/>
    <n v="146.69158878504672"/>
    <x v="1"/>
    <s v="spaces"/>
    <x v="3013"/>
    <d v="2015-06-21T20:04:09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x v="491"/>
    <b v="1"/>
    <s v="theater/spaces"/>
    <n v="113.104"/>
    <n v="50.764811490125673"/>
    <x v="1"/>
    <s v="spaces"/>
    <x v="3014"/>
    <d v="2014-11-05T05:00:00"/>
  </r>
  <r>
    <x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x v="244"/>
    <b v="1"/>
    <s v="theater/spaces"/>
    <n v="103.17647058823529"/>
    <n v="87.7"/>
    <x v="1"/>
    <s v="spaces"/>
    <x v="3015"/>
    <d v="2014-06-11T04:00:00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x v="17"/>
    <b v="1"/>
    <s v="theater/spaces"/>
    <n v="102.61176470588236"/>
    <n v="242.27777777777777"/>
    <x v="1"/>
    <s v="spaces"/>
    <x v="3016"/>
    <d v="2014-07-18T13:09:12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x v="180"/>
    <b v="1"/>
    <s v="theater/spaces"/>
    <n v="105.84090909090908"/>
    <n v="146.44654088050314"/>
    <x v="1"/>
    <s v="spaces"/>
    <x v="3017"/>
    <d v="2014-08-20T20:24:03"/>
  </r>
  <r>
    <x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x v="14"/>
    <b v="1"/>
    <s v="theater/spaces"/>
    <n v="100.71428571428571"/>
    <n v="103.17073170731707"/>
    <x v="1"/>
    <s v="spaces"/>
    <x v="3018"/>
    <d v="2015-07-20T22:00:00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x v="334"/>
    <b v="1"/>
    <s v="theater/spaces"/>
    <n v="121.23333333333332"/>
    <n v="80.464601769911511"/>
    <x v="1"/>
    <s v="spaces"/>
    <x v="3019"/>
    <d v="2014-05-27T03:00:00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x v="209"/>
    <b v="1"/>
    <s v="theater/spaces"/>
    <n v="100.57142857142858"/>
    <n v="234.66666666666666"/>
    <x v="1"/>
    <s v="spaces"/>
    <x v="3020"/>
    <d v="2015-08-14T20:18:53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x v="273"/>
    <b v="1"/>
    <s v="theater/spaces"/>
    <n v="116.02222222222223"/>
    <n v="50.689320388349515"/>
    <x v="1"/>
    <s v="spaces"/>
    <x v="3021"/>
    <d v="2016-11-22T05:59:00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x v="95"/>
    <b v="1"/>
    <s v="theater/spaces"/>
    <n v="100.88"/>
    <n v="162.70967741935485"/>
    <x v="1"/>
    <s v="spaces"/>
    <x v="3022"/>
    <d v="2016-08-27T22:53:29"/>
  </r>
  <r>
    <x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x v="79"/>
    <b v="1"/>
    <s v="theater/spaces"/>
    <n v="103"/>
    <n v="120.16666666666667"/>
    <x v="1"/>
    <s v="spaces"/>
    <x v="3023"/>
    <d v="2015-06-11T16:13:06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x v="0"/>
    <b v="1"/>
    <s v="theater/spaces"/>
    <n v="246.42"/>
    <n v="67.697802197802204"/>
    <x v="1"/>
    <s v="spaces"/>
    <x v="3024"/>
    <d v="2012-10-06T23:51:15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x v="108"/>
    <b v="1"/>
    <s v="theater/spaces"/>
    <n v="302.2"/>
    <n v="52.103448275862071"/>
    <x v="1"/>
    <s v="spaces"/>
    <x v="3025"/>
    <d v="2014-05-30T16:00:00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x v="20"/>
    <b v="1"/>
    <s v="theater/spaces"/>
    <n v="143.33333333333334"/>
    <n v="51.6"/>
    <x v="1"/>
    <s v="spaces"/>
    <x v="3026"/>
    <d v="2017-03-03T11:01:32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x v="492"/>
    <b v="1"/>
    <s v="theater/spaces"/>
    <n v="131.44"/>
    <n v="164.3"/>
    <x v="1"/>
    <s v="spaces"/>
    <x v="3027"/>
    <d v="2015-03-20T15:54:11"/>
  </r>
  <r>
    <x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x v="221"/>
    <b v="1"/>
    <s v="theater/spaces"/>
    <n v="168.01999999999998"/>
    <n v="84.858585858585855"/>
    <x v="1"/>
    <s v="spaces"/>
    <x v="3028"/>
    <d v="2016-08-15T06:20:25"/>
  </r>
  <r>
    <x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x v="493"/>
    <b v="1"/>
    <s v="theater/spaces"/>
    <n v="109.67666666666666"/>
    <n v="94.548850574712645"/>
    <x v="1"/>
    <s v="spaces"/>
    <x v="3029"/>
    <d v="2014-11-18T04:35:00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x v="14"/>
    <b v="1"/>
    <s v="theater/spaces"/>
    <n v="106.6857142857143"/>
    <n v="45.536585365853661"/>
    <x v="1"/>
    <s v="spaces"/>
    <x v="3030"/>
    <d v="2015-09-16T17:56:11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x v="60"/>
    <b v="1"/>
    <s v="theater/spaces"/>
    <n v="100"/>
    <n v="51.724137931034484"/>
    <x v="1"/>
    <s v="spaces"/>
    <x v="3031"/>
    <d v="2016-10-14T21:10:47"/>
  </r>
  <r>
    <x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x v="20"/>
    <b v="1"/>
    <s v="theater/spaces"/>
    <n v="127.2"/>
    <n v="50.88"/>
    <x v="1"/>
    <s v="spaces"/>
    <x v="3032"/>
    <d v="2015-09-11T01:04:19"/>
  </r>
  <r>
    <x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x v="23"/>
    <b v="1"/>
    <s v="theater/spaces"/>
    <n v="146.53333333333333"/>
    <n v="191.13043478260869"/>
    <x v="1"/>
    <s v="spaces"/>
    <x v="3033"/>
    <d v="2016-08-18T02:38:45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x v="494"/>
    <b v="1"/>
    <s v="theater/spaces"/>
    <n v="112.53599999999999"/>
    <n v="89.314285714285717"/>
    <x v="1"/>
    <s v="spaces"/>
    <x v="3034"/>
    <d v="2016-11-01T03:59:00"/>
  </r>
  <r>
    <x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x v="495"/>
    <b v="1"/>
    <s v="theater/spaces"/>
    <n v="108.78684000000001"/>
    <n v="88.588631921824103"/>
    <x v="1"/>
    <s v="spaces"/>
    <x v="3035"/>
    <d v="2013-05-04T13:26:49"/>
  </r>
  <r>
    <x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x v="313"/>
    <b v="1"/>
    <s v="theater/spaces"/>
    <n v="126.732"/>
    <n v="96.300911854103347"/>
    <x v="1"/>
    <s v="spaces"/>
    <x v="3036"/>
    <d v="2013-08-16T11:59:00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x v="58"/>
    <b v="1"/>
    <s v="theater/spaces"/>
    <n v="213.20000000000002"/>
    <n v="33.3125"/>
    <x v="1"/>
    <s v="spaces"/>
    <x v="3037"/>
    <d v="2010-10-02T04:59:00"/>
  </r>
  <r>
    <x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x v="74"/>
    <b v="1"/>
    <s v="theater/spaces"/>
    <n v="100.49999999999999"/>
    <n v="37.222222222222221"/>
    <x v="1"/>
    <s v="spaces"/>
    <x v="3038"/>
    <d v="2016-03-04T06:03:17"/>
  </r>
  <r>
    <x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x v="163"/>
    <b v="1"/>
    <s v="theater/spaces"/>
    <n v="108.71389999999998"/>
    <n v="92.130423728813554"/>
    <x v="1"/>
    <s v="spaces"/>
    <x v="3039"/>
    <d v="2013-12-29T07:59:00"/>
  </r>
  <r>
    <x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x v="288"/>
    <b v="1"/>
    <s v="theater/spaces"/>
    <n v="107.5"/>
    <n v="76.785714285714292"/>
    <x v="1"/>
    <s v="spaces"/>
    <x v="3040"/>
    <d v="2015-06-26T23:00:00"/>
  </r>
  <r>
    <x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x v="195"/>
    <b v="1"/>
    <s v="theater/spaces"/>
    <n v="110.48192771084338"/>
    <n v="96.526315789473685"/>
    <x v="1"/>
    <s v="spaces"/>
    <x v="3041"/>
    <d v="2016-01-20T20:50:48"/>
  </r>
  <r>
    <x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x v="77"/>
    <b v="1"/>
    <s v="theater/spaces"/>
    <n v="128"/>
    <n v="51.891891891891895"/>
    <x v="1"/>
    <s v="spaces"/>
    <x v="3042"/>
    <d v="2015-10-06T16:30:47"/>
  </r>
  <r>
    <x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x v="130"/>
    <b v="1"/>
    <s v="theater/spaces"/>
    <n v="110.00666666666667"/>
    <n v="128.9140625"/>
    <x v="1"/>
    <s v="spaces"/>
    <x v="3043"/>
    <d v="2015-04-16T02:50:00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x v="239"/>
    <b v="1"/>
    <s v="theater/spaces"/>
    <n v="109.34166666666667"/>
    <n v="84.108974358974365"/>
    <x v="1"/>
    <s v="spaces"/>
    <x v="3044"/>
    <d v="2016-02-02T17:26: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x v="31"/>
    <b v="1"/>
    <s v="theater/spaces"/>
    <n v="132.70650000000001"/>
    <n v="82.941562500000003"/>
    <x v="1"/>
    <s v="spaces"/>
    <x v="3045"/>
    <d v="2014-08-22T03:44:15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x v="6"/>
    <b v="1"/>
    <s v="theater/spaces"/>
    <n v="190.84810126582278"/>
    <n v="259.94827586206895"/>
    <x v="1"/>
    <s v="spaces"/>
    <x v="3046"/>
    <d v="2014-09-10T04:52:00"/>
  </r>
  <r>
    <x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x v="9"/>
    <b v="1"/>
    <s v="theater/spaces"/>
    <n v="149"/>
    <n v="37.25"/>
    <x v="1"/>
    <s v="spaces"/>
    <x v="3047"/>
    <d v="2016-04-27T13:16:00"/>
  </r>
  <r>
    <x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x v="5"/>
    <b v="1"/>
    <s v="theater/spaces"/>
    <n v="166.4"/>
    <n v="177.02127659574469"/>
    <x v="1"/>
    <s v="spaces"/>
    <x v="3048"/>
    <d v="2014-12-31T21:22:00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x v="241"/>
    <b v="1"/>
    <s v="theater/spaces"/>
    <n v="106.66666666666667"/>
    <n v="74.074074074074076"/>
    <x v="1"/>
    <s v="spaces"/>
    <x v="3049"/>
    <d v="2015-06-14T00:20:55"/>
  </r>
  <r>
    <x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x v="82"/>
    <b v="1"/>
    <s v="theater/spaces"/>
    <n v="106"/>
    <n v="70.666666666666671"/>
    <x v="1"/>
    <s v="spaces"/>
    <x v="3050"/>
    <d v="2016-05-05T04:02:40"/>
  </r>
  <r>
    <x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x v="2"/>
    <b v="0"/>
    <s v="theater/spaces"/>
    <n v="23.62857142857143"/>
    <n v="23.62857142857143"/>
    <x v="1"/>
    <s v="spaces"/>
    <x v="3051"/>
    <d v="2017-02-08T09:59:05"/>
  </r>
  <r>
    <x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x v="84"/>
    <b v="0"/>
    <s v="theater/spaces"/>
    <n v="0.15"/>
    <n v="37.5"/>
    <x v="1"/>
    <s v="spaces"/>
    <x v="3052"/>
    <d v="2015-05-28T15:59:00"/>
  </r>
  <r>
    <x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x v="83"/>
    <b v="0"/>
    <s v="theater/spaces"/>
    <n v="0.4"/>
    <n v="13.333333333333334"/>
    <x v="1"/>
    <s v="spaces"/>
    <x v="3053"/>
    <d v="2014-10-02T03:59:00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x v="78"/>
    <b v="0"/>
    <s v="theater/spaces"/>
    <n v="0"/>
    <e v="#DIV/0!"/>
    <x v="1"/>
    <s v="spaces"/>
    <x v="3054"/>
    <d v="2015-03-02T01:04:00"/>
  </r>
  <r>
    <x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x v="29"/>
    <b v="0"/>
    <s v="theater/spaces"/>
    <n v="5.0000000000000001E-3"/>
    <n v="1"/>
    <x v="1"/>
    <s v="spaces"/>
    <x v="3055"/>
    <d v="2015-01-09T22:59:50"/>
  </r>
  <r>
    <x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x v="78"/>
    <b v="0"/>
    <s v="theater/spaces"/>
    <n v="0"/>
    <e v="#DIV/0!"/>
    <x v="1"/>
    <s v="spaces"/>
    <x v="3056"/>
    <d v="2014-09-29T15:16:24"/>
  </r>
  <r>
    <x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x v="78"/>
    <b v="0"/>
    <s v="theater/spaces"/>
    <n v="0"/>
    <e v="#DIV/0!"/>
    <x v="1"/>
    <s v="spaces"/>
    <x v="3057"/>
    <d v="2016-04-03T14:36:51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x v="83"/>
    <b v="0"/>
    <s v="theater/spaces"/>
    <n v="1.6666666666666666E-2"/>
    <n v="1"/>
    <x v="1"/>
    <s v="spaces"/>
    <x v="3058"/>
    <d v="2016-05-20T08:59:00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x v="202"/>
    <b v="0"/>
    <s v="theater/spaces"/>
    <n v="3.0066666666666664"/>
    <n v="41"/>
    <x v="1"/>
    <s v="spaces"/>
    <x v="3059"/>
    <d v="2014-08-08T22:27:26"/>
  </r>
  <r>
    <x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x v="79"/>
    <b v="0"/>
    <s v="theater/spaces"/>
    <n v="0.15227272727272728"/>
    <n v="55.833333333333336"/>
    <x v="1"/>
    <s v="spaces"/>
    <x v="3060"/>
    <d v="2015-09-28T06:35:34"/>
  </r>
  <r>
    <x v="3061"/>
    <s v="Help Save Parkway Cinemas!"/>
    <s v="Save a historic Local theater."/>
    <n v="1000000"/>
    <n v="0"/>
    <x v="2"/>
    <s v="US"/>
    <s v="USD"/>
    <n v="1407955748"/>
    <n v="1405363748"/>
    <b v="0"/>
    <x v="78"/>
    <b v="0"/>
    <s v="theater/spaces"/>
    <n v="0"/>
    <e v="#DIV/0!"/>
    <x v="1"/>
    <s v="spaces"/>
    <x v="3061"/>
    <d v="2014-08-13T18:49:0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x v="85"/>
    <b v="0"/>
    <s v="theater/spaces"/>
    <n v="66.84"/>
    <n v="99.761194029850742"/>
    <x v="1"/>
    <s v="spaces"/>
    <x v="3062"/>
    <d v="2015-09-30T18:00:00"/>
  </r>
  <r>
    <x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x v="23"/>
    <b v="0"/>
    <s v="theater/spaces"/>
    <n v="19.566666666666666"/>
    <n v="25.521739130434781"/>
    <x v="1"/>
    <s v="spaces"/>
    <x v="3063"/>
    <d v="2016-10-22T22:08:58"/>
  </r>
  <r>
    <x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x v="250"/>
    <b v="0"/>
    <s v="theater/spaces"/>
    <n v="11.294666666666666"/>
    <n v="117.65277777777777"/>
    <x v="1"/>
    <s v="spaces"/>
    <x v="3064"/>
    <d v="2015-11-22T06:59:00"/>
  </r>
  <r>
    <x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x v="84"/>
    <b v="0"/>
    <s v="theater/spaces"/>
    <n v="0.04"/>
    <n v="5"/>
    <x v="1"/>
    <s v="spaces"/>
    <x v="3065"/>
    <d v="2014-07-30T01:19:32"/>
  </r>
  <r>
    <x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x v="41"/>
    <b v="0"/>
    <s v="theater/spaces"/>
    <n v="11.985714285714286"/>
    <n v="2796.6666666666665"/>
    <x v="1"/>
    <s v="spaces"/>
    <x v="3066"/>
    <d v="2016-07-10T05:28:57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x v="29"/>
    <b v="0"/>
    <s v="theater/spaces"/>
    <n v="2.5"/>
    <n v="200"/>
    <x v="1"/>
    <s v="spaces"/>
    <x v="3067"/>
    <d v="2015-09-09T22:31:19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x v="84"/>
    <b v="0"/>
    <s v="theater/spaces"/>
    <n v="6.9999999999999993E-2"/>
    <n v="87.5"/>
    <x v="1"/>
    <s v="spaces"/>
    <x v="3068"/>
    <d v="2015-10-16T16:35:52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x v="63"/>
    <b v="0"/>
    <s v="theater/spaces"/>
    <n v="14.099999999999998"/>
    <n v="20.142857142857142"/>
    <x v="1"/>
    <s v="spaces"/>
    <x v="3069"/>
    <d v="2014-12-14T20:00:34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x v="38"/>
    <b v="0"/>
    <s v="theater/spaces"/>
    <n v="3.34"/>
    <n v="20.875"/>
    <x v="1"/>
    <s v="spaces"/>
    <x v="3070"/>
    <d v="2016-12-07T17:36:09"/>
  </r>
  <r>
    <x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x v="27"/>
    <b v="0"/>
    <s v="theater/spaces"/>
    <n v="59.774999999999999"/>
    <n v="61.307692307692307"/>
    <x v="1"/>
    <s v="spaces"/>
    <x v="3071"/>
    <d v="2015-04-21T05:59:00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x v="84"/>
    <b v="0"/>
    <s v="theater/spaces"/>
    <n v="1.6666666666666666E-2"/>
    <n v="1"/>
    <x v="1"/>
    <s v="spaces"/>
    <x v="3072"/>
    <d v="2016-10-30T01:46:00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x v="63"/>
    <b v="0"/>
    <s v="theater/spaces"/>
    <n v="2.3035714285714284E-2"/>
    <n v="92.142857142857139"/>
    <x v="1"/>
    <s v="spaces"/>
    <x v="3073"/>
    <d v="2015-06-14T19:19:00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x v="83"/>
    <b v="0"/>
    <s v="theater/spaces"/>
    <n v="8.8000000000000009E-2"/>
    <n v="7.333333333333333"/>
    <x v="1"/>
    <s v="spaces"/>
    <x v="3074"/>
    <d v="2016-03-10T13:42:39"/>
  </r>
  <r>
    <x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x v="9"/>
    <b v="0"/>
    <s v="theater/spaces"/>
    <n v="8.64"/>
    <n v="64.8"/>
    <x v="1"/>
    <s v="spaces"/>
    <x v="3075"/>
    <d v="2016-08-19T02:27:20"/>
  </r>
  <r>
    <x v="3076"/>
    <s v="10,000 Hours"/>
    <s v="Helping female comedians get in their 10,000 Hours of practice!"/>
    <n v="10000"/>
    <n v="1506"/>
    <x v="2"/>
    <s v="US"/>
    <s v="USD"/>
    <n v="1444405123"/>
    <n v="1439221123"/>
    <b v="0"/>
    <x v="133"/>
    <b v="0"/>
    <s v="theater/spaces"/>
    <n v="15.06"/>
    <n v="30.12"/>
    <x v="1"/>
    <s v="spaces"/>
    <x v="3076"/>
    <d v="2015-10-09T15:38:43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x v="84"/>
    <b v="0"/>
    <s v="theater/spaces"/>
    <n v="0.47727272727272729"/>
    <n v="52.5"/>
    <x v="1"/>
    <s v="spaces"/>
    <x v="3077"/>
    <d v="2017-03-02T22:57:5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x v="83"/>
    <b v="0"/>
    <s v="theater/spaces"/>
    <n v="0.11833333333333333"/>
    <n v="23.666666666666668"/>
    <x v="1"/>
    <s v="spaces"/>
    <x v="3078"/>
    <d v="2015-02-26T03:19:55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x v="74"/>
    <b v="0"/>
    <s v="theater/spaces"/>
    <n v="0.8417399858735245"/>
    <n v="415.77777777777777"/>
    <x v="1"/>
    <s v="spaces"/>
    <x v="3079"/>
    <d v="2015-03-22T16:07:15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x v="63"/>
    <b v="0"/>
    <s v="theater/spaces"/>
    <n v="1.8799999999999997E-2"/>
    <n v="53.714285714285715"/>
    <x v="1"/>
    <s v="spaces"/>
    <x v="3080"/>
    <d v="2014-12-27T01:40:44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x v="81"/>
    <b v="0"/>
    <s v="theater/spaces"/>
    <n v="0.21029999999999999"/>
    <n v="420.6"/>
    <x v="1"/>
    <s v="spaces"/>
    <x v="3081"/>
    <d v="2015-09-20T04:21:31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x v="78"/>
    <b v="0"/>
    <s v="theater/spaces"/>
    <n v="0"/>
    <e v="#DIV/0!"/>
    <x v="1"/>
    <s v="spaces"/>
    <x v="3082"/>
    <d v="2015-11-15T23:09:06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x v="83"/>
    <b v="0"/>
    <s v="theater/spaces"/>
    <n v="0.27999999999999997"/>
    <n v="18.666666666666668"/>
    <x v="1"/>
    <s v="spaces"/>
    <x v="3083"/>
    <d v="2014-09-01T05:00:00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x v="79"/>
    <b v="0"/>
    <s v="theater/spaces"/>
    <n v="11.57920670115792"/>
    <n v="78.333333333333329"/>
    <x v="1"/>
    <s v="spaces"/>
    <x v="3084"/>
    <d v="2015-05-05T18:48:00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x v="82"/>
    <b v="0"/>
    <s v="theater/spaces"/>
    <n v="2.44"/>
    <n v="67.777777777777771"/>
    <x v="1"/>
    <s v="spaces"/>
    <x v="3085"/>
    <d v="2015-09-29T21:12:39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x v="83"/>
    <b v="0"/>
    <s v="theater/spaces"/>
    <n v="0.25"/>
    <n v="16.666666666666668"/>
    <x v="1"/>
    <s v="spaces"/>
    <x v="3086"/>
    <d v="2015-08-17T16:05:59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x v="84"/>
    <b v="0"/>
    <s v="theater/spaces"/>
    <n v="0.625"/>
    <n v="62.5"/>
    <x v="1"/>
    <s v="spaces"/>
    <x v="3087"/>
    <d v="2016-12-21T04:36:30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x v="83"/>
    <b v="0"/>
    <s v="theater/spaces"/>
    <n v="0.19384615384615383"/>
    <n v="42"/>
    <x v="1"/>
    <s v="spaces"/>
    <x v="3088"/>
    <d v="2015-01-08T13:41:00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x v="43"/>
    <b v="0"/>
    <s v="theater/spaces"/>
    <n v="23.416"/>
    <n v="130.0888888888889"/>
    <x v="1"/>
    <s v="spaces"/>
    <x v="3089"/>
    <d v="2016-07-09T01:59:00"/>
  </r>
  <r>
    <x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x v="82"/>
    <b v="0"/>
    <s v="theater/spaces"/>
    <n v="5.0808888888888886"/>
    <n v="1270.2222222222222"/>
    <x v="1"/>
    <s v="spaces"/>
    <x v="3090"/>
    <d v="2015-05-01T18:39:05"/>
  </r>
  <r>
    <x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x v="82"/>
    <b v="0"/>
    <s v="theater/spaces"/>
    <n v="15.920000000000002"/>
    <n v="88.444444444444443"/>
    <x v="1"/>
    <s v="spaces"/>
    <x v="3091"/>
    <d v="2016-08-14T22:45:43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x v="64"/>
    <b v="0"/>
    <s v="theater/spaces"/>
    <n v="1.1831900000000002"/>
    <n v="56.342380952380957"/>
    <x v="1"/>
    <s v="spaces"/>
    <x v="3092"/>
    <d v="2015-10-15T22:00:00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x v="57"/>
    <b v="0"/>
    <s v="theater/spaces"/>
    <n v="22.75"/>
    <n v="53.529411764705884"/>
    <x v="1"/>
    <s v="spaces"/>
    <x v="3093"/>
    <d v="2014-06-01T03:59:00"/>
  </r>
  <r>
    <x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x v="29"/>
    <b v="0"/>
    <s v="theater/spaces"/>
    <n v="2.5000000000000001E-2"/>
    <n v="25"/>
    <x v="1"/>
    <s v="spaces"/>
    <x v="3094"/>
    <d v="2015-09-20T19:05:56"/>
  </r>
  <r>
    <x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x v="29"/>
    <b v="0"/>
    <s v="theater/spaces"/>
    <n v="0.33512064343163539"/>
    <n v="50"/>
    <x v="1"/>
    <s v="spaces"/>
    <x v="3095"/>
    <d v="2016-08-01T00:36:20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x v="25"/>
    <b v="0"/>
    <s v="theater/spaces"/>
    <n v="3.9750000000000001"/>
    <n v="56.785714285714285"/>
    <x v="1"/>
    <s v="spaces"/>
    <x v="3096"/>
    <d v="2015-05-20T19:48:46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x v="288"/>
    <b v="0"/>
    <s v="theater/spaces"/>
    <n v="17.150000000000002"/>
    <n v="40.833333333333336"/>
    <x v="1"/>
    <s v="spaces"/>
    <x v="3097"/>
    <d v="2016-10-07T14:00:00"/>
  </r>
  <r>
    <x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x v="74"/>
    <b v="0"/>
    <s v="theater/spaces"/>
    <n v="3.6080041046690612"/>
    <n v="65.111111111111114"/>
    <x v="1"/>
    <s v="spaces"/>
    <x v="3098"/>
    <d v="2016-02-08T00:17:00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x v="81"/>
    <b v="0"/>
    <s v="theater/spaces"/>
    <n v="13.900000000000002"/>
    <n v="55.6"/>
    <x v="1"/>
    <s v="spaces"/>
    <x v="3099"/>
    <d v="2016-02-12T04:33:11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x v="62"/>
    <b v="0"/>
    <s v="theater/spaces"/>
    <n v="15.225"/>
    <n v="140.53846153846155"/>
    <x v="1"/>
    <s v="spaces"/>
    <x v="3100"/>
    <d v="2014-10-20T14:56:15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x v="8"/>
    <b v="0"/>
    <s v="theater/spaces"/>
    <n v="12"/>
    <n v="25"/>
    <x v="1"/>
    <s v="spaces"/>
    <x v="3101"/>
    <d v="2015-07-16T07:56:00"/>
  </r>
  <r>
    <x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x v="240"/>
    <b v="0"/>
    <s v="theater/spaces"/>
    <n v="39.112499999999997"/>
    <n v="69.533333333333331"/>
    <x v="1"/>
    <s v="spaces"/>
    <x v="3102"/>
    <d v="2016-08-23T08:10:18"/>
  </r>
  <r>
    <x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x v="84"/>
    <b v="0"/>
    <s v="theater/spaces"/>
    <n v="0.26829268292682928"/>
    <n v="5.5"/>
    <x v="1"/>
    <s v="spaces"/>
    <x v="3103"/>
    <d v="2015-06-12T03:45:06"/>
  </r>
  <r>
    <x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x v="81"/>
    <b v="0"/>
    <s v="theater/spaces"/>
    <n v="29.625"/>
    <n v="237"/>
    <x v="1"/>
    <s v="spaces"/>
    <x v="3104"/>
    <d v="2015-02-03T02:00:00"/>
  </r>
  <r>
    <x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x v="162"/>
    <b v="0"/>
    <s v="theater/spaces"/>
    <n v="42.360992301112063"/>
    <n v="79.870967741935488"/>
    <x v="1"/>
    <s v="spaces"/>
    <x v="3105"/>
    <d v="2014-10-19T05:00:00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x v="80"/>
    <b v="0"/>
    <s v="theater/spaces"/>
    <n v="4.1000000000000005"/>
    <n v="10.25"/>
    <x v="1"/>
    <s v="spaces"/>
    <x v="3106"/>
    <d v="2015-09-16T22:00:00"/>
  </r>
  <r>
    <x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x v="60"/>
    <b v="0"/>
    <s v="theater/spaces"/>
    <n v="19.762499999999999"/>
    <n v="272.58620689655174"/>
    <x v="1"/>
    <s v="spaces"/>
    <x v="3107"/>
    <d v="2015-05-11T19:32:31"/>
  </r>
  <r>
    <x v="3108"/>
    <s v="Funding a home for our Children's Theater"/>
    <s v="We need a permanent home for the theater!"/>
    <n v="50000"/>
    <n v="26"/>
    <x v="2"/>
    <s v="US"/>
    <s v="USD"/>
    <n v="1430234394"/>
    <n v="1425053994"/>
    <b v="0"/>
    <x v="84"/>
    <b v="0"/>
    <s v="theater/spaces"/>
    <n v="5.1999999999999998E-2"/>
    <n v="13"/>
    <x v="1"/>
    <s v="spaces"/>
    <x v="3108"/>
    <d v="2015-04-28T15:19:54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x v="229"/>
    <b v="0"/>
    <s v="theater/spaces"/>
    <n v="25.030188679245285"/>
    <n v="58.184210526315788"/>
    <x v="1"/>
    <s v="spaces"/>
    <x v="3109"/>
    <d v="2014-08-28T03:00:10"/>
  </r>
  <r>
    <x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x v="29"/>
    <b v="0"/>
    <s v="theater/spaces"/>
    <n v="0.04"/>
    <n v="10"/>
    <x v="1"/>
    <s v="spaces"/>
    <x v="3110"/>
    <d v="2017-02-19T00:45:19"/>
  </r>
  <r>
    <x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x v="88"/>
    <b v="0"/>
    <s v="theater/spaces"/>
    <n v="26.640000000000004"/>
    <n v="70.10526315789474"/>
    <x v="1"/>
    <s v="spaces"/>
    <x v="3111"/>
    <d v="2014-10-04T14:17:00"/>
  </r>
  <r>
    <x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x v="82"/>
    <b v="0"/>
    <s v="theater/spaces"/>
    <n v="4.7363636363636363"/>
    <n v="57.888888888888886"/>
    <x v="1"/>
    <s v="spaces"/>
    <x v="3112"/>
    <d v="2016-11-01T02:55:34"/>
  </r>
  <r>
    <x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x v="77"/>
    <b v="0"/>
    <s v="theater/spaces"/>
    <n v="4.2435339894712749"/>
    <n v="125.27027027027027"/>
    <x v="1"/>
    <s v="spaces"/>
    <x v="3113"/>
    <d v="2015-04-17T17:33:02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x v="78"/>
    <b v="0"/>
    <s v="theater/spaces"/>
    <n v="0"/>
    <e v="#DIV/0!"/>
    <x v="1"/>
    <s v="spaces"/>
    <x v="3114"/>
    <d v="2014-09-21T15:10:50"/>
  </r>
  <r>
    <x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x v="29"/>
    <b v="0"/>
    <s v="theater/spaces"/>
    <n v="3"/>
    <n v="300"/>
    <x v="1"/>
    <s v="spaces"/>
    <x v="3115"/>
    <d v="2016-06-05T10:43:47"/>
  </r>
  <r>
    <x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x v="73"/>
    <b v="0"/>
    <s v="theater/spaces"/>
    <n v="57.333333333333336"/>
    <n v="43"/>
    <x v="1"/>
    <s v="spaces"/>
    <x v="3116"/>
    <d v="2015-04-01T12:22:05"/>
  </r>
  <r>
    <x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x v="29"/>
    <b v="0"/>
    <s v="theater/spaces"/>
    <n v="0.1"/>
    <n v="1"/>
    <x v="1"/>
    <s v="spaces"/>
    <x v="3117"/>
    <d v="2016-05-27T13:12:00"/>
  </r>
  <r>
    <x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x v="84"/>
    <b v="0"/>
    <s v="theater/spaces"/>
    <n v="0.31"/>
    <n v="775"/>
    <x v="1"/>
    <s v="spaces"/>
    <x v="3118"/>
    <d v="2016-07-02T15:35:23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x v="29"/>
    <b v="0"/>
    <s v="theater/spaces"/>
    <n v="0.05"/>
    <n v="5"/>
    <x v="1"/>
    <s v="spaces"/>
    <x v="3119"/>
    <d v="2015-03-27T00:05:32"/>
  </r>
  <r>
    <x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x v="73"/>
    <b v="0"/>
    <s v="theater/spaces"/>
    <n v="9.8461538461538465E-3"/>
    <n v="12.8"/>
    <x v="1"/>
    <s v="spaces"/>
    <x v="3120"/>
    <d v="2016-05-05T21:36:36"/>
  </r>
  <r>
    <x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x v="29"/>
    <b v="0"/>
    <s v="theater/spaces"/>
    <n v="0.66666666666666674"/>
    <n v="10"/>
    <x v="1"/>
    <s v="spaces"/>
    <x v="3121"/>
    <d v="2014-09-26T16:18:55"/>
  </r>
  <r>
    <x v="3122"/>
    <s v="be back soon (Canceled)"/>
    <s v="cancelled until further notice"/>
    <n v="199"/>
    <n v="116"/>
    <x v="1"/>
    <s v="US"/>
    <s v="USD"/>
    <n v="1478733732"/>
    <n v="1478298132"/>
    <b v="0"/>
    <x v="84"/>
    <b v="0"/>
    <s v="theater/spaces"/>
    <n v="58.291457286432156"/>
    <n v="58"/>
    <x v="1"/>
    <s v="spaces"/>
    <x v="3122"/>
    <d v="2016-11-09T23:22:12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x v="493"/>
    <b v="0"/>
    <s v="theater/spaces"/>
    <n v="68.153599999999997"/>
    <n v="244.80459770114942"/>
    <x v="1"/>
    <s v="spaces"/>
    <x v="3123"/>
    <d v="2016-07-09T23:49:58"/>
  </r>
  <r>
    <x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x v="80"/>
    <b v="0"/>
    <s v="theater/spaces"/>
    <n v="3.2499999999999999E-3"/>
    <n v="6.5"/>
    <x v="1"/>
    <s v="spaces"/>
    <x v="3124"/>
    <d v="2015-02-02T18:43:21"/>
  </r>
  <r>
    <x v="3125"/>
    <s v="N/A (Canceled)"/>
    <s v="N/A"/>
    <n v="1500000"/>
    <n v="0"/>
    <x v="1"/>
    <s v="US"/>
    <s v="USD"/>
    <n v="1452142672"/>
    <n v="1449550672"/>
    <b v="0"/>
    <x v="78"/>
    <b v="0"/>
    <s v="theater/spaces"/>
    <n v="0"/>
    <e v="#DIV/0!"/>
    <x v="1"/>
    <s v="spaces"/>
    <x v="3125"/>
    <d v="2016-01-07T04:57:52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x v="57"/>
    <b v="0"/>
    <s v="theater/spaces"/>
    <n v="4.16"/>
    <n v="61.176470588235297"/>
    <x v="1"/>
    <s v="spaces"/>
    <x v="3126"/>
    <d v="2016-03-27T23:26:02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x v="78"/>
    <b v="0"/>
    <s v="theater/spaces"/>
    <n v="0"/>
    <e v="#DIV/0!"/>
    <x v="1"/>
    <s v="spaces"/>
    <x v="3127"/>
    <d v="2015-03-01T20:33:49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x v="27"/>
    <b v="0"/>
    <s v="theater/plays"/>
    <n v="108.60666666666667"/>
    <n v="139.23931623931625"/>
    <x v="1"/>
    <s v="plays"/>
    <x v="3128"/>
    <d v="2017-03-16T18:49:01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x v="29"/>
    <b v="0"/>
    <s v="theater/plays"/>
    <n v="0.8"/>
    <n v="10"/>
    <x v="1"/>
    <s v="plays"/>
    <x v="3129"/>
    <d v="2017-04-18T19:13:39"/>
  </r>
  <r>
    <x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x v="80"/>
    <b v="0"/>
    <s v="theater/plays"/>
    <n v="3.75"/>
    <n v="93.75"/>
    <x v="1"/>
    <s v="plays"/>
    <x v="3130"/>
    <d v="2017-04-14T04:59:00"/>
  </r>
  <r>
    <x v="3131"/>
    <s v="SNAKE EYES"/>
    <s v="A Staged Reading of &quot;Snake Eyes,&quot; a new play by Alex Rafala"/>
    <n v="4100"/>
    <n v="645"/>
    <x v="3"/>
    <s v="US"/>
    <s v="USD"/>
    <n v="1491656045"/>
    <n v="1489067645"/>
    <b v="0"/>
    <x v="8"/>
    <b v="0"/>
    <s v="theater/plays"/>
    <n v="15.731707317073171"/>
    <n v="53.75"/>
    <x v="1"/>
    <s v="plays"/>
    <x v="3131"/>
    <d v="2017-04-08T12:54:05"/>
  </r>
  <r>
    <x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x v="29"/>
    <b v="0"/>
    <s v="theater/plays"/>
    <n v="3.3333333333333333E-2"/>
    <n v="10"/>
    <x v="1"/>
    <s v="plays"/>
    <x v="3132"/>
    <d v="2017-04-21T07:24:20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x v="38"/>
    <b v="0"/>
    <s v="theater/plays"/>
    <n v="108"/>
    <n v="33.75"/>
    <x v="1"/>
    <s v="plays"/>
    <x v="3133"/>
    <d v="2017-03-24T12:33:54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x v="8"/>
    <b v="0"/>
    <s v="theater/plays"/>
    <n v="22.5"/>
    <n v="18.75"/>
    <x v="1"/>
    <s v="plays"/>
    <x v="3134"/>
    <d v="2017-03-27T16:16:59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x v="63"/>
    <b v="0"/>
    <s v="theater/plays"/>
    <n v="20.849420849420849"/>
    <n v="23.142857142857142"/>
    <x v="1"/>
    <s v="plays"/>
    <x v="3135"/>
    <d v="2017-04-04T03:38:41"/>
  </r>
  <r>
    <x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x v="19"/>
    <b v="0"/>
    <s v="theater/plays"/>
    <n v="127.8"/>
    <n v="29.045454545454547"/>
    <x v="1"/>
    <s v="plays"/>
    <x v="3136"/>
    <d v="2017-03-31T22:59:00"/>
  </r>
  <r>
    <x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x v="29"/>
    <b v="0"/>
    <s v="theater/plays"/>
    <n v="3.3333333333333335"/>
    <n v="50"/>
    <x v="1"/>
    <s v="plays"/>
    <x v="3137"/>
    <d v="2017-05-03T19:12:00"/>
  </r>
  <r>
    <x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x v="78"/>
    <b v="0"/>
    <s v="theater/plays"/>
    <n v="0"/>
    <e v="#DIV/0!"/>
    <x v="1"/>
    <s v="plays"/>
    <x v="3138"/>
    <d v="2017-04-03T15:30:07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x v="79"/>
    <b v="0"/>
    <s v="theater/plays"/>
    <n v="5.4"/>
    <n v="450"/>
    <x v="1"/>
    <s v="plays"/>
    <x v="3139"/>
    <d v="2017-03-25T04:33:00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x v="80"/>
    <b v="0"/>
    <s v="theater/plays"/>
    <n v="0.96"/>
    <n v="24"/>
    <x v="1"/>
    <s v="plays"/>
    <x v="3140"/>
    <d v="2017-04-07T16:15:03"/>
  </r>
  <r>
    <x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x v="22"/>
    <b v="0"/>
    <s v="theater/plays"/>
    <n v="51.6"/>
    <n v="32.25"/>
    <x v="1"/>
    <s v="plays"/>
    <x v="3141"/>
    <d v="2017-04-16T20:00:00"/>
  </r>
  <r>
    <x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x v="83"/>
    <b v="0"/>
    <s v="theater/plays"/>
    <n v="1.6363636363636365"/>
    <n v="15"/>
    <x v="1"/>
    <s v="plays"/>
    <x v="3142"/>
    <d v="2017-03-19T11:18:59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x v="78"/>
    <b v="0"/>
    <s v="theater/plays"/>
    <n v="0"/>
    <e v="#DIV/0!"/>
    <x v="1"/>
    <s v="plays"/>
    <x v="3143"/>
    <d v="2017-04-09T08:35:56"/>
  </r>
  <r>
    <x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x v="209"/>
    <b v="0"/>
    <s v="theater/plays"/>
    <n v="75.400000000000006"/>
    <n v="251.33333333333334"/>
    <x v="1"/>
    <s v="plays"/>
    <x v="3144"/>
    <d v="2017-03-19T06:00:00"/>
  </r>
  <r>
    <x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x v="78"/>
    <b v="0"/>
    <s v="theater/plays"/>
    <n v="0"/>
    <e v="#DIV/0!"/>
    <x v="1"/>
    <s v="plays"/>
    <x v="3145"/>
    <d v="2017-03-27T23:58:54"/>
  </r>
  <r>
    <x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x v="8"/>
    <b v="0"/>
    <s v="theater/plays"/>
    <n v="10.5"/>
    <n v="437.5"/>
    <x v="1"/>
    <s v="plays"/>
    <x v="3146"/>
    <d v="2017-04-16T15:22:4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x v="496"/>
    <b v="1"/>
    <s v="theater/plays"/>
    <n v="117.52499999999999"/>
    <n v="110.35211267605634"/>
    <x v="1"/>
    <s v="plays"/>
    <x v="3147"/>
    <d v="2014-11-07T00:15:55"/>
  </r>
  <r>
    <x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x v="7"/>
    <b v="1"/>
    <s v="theater/plays"/>
    <n v="131.16666666666669"/>
    <n v="41.421052631578945"/>
    <x v="1"/>
    <s v="plays"/>
    <x v="3148"/>
    <d v="2014-10-01T04:00:00"/>
  </r>
  <r>
    <x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x v="20"/>
    <b v="1"/>
    <s v="theater/plays"/>
    <n v="104"/>
    <n v="52"/>
    <x v="1"/>
    <s v="plays"/>
    <x v="3149"/>
    <d v="2012-12-07T02:00:00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x v="201"/>
    <b v="1"/>
    <s v="theater/plays"/>
    <n v="101"/>
    <n v="33.990384615384613"/>
    <x v="1"/>
    <s v="plays"/>
    <x v="3150"/>
    <d v="2011-01-25T04:00:00"/>
  </r>
  <r>
    <x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x v="69"/>
    <b v="1"/>
    <s v="theater/plays"/>
    <n v="100.4"/>
    <n v="103.35294117647059"/>
    <x v="1"/>
    <s v="plays"/>
    <x v="3151"/>
    <d v="2014-09-10T20:09:34"/>
  </r>
  <r>
    <x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x v="85"/>
    <b v="1"/>
    <s v="theater/plays"/>
    <n v="105.95454545454545"/>
    <n v="34.791044776119406"/>
    <x v="1"/>
    <s v="plays"/>
    <x v="3152"/>
    <d v="2013-11-02T20:49:27"/>
  </r>
  <r>
    <x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x v="198"/>
    <b v="1"/>
    <s v="theater/plays"/>
    <n v="335.58333333333337"/>
    <n v="41.773858921161825"/>
    <x v="1"/>
    <s v="plays"/>
    <x v="3153"/>
    <d v="2011-05-01T04:59:00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x v="252"/>
    <b v="1"/>
    <s v="theater/plays"/>
    <n v="112.92857142857142"/>
    <n v="64.268292682926827"/>
    <x v="1"/>
    <s v="plays"/>
    <x v="3154"/>
    <d v="2012-04-01T20:00:58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x v="177"/>
    <b v="1"/>
    <s v="theater/plays"/>
    <n v="188.50460000000001"/>
    <n v="31.209370860927152"/>
    <x v="1"/>
    <s v="plays"/>
    <x v="3155"/>
    <d v="2012-12-20T11:58:45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x v="30"/>
    <b v="1"/>
    <s v="theater/plays"/>
    <n v="101.81818181818181"/>
    <n v="62.921348314606739"/>
    <x v="1"/>
    <s v="plays"/>
    <x v="3156"/>
    <d v="2012-06-01T22:52:24"/>
  </r>
  <r>
    <x v="3157"/>
    <s v="Summer FourPlay"/>
    <s v="Four Directors.  Four One Acts.  Four Genres.  For You."/>
    <n v="4000"/>
    <n v="4040"/>
    <x v="0"/>
    <s v="US"/>
    <s v="USD"/>
    <n v="1405746000"/>
    <n v="1404932105"/>
    <b v="1"/>
    <x v="14"/>
    <b v="1"/>
    <s v="theater/plays"/>
    <n v="101"/>
    <n v="98.536585365853654"/>
    <x v="1"/>
    <s v="plays"/>
    <x v="3157"/>
    <d v="2014-07-19T05:00:00"/>
  </r>
  <r>
    <x v="3158"/>
    <s v="Nursery Crimes"/>
    <s v="A 40s crime-noir play using nursery rhyme characters."/>
    <n v="5000"/>
    <n v="5700"/>
    <x v="0"/>
    <s v="US"/>
    <s v="USD"/>
    <n v="1374523752"/>
    <n v="1371931752"/>
    <b v="1"/>
    <x v="50"/>
    <b v="1"/>
    <s v="theater/plays"/>
    <n v="113.99999999999999"/>
    <n v="82.608695652173907"/>
    <x v="1"/>
    <s v="plays"/>
    <x v="3158"/>
    <d v="2013-07-22T20:09:12"/>
  </r>
  <r>
    <x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x v="47"/>
    <b v="1"/>
    <s v="theater/plays"/>
    <n v="133.48133333333334"/>
    <n v="38.504230769230773"/>
    <x v="1"/>
    <s v="plays"/>
    <x v="3159"/>
    <d v="2012-01-18T23:00:00"/>
  </r>
  <r>
    <x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x v="7"/>
    <b v="1"/>
    <s v="theater/plays"/>
    <n v="101.53333333333335"/>
    <n v="80.15789473684211"/>
    <x v="1"/>
    <s v="plays"/>
    <x v="3160"/>
    <d v="2014-08-13T04:59:00"/>
  </r>
  <r>
    <x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x v="142"/>
    <b v="1"/>
    <s v="theater/plays"/>
    <n v="105.1"/>
    <n v="28.405405405405407"/>
    <x v="1"/>
    <s v="plays"/>
    <x v="3161"/>
    <d v="2014-10-15T12:52:02"/>
  </r>
  <r>
    <x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x v="287"/>
    <b v="1"/>
    <s v="theater/plays"/>
    <n v="127.15"/>
    <n v="80.730158730158735"/>
    <x v="1"/>
    <s v="plays"/>
    <x v="3162"/>
    <d v="2014-07-07T02:00:00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x v="250"/>
    <b v="1"/>
    <s v="theater/plays"/>
    <n v="111.15384615384616"/>
    <n v="200.69444444444446"/>
    <x v="1"/>
    <s v="plays"/>
    <x v="3163"/>
    <d v="2014-06-15T18:05:25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x v="26"/>
    <b v="1"/>
    <s v="theater/plays"/>
    <n v="106.76"/>
    <n v="37.591549295774648"/>
    <x v="1"/>
    <s v="plays"/>
    <x v="3164"/>
    <d v="2014-06-09T19:20:15"/>
  </r>
  <r>
    <x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x v="64"/>
    <b v="1"/>
    <s v="theater/plays"/>
    <n v="162.66666666666666"/>
    <n v="58.095238095238095"/>
    <x v="1"/>
    <s v="plays"/>
    <x v="3165"/>
    <d v="2011-05-03T03:59:00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x v="497"/>
    <b v="1"/>
    <s v="theater/plays"/>
    <n v="160.22808571428573"/>
    <n v="60.300892473118282"/>
    <x v="1"/>
    <s v="plays"/>
    <x v="3166"/>
    <d v="2014-11-26T07:59:00"/>
  </r>
  <r>
    <x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x v="165"/>
    <b v="1"/>
    <s v="theater/plays"/>
    <n v="116.16666666666666"/>
    <n v="63.363636363636367"/>
    <x v="1"/>
    <s v="plays"/>
    <x v="3167"/>
    <d v="2014-08-02T04:13:01"/>
  </r>
  <r>
    <x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x v="42"/>
    <b v="1"/>
    <s v="theater/plays"/>
    <n v="124.2"/>
    <n v="50.901639344262293"/>
    <x v="1"/>
    <s v="plays"/>
    <x v="3168"/>
    <d v="2014-06-13T22:00:00"/>
  </r>
  <r>
    <x v="3169"/>
    <s v="The Window"/>
    <s v="We're bringing The Window to the Cherry Lane Theater in January 2014."/>
    <n v="8000"/>
    <n v="8241"/>
    <x v="0"/>
    <s v="US"/>
    <s v="USD"/>
    <n v="1386910740"/>
    <n v="1384364561"/>
    <b v="1"/>
    <x v="141"/>
    <b v="1"/>
    <s v="theater/plays"/>
    <n v="103.01249999999999"/>
    <n v="100.5"/>
    <x v="1"/>
    <s v="plays"/>
    <x v="3169"/>
    <d v="2013-12-13T04:59:00"/>
  </r>
  <r>
    <x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x v="26"/>
    <b v="1"/>
    <s v="theater/plays"/>
    <n v="112.25"/>
    <n v="31.619718309859156"/>
    <x v="1"/>
    <s v="plays"/>
    <x v="3170"/>
    <d v="2014-07-02T04:00:00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x v="27"/>
    <b v="1"/>
    <s v="theater/plays"/>
    <n v="108.8142857142857"/>
    <n v="65.102564102564102"/>
    <x v="1"/>
    <s v="plays"/>
    <x v="3171"/>
    <d v="2016-05-06T14:35:58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x v="60"/>
    <b v="1"/>
    <s v="theater/plays"/>
    <n v="114.99999999999999"/>
    <n v="79.310344827586206"/>
    <x v="1"/>
    <s v="plays"/>
    <x v="3172"/>
    <d v="2012-02-14T17:31:08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x v="142"/>
    <b v="1"/>
    <s v="theater/plays"/>
    <n v="103"/>
    <n v="139.18918918918919"/>
    <x v="1"/>
    <s v="plays"/>
    <x v="3173"/>
    <d v="2014-09-26T21:04:52"/>
  </r>
  <r>
    <x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x v="23"/>
    <b v="1"/>
    <s v="theater/plays"/>
    <n v="101.13333333333334"/>
    <n v="131.91304347826087"/>
    <x v="1"/>
    <s v="plays"/>
    <x v="3174"/>
    <d v="2014-08-25T20:45:08"/>
  </r>
  <r>
    <x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x v="65"/>
    <b v="1"/>
    <s v="theater/plays"/>
    <n v="109.55999999999999"/>
    <n v="91.3"/>
    <x v="1"/>
    <s v="plays"/>
    <x v="3175"/>
    <d v="2011-02-17T21:17:07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x v="165"/>
    <b v="1"/>
    <s v="theater/plays"/>
    <n v="114.8421052631579"/>
    <n v="39.672727272727272"/>
    <x v="1"/>
    <s v="plays"/>
    <x v="3176"/>
    <d v="2013-08-18T15:00:00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x v="13"/>
    <b v="1"/>
    <s v="theater/plays"/>
    <n v="117.39999999999999"/>
    <n v="57.549019607843135"/>
    <x v="1"/>
    <s v="plays"/>
    <x v="3177"/>
    <d v="2014-06-21T16:00:09"/>
  </r>
  <r>
    <x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x v="76"/>
    <b v="1"/>
    <s v="theater/plays"/>
    <n v="171.73333333333335"/>
    <n v="33.025641025641029"/>
    <x v="1"/>
    <s v="plays"/>
    <x v="3178"/>
    <d v="2014-07-16T14:31:15"/>
  </r>
  <r>
    <x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x v="95"/>
    <b v="1"/>
    <s v="theater/plays"/>
    <n v="114.16238095238094"/>
    <n v="77.335806451612896"/>
    <x v="1"/>
    <s v="plays"/>
    <x v="3179"/>
    <d v="2013-05-06T16:51:11"/>
  </r>
  <r>
    <x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x v="43"/>
    <b v="1"/>
    <s v="theater/plays"/>
    <n v="119.75"/>
    <n v="31.933333333333334"/>
    <x v="1"/>
    <s v="plays"/>
    <x v="3180"/>
    <d v="2014-06-20T09:54:09"/>
  </r>
  <r>
    <x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x v="41"/>
    <b v="1"/>
    <s v="theater/plays"/>
    <n v="109.00000000000001"/>
    <n v="36.333333333333336"/>
    <x v="1"/>
    <s v="plays"/>
    <x v="3181"/>
    <d v="2014-06-15T16:00:00"/>
  </r>
  <r>
    <x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x v="299"/>
    <b v="1"/>
    <s v="theater/plays"/>
    <n v="100.88571428571429"/>
    <n v="46.768211920529801"/>
    <x v="1"/>
    <s v="plays"/>
    <x v="3182"/>
    <d v="2012-01-31T17:00:00"/>
  </r>
  <r>
    <x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x v="32"/>
    <b v="1"/>
    <s v="theater/plays"/>
    <n v="109.00000000000001"/>
    <n v="40.073529411764703"/>
    <x v="1"/>
    <s v="plays"/>
    <x v="3183"/>
    <d v="2013-08-23T19:04:29"/>
  </r>
  <r>
    <x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x v="67"/>
    <b v="1"/>
    <s v="theater/plays"/>
    <n v="107.20930232558139"/>
    <n v="100.21739130434783"/>
    <x v="1"/>
    <s v="plays"/>
    <x v="3184"/>
    <d v="2014-07-01T23:50:31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x v="54"/>
    <b v="1"/>
    <s v="theater/plays"/>
    <n v="100"/>
    <n v="41.666666666666664"/>
    <x v="1"/>
    <s v="plays"/>
    <x v="3185"/>
    <d v="2014-07-16T23:27:21"/>
  </r>
  <r>
    <x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x v="16"/>
    <b v="1"/>
    <s v="theater/plays"/>
    <n v="102.18750000000001"/>
    <n v="46.714285714285715"/>
    <x v="1"/>
    <s v="plays"/>
    <x v="3186"/>
    <d v="2014-09-16T21:00:00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x v="138"/>
    <b v="1"/>
    <s v="theater/plays"/>
    <n v="116.29333333333334"/>
    <n v="71.491803278688522"/>
    <x v="1"/>
    <s v="plays"/>
    <x v="3187"/>
    <d v="2014-08-04T15:59:33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x v="82"/>
    <b v="0"/>
    <s v="theater/musical"/>
    <n v="65"/>
    <n v="14.444444444444445"/>
    <x v="1"/>
    <s v="musical"/>
    <x v="3188"/>
    <d v="2015-06-10T09:58:22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x v="10"/>
    <b v="0"/>
    <s v="theater/musical"/>
    <n v="12.327272727272726"/>
    <n v="356.84210526315792"/>
    <x v="1"/>
    <s v="musical"/>
    <x v="3189"/>
    <d v="2015-05-24T08:18:52"/>
  </r>
  <r>
    <x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x v="78"/>
    <b v="0"/>
    <s v="theater/musical"/>
    <n v="0"/>
    <e v="#DIV/0!"/>
    <x v="1"/>
    <s v="musical"/>
    <x v="3190"/>
    <d v="2016-12-09T04:37:55"/>
  </r>
  <r>
    <x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x v="80"/>
    <b v="0"/>
    <s v="theater/musical"/>
    <n v="4.0266666666666664"/>
    <n v="37.75"/>
    <x v="1"/>
    <s v="musical"/>
    <x v="3191"/>
    <d v="2016-08-16T18:07:49"/>
  </r>
  <r>
    <x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x v="22"/>
    <b v="0"/>
    <s v="theater/musical"/>
    <n v="1.02"/>
    <n v="12.75"/>
    <x v="1"/>
    <s v="musical"/>
    <x v="3192"/>
    <d v="2015-02-28T22:00:0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x v="54"/>
    <b v="0"/>
    <s v="theater/musical"/>
    <n v="11.74"/>
    <n v="24.458333333333332"/>
    <x v="1"/>
    <s v="musical"/>
    <x v="3193"/>
    <d v="2015-02-20T23:14:16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x v="78"/>
    <b v="0"/>
    <s v="theater/musical"/>
    <n v="0"/>
    <e v="#DIV/0!"/>
    <x v="1"/>
    <s v="musical"/>
    <x v="3194"/>
    <d v="2015-07-27T01:29:58"/>
  </r>
  <r>
    <x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x v="70"/>
    <b v="0"/>
    <s v="theater/musical"/>
    <n v="59.142857142857139"/>
    <n v="53.07692307692308"/>
    <x v="1"/>
    <s v="musical"/>
    <x v="3195"/>
    <d v="2015-02-12T14:15:42"/>
  </r>
  <r>
    <x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x v="79"/>
    <b v="0"/>
    <s v="theater/musical"/>
    <n v="0.06"/>
    <n v="300"/>
    <x v="1"/>
    <s v="musical"/>
    <x v="3196"/>
    <d v="2015-08-01T14:00:00"/>
  </r>
  <r>
    <x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x v="80"/>
    <b v="0"/>
    <s v="theater/musical"/>
    <n v="11.450000000000001"/>
    <n v="286.25"/>
    <x v="1"/>
    <s v="musical"/>
    <x v="3197"/>
    <d v="2015-02-04T11:50:18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x v="83"/>
    <b v="0"/>
    <s v="theater/musical"/>
    <n v="0.36666666666666664"/>
    <n v="36.666666666666664"/>
    <x v="1"/>
    <s v="musical"/>
    <x v="3198"/>
    <d v="2015-02-16T10:11:17"/>
  </r>
  <r>
    <x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x v="28"/>
    <b v="0"/>
    <s v="theater/musical"/>
    <n v="52.16"/>
    <n v="49.20754716981132"/>
    <x v="1"/>
    <s v="musical"/>
    <x v="3199"/>
    <d v="2014-09-06T21:00:00"/>
  </r>
  <r>
    <x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x v="29"/>
    <b v="0"/>
    <s v="theater/musical"/>
    <n v="2E-3"/>
    <n v="1"/>
    <x v="1"/>
    <s v="musical"/>
    <x v="3200"/>
    <d v="2016-04-30T05:34:00"/>
  </r>
  <r>
    <x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x v="84"/>
    <b v="0"/>
    <s v="theater/musical"/>
    <n v="1.25"/>
    <n v="12.5"/>
    <x v="1"/>
    <s v="musical"/>
    <x v="3201"/>
    <d v="2014-08-31T18:24:37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x v="20"/>
    <b v="0"/>
    <s v="theater/musical"/>
    <n v="54.52"/>
    <n v="109.04"/>
    <x v="1"/>
    <s v="musical"/>
    <x v="3202"/>
    <d v="2015-12-14T05:59:0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x v="79"/>
    <b v="0"/>
    <s v="theater/musical"/>
    <n v="25"/>
    <n v="41.666666666666664"/>
    <x v="1"/>
    <s v="musical"/>
    <x v="3203"/>
    <d v="2015-09-25T23:43:42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x v="78"/>
    <b v="0"/>
    <s v="theater/musical"/>
    <n v="0"/>
    <e v="#DIV/0!"/>
    <x v="1"/>
    <s v="musical"/>
    <x v="3204"/>
    <d v="2015-07-17T16:14:0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x v="8"/>
    <b v="0"/>
    <s v="theater/musical"/>
    <n v="3.4125000000000001"/>
    <n v="22.75"/>
    <x v="1"/>
    <s v="musical"/>
    <x v="3205"/>
    <d v="2015-05-01T08:59:32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x v="78"/>
    <b v="0"/>
    <s v="theater/musical"/>
    <n v="0"/>
    <e v="#DIV/0!"/>
    <x v="1"/>
    <s v="musical"/>
    <x v="3206"/>
    <d v="2015-09-19T06:37:31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x v="17"/>
    <b v="0"/>
    <s v="theater/musical"/>
    <n v="46.36363636363636"/>
    <n v="70.833333333333329"/>
    <x v="1"/>
    <s v="musical"/>
    <x v="3207"/>
    <d v="2015-04-23T05:40:07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x v="141"/>
    <b v="1"/>
    <s v="theater/plays"/>
    <n v="103.49999999999999"/>
    <n v="63.109756097560975"/>
    <x v="1"/>
    <s v="plays"/>
    <x v="3208"/>
    <d v="2014-07-28T14:31:17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x v="334"/>
    <b v="1"/>
    <s v="theater/plays"/>
    <n v="119.32315789473684"/>
    <n v="50.157964601769912"/>
    <x v="1"/>
    <s v="plays"/>
    <x v="3209"/>
    <d v="2014-06-20T23:00:00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x v="65"/>
    <b v="1"/>
    <s v="theater/plays"/>
    <n v="125.76666666666667"/>
    <n v="62.883333333333333"/>
    <x v="1"/>
    <s v="plays"/>
    <x v="3210"/>
    <d v="2012-06-01T03:59:00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x v="498"/>
    <b v="1"/>
    <s v="theater/plays"/>
    <n v="119.74347826086958"/>
    <n v="85.531055900621112"/>
    <x v="1"/>
    <s v="plays"/>
    <x v="3211"/>
    <d v="2014-08-15T02:00:00"/>
  </r>
  <r>
    <x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x v="225"/>
    <b v="1"/>
    <s v="theater/plays"/>
    <n v="126.25"/>
    <n v="53.723404255319146"/>
    <x v="1"/>
    <s v="plays"/>
    <x v="3212"/>
    <d v="2014-08-08T19:05:51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x v="5"/>
    <b v="1"/>
    <s v="theater/plays"/>
    <n v="100.11666666666667"/>
    <n v="127.80851063829788"/>
    <x v="1"/>
    <s v="plays"/>
    <x v="3213"/>
    <d v="2015-07-26T18:19:19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x v="248"/>
    <b v="1"/>
    <s v="theater/plays"/>
    <n v="102.13333333333334"/>
    <n v="106.57391304347826"/>
    <x v="1"/>
    <s v="plays"/>
    <x v="3214"/>
    <d v="2016-01-05T23:55:00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x v="179"/>
    <b v="1"/>
    <s v="theater/plays"/>
    <n v="100.35142857142858"/>
    <n v="262.11194029850748"/>
    <x v="1"/>
    <s v="plays"/>
    <x v="3215"/>
    <d v="2015-09-10T03:59:00"/>
  </r>
  <r>
    <x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x v="2"/>
    <b v="1"/>
    <s v="theater/plays"/>
    <n v="100.05"/>
    <n v="57.171428571428571"/>
    <x v="1"/>
    <s v="plays"/>
    <x v="3216"/>
    <d v="2015-07-11T14:30:00"/>
  </r>
  <r>
    <x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x v="201"/>
    <b v="1"/>
    <s v="theater/plays"/>
    <n v="116.02222222222223"/>
    <n v="50.20192307692308"/>
    <x v="1"/>
    <s v="plays"/>
    <x v="3217"/>
    <d v="2016-11-04T13:06:24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x v="192"/>
    <b v="1"/>
    <s v="theater/plays"/>
    <n v="102.1"/>
    <n v="66.586956521739125"/>
    <x v="1"/>
    <s v="plays"/>
    <x v="3218"/>
    <d v="2014-12-31T00:00:00"/>
  </r>
  <r>
    <x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x v="46"/>
    <b v="1"/>
    <s v="theater/plays"/>
    <n v="100.11000000000001"/>
    <n v="168.25210084033614"/>
    <x v="1"/>
    <s v="plays"/>
    <x v="3219"/>
    <d v="2015-03-22T22:35:47"/>
  </r>
  <r>
    <x v="3220"/>
    <s v="Burners"/>
    <s v="A sci-fi thriller for the stage opening March 10 in Los Angeles."/>
    <n v="15000"/>
    <n v="15126"/>
    <x v="0"/>
    <s v="US"/>
    <s v="USD"/>
    <n v="1489352400"/>
    <n v="1486411204"/>
    <b v="1"/>
    <x v="211"/>
    <b v="1"/>
    <s v="theater/plays"/>
    <n v="100.84"/>
    <n v="256.37288135593218"/>
    <x v="1"/>
    <s v="plays"/>
    <x v="3220"/>
    <d v="2017-03-12T21:00:00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x v="116"/>
    <b v="1"/>
    <s v="theater/plays"/>
    <n v="103.42499999999998"/>
    <n v="36.610619469026545"/>
    <x v="1"/>
    <s v="plays"/>
    <x v="3221"/>
    <d v="2015-07-05T16:43:23"/>
  </r>
  <r>
    <x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x v="87"/>
    <b v="1"/>
    <s v="theater/plays"/>
    <n v="124.8"/>
    <n v="37.142857142857146"/>
    <x v="1"/>
    <s v="plays"/>
    <x v="3222"/>
    <d v="2015-10-24T21:29:00"/>
  </r>
  <r>
    <x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x v="142"/>
    <b v="1"/>
    <s v="theater/plays"/>
    <n v="109.51612903225806"/>
    <n v="45.878378378378379"/>
    <x v="1"/>
    <s v="plays"/>
    <x v="3223"/>
    <d v="2015-08-20T20:02:5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x v="499"/>
    <b v="1"/>
    <s v="theater/plays"/>
    <n v="102.03333333333333"/>
    <n v="141.71296296296296"/>
    <x v="1"/>
    <s v="plays"/>
    <x v="3224"/>
    <d v="2017-01-10T05:00:00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x v="70"/>
    <b v="1"/>
    <s v="theater/plays"/>
    <n v="102.35000000000001"/>
    <n v="52.487179487179489"/>
    <x v="1"/>
    <s v="plays"/>
    <x v="3225"/>
    <d v="2016-06-03T21:00:00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x v="64"/>
    <b v="1"/>
    <s v="theater/plays"/>
    <n v="104.16666666666667"/>
    <n v="59.523809523809526"/>
    <x v="1"/>
    <s v="plays"/>
    <x v="3226"/>
    <d v="2015-10-30T14:00:12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x v="209"/>
    <b v="1"/>
    <s v="theater/plays"/>
    <n v="125"/>
    <n v="50"/>
    <x v="1"/>
    <s v="plays"/>
    <x v="3227"/>
    <d v="2017-01-17T21:10:36"/>
  </r>
  <r>
    <x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x v="77"/>
    <b v="1"/>
    <s v="theater/plays"/>
    <n v="102.34285714285714"/>
    <n v="193.62162162162161"/>
    <x v="1"/>
    <s v="plays"/>
    <x v="3228"/>
    <d v="2015-12-17T04:59:00"/>
  </r>
  <r>
    <x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x v="91"/>
    <b v="1"/>
    <s v="theater/plays"/>
    <n v="107.86500000000001"/>
    <n v="106.79702970297029"/>
    <x v="1"/>
    <s v="plays"/>
    <x v="3229"/>
    <d v="2014-11-20T07:59:58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x v="77"/>
    <b v="1"/>
    <s v="theater/plays"/>
    <n v="109.88461538461539"/>
    <n v="77.21621621621621"/>
    <x v="1"/>
    <s v="plays"/>
    <x v="3230"/>
    <d v="2014-10-01T03:59:00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x v="33"/>
    <b v="1"/>
    <s v="theater/plays"/>
    <n v="161"/>
    <n v="57.5"/>
    <x v="1"/>
    <s v="plays"/>
    <x v="3231"/>
    <d v="2016-04-16T22:39:07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x v="55"/>
    <b v="1"/>
    <s v="theater/plays"/>
    <n v="131.20000000000002"/>
    <n v="50.46153846153846"/>
    <x v="1"/>
    <s v="plays"/>
    <x v="3232"/>
    <d v="2016-05-04T03:59:00"/>
  </r>
  <r>
    <x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x v="42"/>
    <b v="1"/>
    <s v="theater/plays"/>
    <n v="118.8"/>
    <n v="97.377049180327873"/>
    <x v="1"/>
    <s v="plays"/>
    <x v="3233"/>
    <d v="2017-03-02T19:19:15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x v="248"/>
    <b v="1"/>
    <s v="theater/plays"/>
    <n v="100.39275000000001"/>
    <n v="34.91921739130435"/>
    <x v="1"/>
    <s v="plays"/>
    <x v="3234"/>
    <d v="2017-02-01T23:31:00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x v="331"/>
    <b v="1"/>
    <s v="theater/plays"/>
    <n v="103.20666666666666"/>
    <n v="85.530386740331494"/>
    <x v="1"/>
    <s v="plays"/>
    <x v="3235"/>
    <d v="2016-07-01T08:20:51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x v="238"/>
    <b v="1"/>
    <s v="theater/plays"/>
    <n v="100.6"/>
    <n v="182.90909090909091"/>
    <x v="1"/>
    <s v="plays"/>
    <x v="3236"/>
    <d v="2016-12-28T22:00:33"/>
  </r>
  <r>
    <x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x v="314"/>
    <b v="1"/>
    <s v="theater/plays"/>
    <n v="100.78754285714287"/>
    <n v="131.13620817843866"/>
    <x v="1"/>
    <s v="plays"/>
    <x v="3237"/>
    <d v="2015-09-29T03:59:00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x v="1"/>
    <b v="1"/>
    <s v="theater/plays"/>
    <n v="112.32142857142857"/>
    <n v="39.810126582278478"/>
    <x v="1"/>
    <s v="plays"/>
    <x v="3238"/>
    <d v="2015-07-01T12:14:58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x v="201"/>
    <b v="1"/>
    <s v="theater/plays"/>
    <n v="105.91914022517912"/>
    <n v="59.701730769230764"/>
    <x v="1"/>
    <s v="plays"/>
    <x v="3239"/>
    <d v="2015-10-25T23:59:00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x v="69"/>
    <b v="1"/>
    <s v="theater/plays"/>
    <n v="100.56666666666668"/>
    <n v="88.735294117647058"/>
    <x v="1"/>
    <s v="plays"/>
    <x v="3240"/>
    <d v="2017-02-16T23:00:00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x v="157"/>
    <b v="1"/>
    <s v="theater/plays"/>
    <n v="115.30588235294117"/>
    <n v="58.688622754491021"/>
    <x v="1"/>
    <s v="plays"/>
    <x v="3241"/>
    <d v="2014-10-14T06:59:00"/>
  </r>
  <r>
    <x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x v="275"/>
    <b v="1"/>
    <s v="theater/plays"/>
    <n v="127.30419999999999"/>
    <n v="69.56513661202186"/>
    <x v="1"/>
    <s v="plays"/>
    <x v="3242"/>
    <d v="2014-09-19T18:08:12"/>
  </r>
  <r>
    <x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x v="26"/>
    <b v="1"/>
    <s v="theater/plays"/>
    <n v="102.83750000000001"/>
    <n v="115.87323943661971"/>
    <x v="1"/>
    <s v="plays"/>
    <x v="3243"/>
    <d v="2015-10-09T00:00:00"/>
  </r>
  <r>
    <x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x v="50"/>
    <b v="1"/>
    <s v="theater/plays"/>
    <n v="102.9375"/>
    <n v="23.869565217391305"/>
    <x v="1"/>
    <s v="plays"/>
    <x v="3244"/>
    <d v="2016-12-01T17:39:42"/>
  </r>
  <r>
    <x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x v="500"/>
    <b v="1"/>
    <s v="theater/plays"/>
    <n v="104.3047619047619"/>
    <n v="81.125925925925927"/>
    <x v="1"/>
    <s v="plays"/>
    <x v="3245"/>
    <d v="2015-06-12T02:00:00"/>
  </r>
  <r>
    <x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x v="189"/>
    <b v="1"/>
    <s v="theater/plays"/>
    <n v="111.22000000000001"/>
    <n v="57.626943005181346"/>
    <x v="1"/>
    <s v="plays"/>
    <x v="3246"/>
    <d v="2015-09-12T03:59:00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x v="7"/>
    <b v="1"/>
    <s v="theater/plays"/>
    <n v="105.86"/>
    <n v="46.429824561403507"/>
    <x v="1"/>
    <s v="plays"/>
    <x v="3247"/>
    <d v="2015-07-12T10:25:12"/>
  </r>
  <r>
    <x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x v="452"/>
    <b v="1"/>
    <s v="theater/plays"/>
    <n v="100.79166666666666"/>
    <n v="60.475000000000001"/>
    <x v="1"/>
    <s v="plays"/>
    <x v="3248"/>
    <d v="2015-04-04T20:19:17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x v="106"/>
    <b v="1"/>
    <s v="theater/plays"/>
    <n v="104.92727272727274"/>
    <n v="65.579545454545453"/>
    <x v="1"/>
    <s v="plays"/>
    <x v="3249"/>
    <d v="2015-06-20T17:55:14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x v="496"/>
    <b v="1"/>
    <s v="theater/plays"/>
    <n v="101.55199999999999"/>
    <n v="119.1924882629108"/>
    <x v="1"/>
    <s v="plays"/>
    <x v="3250"/>
    <d v="2014-11-05T18:48:44"/>
  </r>
  <r>
    <x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x v="9"/>
    <b v="1"/>
    <s v="theater/plays"/>
    <n v="110.73333333333333"/>
    <n v="83.05"/>
    <x v="1"/>
    <s v="plays"/>
    <x v="3251"/>
    <d v="2015-06-21T17:32:46"/>
  </r>
  <r>
    <x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x v="133"/>
    <b v="1"/>
    <s v="theater/plays"/>
    <n v="127.82222222222221"/>
    <n v="57.52"/>
    <x v="1"/>
    <s v="plays"/>
    <x v="3252"/>
    <d v="2016-09-07T11:20:40"/>
  </r>
  <r>
    <x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x v="248"/>
    <b v="1"/>
    <s v="theater/plays"/>
    <n v="101.82500000000002"/>
    <n v="177.08695652173913"/>
    <x v="1"/>
    <s v="plays"/>
    <x v="3253"/>
    <d v="2016-09-08T03:45:00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x v="153"/>
    <b v="1"/>
    <s v="theater/plays"/>
    <n v="101.25769230769231"/>
    <n v="70.771505376344081"/>
    <x v="1"/>
    <s v="plays"/>
    <x v="3254"/>
    <d v="2015-03-26T01:03:29"/>
  </r>
  <r>
    <x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x v="59"/>
    <b v="1"/>
    <s v="theater/plays"/>
    <n v="175"/>
    <n v="29.166666666666668"/>
    <x v="1"/>
    <s v="plays"/>
    <x v="3255"/>
    <d v="2014-10-07T18:26:15"/>
  </r>
  <r>
    <x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x v="282"/>
    <b v="1"/>
    <s v="theater/plays"/>
    <n v="128.06"/>
    <n v="72.76136363636364"/>
    <x v="1"/>
    <s v="plays"/>
    <x v="3256"/>
    <d v="2015-06-11T03:59:00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x v="14"/>
    <b v="1"/>
    <s v="theater/plays"/>
    <n v="106.29949999999999"/>
    <n v="51.853414634146333"/>
    <x v="1"/>
    <s v="plays"/>
    <x v="3257"/>
    <d v="2017-02-22T13:25:52"/>
  </r>
  <r>
    <x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x v="11"/>
    <b v="1"/>
    <s v="theater/plays"/>
    <n v="105.21428571428571"/>
    <n v="98.2"/>
    <x v="1"/>
    <s v="plays"/>
    <x v="3258"/>
    <d v="2015-01-08T21:17:41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x v="174"/>
    <b v="1"/>
    <s v="theater/plays"/>
    <n v="106.16782608695652"/>
    <n v="251.7381443298969"/>
    <x v="1"/>
    <s v="plays"/>
    <x v="3259"/>
    <d v="2016-10-01T03:59:00"/>
  </r>
  <r>
    <x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x v="196"/>
    <b v="1"/>
    <s v="theater/plays"/>
    <n v="109.24000000000001"/>
    <n v="74.821917808219183"/>
    <x v="1"/>
    <s v="plays"/>
    <x v="3260"/>
    <d v="2015-11-30T17:08:38"/>
  </r>
  <r>
    <x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x v="72"/>
    <b v="1"/>
    <s v="theater/plays"/>
    <n v="100.45454545454547"/>
    <n v="67.65306122448979"/>
    <x v="1"/>
    <s v="plays"/>
    <x v="3261"/>
    <d v="2015-07-16T17:24:36"/>
  </r>
  <r>
    <x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x v="179"/>
    <b v="1"/>
    <s v="theater/plays"/>
    <n v="103.04098360655738"/>
    <n v="93.81343283582089"/>
    <x v="1"/>
    <s v="plays"/>
    <x v="3262"/>
    <d v="2014-12-22T04:00:00"/>
  </r>
  <r>
    <x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x v="32"/>
    <b v="1"/>
    <s v="theater/plays"/>
    <n v="112.1664"/>
    <n v="41.237647058823526"/>
    <x v="1"/>
    <s v="plays"/>
    <x v="3263"/>
    <d v="2015-10-30T21:00:00"/>
  </r>
  <r>
    <x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x v="72"/>
    <b v="1"/>
    <s v="theater/plays"/>
    <n v="103"/>
    <n v="52.551020408163268"/>
    <x v="1"/>
    <s v="plays"/>
    <x v="3264"/>
    <d v="2015-01-28T22:00:00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x v="287"/>
    <b v="1"/>
    <s v="theater/plays"/>
    <n v="164"/>
    <n v="70.285714285714292"/>
    <x v="1"/>
    <s v="plays"/>
    <x v="3265"/>
    <d v="2015-12-03T17:00:00"/>
  </r>
  <r>
    <x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x v="430"/>
    <b v="1"/>
    <s v="theater/plays"/>
    <n v="131.28333333333333"/>
    <n v="48.325153374233132"/>
    <x v="1"/>
    <s v="plays"/>
    <x v="3266"/>
    <d v="2015-06-12T21:00:00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x v="449"/>
    <b v="1"/>
    <s v="theater/plays"/>
    <n v="102.1"/>
    <n v="53.177083333333336"/>
    <x v="1"/>
    <s v="plays"/>
    <x v="3267"/>
    <d v="2015-07-17T18:11:00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x v="288"/>
    <b v="1"/>
    <s v="theater/plays"/>
    <n v="128"/>
    <n v="60.952380952380949"/>
    <x v="1"/>
    <s v="plays"/>
    <x v="3268"/>
    <d v="2016-08-24T21:42:08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x v="16"/>
    <b v="1"/>
    <s v="theater/plays"/>
    <n v="101.49999999999999"/>
    <n v="116"/>
    <x v="1"/>
    <s v="plays"/>
    <x v="3269"/>
    <d v="2015-06-16T11:00:00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x v="209"/>
    <b v="1"/>
    <s v="theater/plays"/>
    <n v="101.66666666666666"/>
    <n v="61"/>
    <x v="1"/>
    <s v="plays"/>
    <x v="3270"/>
    <d v="2015-07-12T12:47:45"/>
  </r>
  <r>
    <x v="3271"/>
    <s v="Saxon Court at Southwark Playhouse"/>
    <s v="A razor sharp satire to darken your Christmas."/>
    <n v="1500"/>
    <n v="1950"/>
    <x v="0"/>
    <s v="GB"/>
    <s v="GBP"/>
    <n v="1414927775"/>
    <n v="1412332175"/>
    <b v="1"/>
    <x v="13"/>
    <b v="1"/>
    <s v="theater/plays"/>
    <n v="130"/>
    <n v="38.235294117647058"/>
    <x v="1"/>
    <s v="plays"/>
    <x v="3271"/>
    <d v="2014-11-02T11:29:35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x v="108"/>
    <b v="1"/>
    <s v="theater/plays"/>
    <n v="154.43"/>
    <n v="106.50344827586207"/>
    <x v="1"/>
    <s v="plays"/>
    <x v="3272"/>
    <d v="2015-11-06T13:00:09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x v="64"/>
    <b v="1"/>
    <s v="theater/plays"/>
    <n v="107.4"/>
    <n v="204.57142857142858"/>
    <x v="1"/>
    <s v="plays"/>
    <x v="3273"/>
    <d v="2016-09-14T19:00:00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x v="172"/>
    <b v="1"/>
    <s v="theater/plays"/>
    <n v="101.32258064516128"/>
    <n v="54.912587412587413"/>
    <x v="1"/>
    <s v="plays"/>
    <x v="3274"/>
    <d v="2016-03-15T21:00:00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x v="8"/>
    <b v="1"/>
    <s v="theater/plays"/>
    <n v="100.27777777777777"/>
    <n v="150.41666666666666"/>
    <x v="1"/>
    <s v="plays"/>
    <x v="3275"/>
    <d v="2015-02-09T04:30:00"/>
  </r>
  <r>
    <x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x v="61"/>
    <b v="1"/>
    <s v="theater/plays"/>
    <n v="116.84444444444443"/>
    <n v="52.58"/>
    <x v="1"/>
    <s v="plays"/>
    <x v="3276"/>
    <d v="2016-04-01T03:59:00"/>
  </r>
  <r>
    <x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x v="61"/>
    <b v="1"/>
    <s v="theater/plays"/>
    <n v="108.60000000000001"/>
    <n v="54.3"/>
    <x v="1"/>
    <s v="plays"/>
    <x v="3277"/>
    <d v="2014-11-18T17:23:2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x v="69"/>
    <b v="1"/>
    <s v="theater/plays"/>
    <n v="103.4"/>
    <n v="76.029411764705884"/>
    <x v="1"/>
    <s v="plays"/>
    <x v="3278"/>
    <d v="2015-05-30T20:21:43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x v="287"/>
    <b v="1"/>
    <s v="theater/plays"/>
    <n v="114.27586206896552"/>
    <n v="105.2063492063492"/>
    <x v="1"/>
    <s v="plays"/>
    <x v="3279"/>
    <d v="2016-04-01T01:27:39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x v="209"/>
    <b v="1"/>
    <s v="theater/plays"/>
    <n v="103"/>
    <n v="68.666666666666671"/>
    <x v="1"/>
    <s v="plays"/>
    <x v="3280"/>
    <d v="2015-06-01T05:00:00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x v="5"/>
    <b v="1"/>
    <s v="theater/plays"/>
    <n v="121.6"/>
    <n v="129.36170212765958"/>
    <x v="1"/>
    <s v="plays"/>
    <x v="3281"/>
    <d v="2015-09-02T00:28:25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x v="186"/>
    <b v="1"/>
    <s v="theater/plays"/>
    <n v="102.6467741935484"/>
    <n v="134.26371308016877"/>
    <x v="1"/>
    <s v="plays"/>
    <x v="3282"/>
    <d v="2016-04-29T04:39:48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x v="5"/>
    <b v="1"/>
    <s v="theater/plays"/>
    <n v="104.75000000000001"/>
    <n v="17.829787234042552"/>
    <x v="1"/>
    <s v="plays"/>
    <x v="3283"/>
    <d v="2016-02-10T21:00:00"/>
  </r>
  <r>
    <x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x v="41"/>
    <b v="1"/>
    <s v="theater/plays"/>
    <n v="101.6"/>
    <n v="203.2"/>
    <x v="1"/>
    <s v="plays"/>
    <x v="3284"/>
    <d v="2016-01-29T05:59:00"/>
  </r>
  <r>
    <x v="3285"/>
    <s v="By Morning"/>
    <s v="A new play by Matthew Gasda"/>
    <n v="4999"/>
    <n v="5604"/>
    <x v="0"/>
    <s v="US"/>
    <s v="USD"/>
    <n v="1488258000"/>
    <n v="1485556626"/>
    <b v="0"/>
    <x v="75"/>
    <b v="1"/>
    <s v="theater/plays"/>
    <n v="112.10242048409683"/>
    <n v="69.18518518518519"/>
    <x v="1"/>
    <s v="plays"/>
    <x v="3285"/>
    <d v="2017-02-28T05:00:00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x v="259"/>
    <b v="1"/>
    <s v="theater/plays"/>
    <n v="101.76666666666667"/>
    <n v="125.12295081967213"/>
    <x v="1"/>
    <s v="plays"/>
    <x v="3286"/>
    <d v="2016-08-15T20:09:42"/>
  </r>
  <r>
    <x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x v="69"/>
    <b v="1"/>
    <s v="theater/plays"/>
    <n v="100"/>
    <n v="73.529411764705884"/>
    <x v="1"/>
    <s v="plays"/>
    <x v="3287"/>
    <d v="2015-11-28T18:00:28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x v="447"/>
    <b v="1"/>
    <s v="theater/plays"/>
    <n v="100.26489999999998"/>
    <n v="48.437149758454105"/>
    <x v="1"/>
    <s v="plays"/>
    <x v="3288"/>
    <d v="2016-06-20T23:00:00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x v="20"/>
    <b v="1"/>
    <s v="theater/plays"/>
    <n v="133.04200000000003"/>
    <n v="26.608400000000003"/>
    <x v="1"/>
    <s v="plays"/>
    <x v="3289"/>
    <d v="2017-02-20T08:50:02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x v="250"/>
    <b v="1"/>
    <s v="theater/plays"/>
    <n v="121.2"/>
    <n v="33.666666666666664"/>
    <x v="1"/>
    <s v="plays"/>
    <x v="3290"/>
    <d v="2017-03-11T12:21:31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x v="25"/>
    <b v="1"/>
    <s v="theater/plays"/>
    <n v="113.99999999999999"/>
    <n v="40.714285714285715"/>
    <x v="1"/>
    <s v="plays"/>
    <x v="3291"/>
    <d v="2015-09-17T03:59:00"/>
  </r>
  <r>
    <x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x v="41"/>
    <b v="1"/>
    <s v="theater/plays"/>
    <n v="286.13861386138615"/>
    <n v="19.266666666666666"/>
    <x v="1"/>
    <s v="plays"/>
    <x v="3292"/>
    <d v="2015-12-04T19:29:08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x v="110"/>
    <b v="1"/>
    <s v="theater/plays"/>
    <n v="170.44444444444446"/>
    <n v="84.285714285714292"/>
    <x v="1"/>
    <s v="plays"/>
    <x v="3293"/>
    <d v="2017-03-04T10:12:32"/>
  </r>
  <r>
    <x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x v="54"/>
    <b v="1"/>
    <s v="theater/plays"/>
    <n v="118.33333333333333"/>
    <n v="29.583333333333332"/>
    <x v="1"/>
    <s v="plays"/>
    <x v="3294"/>
    <d v="2015-06-16T12:59:14"/>
  </r>
  <r>
    <x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x v="74"/>
    <b v="1"/>
    <s v="theater/plays"/>
    <n v="102.85857142857142"/>
    <n v="26.667037037037037"/>
    <x v="1"/>
    <s v="plays"/>
    <x v="3295"/>
    <d v="2016-09-26T10:37:09"/>
  </r>
  <r>
    <x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x v="5"/>
    <b v="1"/>
    <s v="theater/plays"/>
    <n v="144.06666666666666"/>
    <n v="45.978723404255319"/>
    <x v="1"/>
    <s v="plays"/>
    <x v="3296"/>
    <d v="2015-11-22T22:00:00"/>
  </r>
  <r>
    <x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x v="34"/>
    <b v="1"/>
    <s v="theater/plays"/>
    <n v="100.07272727272726"/>
    <n v="125.09090909090909"/>
    <x v="1"/>
    <s v="plays"/>
    <x v="3297"/>
    <d v="2015-07-27T22:59:00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x v="250"/>
    <b v="1"/>
    <s v="theater/plays"/>
    <n v="101.73"/>
    <n v="141.29166666666666"/>
    <x v="1"/>
    <s v="plays"/>
    <x v="3298"/>
    <d v="2015-09-13T00:00:00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x v="287"/>
    <b v="1"/>
    <s v="theater/plays"/>
    <n v="116.19999999999999"/>
    <n v="55.333333333333336"/>
    <x v="1"/>
    <s v="plays"/>
    <x v="3299"/>
    <d v="2015-10-14T22:01:03"/>
  </r>
  <r>
    <x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x v="106"/>
    <b v="1"/>
    <s v="theater/plays"/>
    <n v="136.16666666666666"/>
    <n v="46.420454545454547"/>
    <x v="1"/>
    <s v="plays"/>
    <x v="3300"/>
    <d v="2015-04-29T17:51:02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x v="16"/>
    <b v="1"/>
    <s v="theater/plays"/>
    <n v="133.46666666666667"/>
    <n v="57.2"/>
    <x v="1"/>
    <s v="plays"/>
    <x v="3301"/>
    <d v="2016-08-01T06:59:00"/>
  </r>
  <r>
    <x v="3302"/>
    <s v="El muro de BorÃ­s KiÃ©n"/>
    <s v="FilosofÃ­a de los anÃ³nimos"/>
    <n v="8400"/>
    <n v="8685"/>
    <x v="0"/>
    <s v="ES"/>
    <s v="EUR"/>
    <n v="1481099176"/>
    <n v="1478507176"/>
    <b v="0"/>
    <x v="133"/>
    <b v="1"/>
    <s v="theater/plays"/>
    <n v="103.39285714285715"/>
    <n v="173.7"/>
    <x v="1"/>
    <s v="plays"/>
    <x v="3302"/>
    <d v="2016-12-07T08:26:16"/>
  </r>
  <r>
    <x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x v="2"/>
    <b v="1"/>
    <s v="theater/plays"/>
    <n v="115.88888888888889"/>
    <n v="59.6"/>
    <x v="1"/>
    <s v="plays"/>
    <x v="3303"/>
    <d v="2015-03-28T14:38:04"/>
  </r>
  <r>
    <x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x v="489"/>
    <b v="1"/>
    <s v="theater/plays"/>
    <n v="104.51666666666665"/>
    <n v="89.585714285714289"/>
    <x v="1"/>
    <s v="plays"/>
    <x v="3304"/>
    <d v="2016-12-22T14:59:12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x v="9"/>
    <b v="1"/>
    <s v="theater/plays"/>
    <n v="102.02500000000001"/>
    <n v="204.05"/>
    <x v="1"/>
    <s v="plays"/>
    <x v="3305"/>
    <d v="2015-07-31T20:32:28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x v="241"/>
    <b v="1"/>
    <s v="theater/plays"/>
    <n v="175.33333333333334"/>
    <n v="48.703703703703702"/>
    <x v="1"/>
    <s v="plays"/>
    <x v="3306"/>
    <d v="2016-06-10T03:00:00"/>
  </r>
  <r>
    <x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x v="9"/>
    <b v="1"/>
    <s v="theater/plays"/>
    <n v="106.67999999999999"/>
    <n v="53.339999999999996"/>
    <x v="1"/>
    <s v="plays"/>
    <x v="3307"/>
    <d v="2016-05-15T01:22:19"/>
  </r>
  <r>
    <x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x v="7"/>
    <b v="1"/>
    <s v="theater/plays"/>
    <n v="122.28571428571429"/>
    <n v="75.087719298245617"/>
    <x v="1"/>
    <s v="plays"/>
    <x v="3308"/>
    <d v="2016-04-13T21:02:45"/>
  </r>
  <r>
    <x v="3309"/>
    <s v="Collision Course"/>
    <s v="Two unlikely friends, a garage, tinned beans &amp; the end of the world."/>
    <n v="350"/>
    <n v="558"/>
    <x v="0"/>
    <s v="GB"/>
    <s v="GBP"/>
    <n v="1476632178"/>
    <n v="1473953778"/>
    <b v="0"/>
    <x v="162"/>
    <b v="1"/>
    <s v="theater/plays"/>
    <n v="159.42857142857144"/>
    <n v="18"/>
    <x v="1"/>
    <s v="plays"/>
    <x v="3309"/>
    <d v="2016-10-16T15:36:18"/>
  </r>
  <r>
    <x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x v="162"/>
    <b v="1"/>
    <s v="theater/plays"/>
    <n v="100.07692307692308"/>
    <n v="209.83870967741936"/>
    <x v="1"/>
    <s v="plays"/>
    <x v="3310"/>
    <d v="2015-10-06T22:17:05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x v="43"/>
    <b v="1"/>
    <s v="theater/plays"/>
    <n v="109.84"/>
    <n v="61.022222222222226"/>
    <x v="1"/>
    <s v="plays"/>
    <x v="3311"/>
    <d v="2015-10-17T07:00:10"/>
  </r>
  <r>
    <x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x v="14"/>
    <b v="1"/>
    <s v="theater/plays"/>
    <n v="100.03999999999999"/>
    <n v="61"/>
    <x v="1"/>
    <s v="plays"/>
    <x v="3312"/>
    <d v="2016-11-11T22:00:00"/>
  </r>
  <r>
    <x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x v="60"/>
    <b v="1"/>
    <s v="theater/plays"/>
    <n v="116.05000000000001"/>
    <n v="80.034482758620683"/>
    <x v="1"/>
    <s v="plays"/>
    <x v="3313"/>
    <d v="2016-01-27T01:00:00"/>
  </r>
  <r>
    <x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x v="6"/>
    <b v="1"/>
    <s v="theater/plays"/>
    <n v="210.75"/>
    <n v="29.068965517241381"/>
    <x v="1"/>
    <s v="plays"/>
    <x v="3314"/>
    <d v="2015-05-08T20:05:00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x v="30"/>
    <b v="1"/>
    <s v="theater/plays"/>
    <n v="110.00000000000001"/>
    <n v="49.438202247191015"/>
    <x v="1"/>
    <s v="plays"/>
    <x v="3315"/>
    <d v="2016-05-06T07:17:21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x v="207"/>
    <b v="1"/>
    <s v="theater/plays"/>
    <n v="100.08673425918037"/>
    <n v="93.977440000000001"/>
    <x v="1"/>
    <s v="plays"/>
    <x v="3316"/>
    <d v="2014-08-08T13:54:00"/>
  </r>
  <r>
    <x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x v="59"/>
    <b v="1"/>
    <s v="theater/plays"/>
    <n v="106.19047619047619"/>
    <n v="61.944444444444443"/>
    <x v="1"/>
    <s v="plays"/>
    <x v="3317"/>
    <d v="2016-06-08T00:57:04"/>
  </r>
  <r>
    <x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x v="58"/>
    <b v="1"/>
    <s v="theater/plays"/>
    <n v="125.6"/>
    <n v="78.5"/>
    <x v="1"/>
    <s v="plays"/>
    <x v="3318"/>
    <d v="2016-04-11T02:30:00"/>
  </r>
  <r>
    <x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x v="38"/>
    <b v="1"/>
    <s v="theater/plays"/>
    <n v="108"/>
    <n v="33.75"/>
    <x v="1"/>
    <s v="plays"/>
    <x v="3319"/>
    <d v="2015-01-31T14:03:06"/>
  </r>
  <r>
    <x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x v="44"/>
    <b v="1"/>
    <s v="theater/plays"/>
    <n v="101"/>
    <n v="66.44736842105263"/>
    <x v="1"/>
    <s v="plays"/>
    <x v="3320"/>
    <d v="2016-06-22T01:05:57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x v="41"/>
    <b v="1"/>
    <s v="theater/plays"/>
    <n v="107.4"/>
    <n v="35.799999999999997"/>
    <x v="1"/>
    <s v="plays"/>
    <x v="3321"/>
    <d v="2014-10-16T03:59:00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x v="23"/>
    <b v="1"/>
    <s v="theater/plays"/>
    <n v="101.51515151515152"/>
    <n v="145.65217391304347"/>
    <x v="1"/>
    <s v="plays"/>
    <x v="3322"/>
    <d v="2016-06-22T03:55:00"/>
  </r>
  <r>
    <x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x v="72"/>
    <b v="1"/>
    <s v="theater/plays"/>
    <n v="125.89999999999999"/>
    <n v="25.693877551020407"/>
    <x v="1"/>
    <s v="plays"/>
    <x v="3323"/>
    <d v="2016-09-25T08:46:48"/>
  </r>
  <r>
    <x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x v="73"/>
    <b v="1"/>
    <s v="theater/plays"/>
    <n v="101.66666666666666"/>
    <n v="152.5"/>
    <x v="1"/>
    <s v="plays"/>
    <x v="3324"/>
    <d v="2016-06-05T13:59:50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x v="41"/>
    <b v="1"/>
    <s v="theater/plays"/>
    <n v="112.5"/>
    <n v="30"/>
    <x v="1"/>
    <s v="plays"/>
    <x v="3325"/>
    <d v="2015-04-05T17:51:17"/>
  </r>
  <r>
    <x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x v="7"/>
    <b v="1"/>
    <s v="theater/plays"/>
    <n v="101.375"/>
    <n v="142.28070175438597"/>
    <x v="1"/>
    <s v="plays"/>
    <x v="3326"/>
    <d v="2015-03-08T16:08:25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x v="51"/>
    <b v="1"/>
    <s v="theater/plays"/>
    <n v="101.25"/>
    <n v="24.545454545454547"/>
    <x v="1"/>
    <s v="plays"/>
    <x v="3327"/>
    <d v="2016-05-08T08:59:2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x v="82"/>
    <b v="1"/>
    <s v="theater/plays"/>
    <n v="146.38888888888889"/>
    <n v="292.77777777777777"/>
    <x v="1"/>
    <s v="plays"/>
    <x v="3328"/>
    <d v="2014-07-05T01:00:00"/>
  </r>
  <r>
    <x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x v="55"/>
    <b v="1"/>
    <s v="theater/plays"/>
    <n v="116.8"/>
    <n v="44.92307692307692"/>
    <x v="1"/>
    <s v="plays"/>
    <x v="3329"/>
    <d v="2014-07-27T23:00:00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x v="50"/>
    <b v="1"/>
    <s v="theater/plays"/>
    <n v="106.26666666666667"/>
    <n v="23.10144927536232"/>
    <x v="1"/>
    <s v="plays"/>
    <x v="3330"/>
    <d v="2015-04-01T20:17:48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x v="71"/>
    <b v="1"/>
    <s v="theater/plays"/>
    <n v="104.52"/>
    <n v="80.400000000000006"/>
    <x v="1"/>
    <s v="plays"/>
    <x v="3331"/>
    <d v="2015-10-06T16:44:46"/>
  </r>
  <r>
    <x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x v="183"/>
    <b v="1"/>
    <s v="theater/plays"/>
    <n v="100"/>
    <n v="72.289156626506028"/>
    <x v="1"/>
    <s v="plays"/>
    <x v="3332"/>
    <d v="2014-07-19T20:38:50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x v="112"/>
    <b v="1"/>
    <s v="theater/plays"/>
    <n v="104.57142857142858"/>
    <n v="32.972972972972975"/>
    <x v="1"/>
    <s v="plays"/>
    <x v="3333"/>
    <d v="2015-06-15T16:14:40"/>
  </r>
  <r>
    <x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x v="67"/>
    <b v="1"/>
    <s v="theater/plays"/>
    <n v="138.62051149573753"/>
    <n v="116.65217391304348"/>
    <x v="1"/>
    <s v="plays"/>
    <x v="3334"/>
    <d v="2015-07-30T12:30:22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x v="287"/>
    <b v="1"/>
    <s v="theater/plays"/>
    <n v="100.32000000000001"/>
    <n v="79.61904761904762"/>
    <x v="1"/>
    <s v="plays"/>
    <x v="3335"/>
    <d v="2014-08-03T23:00:00"/>
  </r>
  <r>
    <x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x v="82"/>
    <b v="1"/>
    <s v="theater/plays"/>
    <n v="100"/>
    <n v="27.777777777777779"/>
    <x v="1"/>
    <s v="plays"/>
    <x v="3336"/>
    <d v="2016-04-05T08:34:06"/>
  </r>
  <r>
    <x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x v="69"/>
    <b v="1"/>
    <s v="theater/plays"/>
    <n v="110.2"/>
    <n v="81.029411764705884"/>
    <x v="1"/>
    <s v="plays"/>
    <x v="3337"/>
    <d v="2014-10-10T21:00:00"/>
  </r>
  <r>
    <x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x v="300"/>
    <b v="1"/>
    <s v="theater/plays"/>
    <n v="102.18"/>
    <n v="136.84821428571428"/>
    <x v="1"/>
    <s v="plays"/>
    <x v="3338"/>
    <d v="2017-02-24T13:48:00"/>
  </r>
  <r>
    <x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x v="5"/>
    <b v="1"/>
    <s v="theater/plays"/>
    <n v="104.35000000000001"/>
    <n v="177.61702127659575"/>
    <x v="1"/>
    <s v="plays"/>
    <x v="3339"/>
    <d v="2016-07-28T15:58:38"/>
  </r>
  <r>
    <x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x v="44"/>
    <b v="1"/>
    <s v="theater/plays"/>
    <n v="138.16666666666666"/>
    <n v="109.07894736842105"/>
    <x v="1"/>
    <s v="plays"/>
    <x v="3340"/>
    <d v="2016-12-06T23:22:34"/>
  </r>
  <r>
    <x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x v="33"/>
    <b v="1"/>
    <s v="theater/plays"/>
    <n v="100"/>
    <n v="119.64285714285714"/>
    <x v="1"/>
    <s v="plays"/>
    <x v="3341"/>
    <d v="2016-06-12T17:00:00"/>
  </r>
  <r>
    <x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x v="76"/>
    <b v="1"/>
    <s v="theater/plays"/>
    <n v="101.66666666666666"/>
    <n v="78.205128205128204"/>
    <x v="1"/>
    <s v="plays"/>
    <x v="3342"/>
    <d v="2015-04-01T04:59:00"/>
  </r>
  <r>
    <x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x v="23"/>
    <b v="1"/>
    <s v="theater/plays"/>
    <n v="171.42857142857142"/>
    <n v="52.173913043478258"/>
    <x v="1"/>
    <s v="plays"/>
    <x v="3343"/>
    <d v="2016-04-13T13:18:00"/>
  </r>
  <r>
    <x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x v="244"/>
    <b v="1"/>
    <s v="theater/plays"/>
    <n v="101.44444444444444"/>
    <n v="114.125"/>
    <x v="1"/>
    <s v="plays"/>
    <x v="3344"/>
    <d v="2014-08-30T04:48:13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x v="62"/>
    <b v="1"/>
    <s v="theater/plays"/>
    <n v="130"/>
    <n v="50"/>
    <x v="1"/>
    <s v="plays"/>
    <x v="3345"/>
    <d v="2015-04-18T00:37:00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x v="59"/>
    <b v="1"/>
    <s v="theater/plays"/>
    <n v="110.00000000000001"/>
    <n v="91.666666666666671"/>
    <x v="1"/>
    <s v="plays"/>
    <x v="3346"/>
    <d v="2015-02-26T00:35:10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x v="19"/>
    <b v="1"/>
    <s v="theater/plays"/>
    <n v="119.44999999999999"/>
    <n v="108.59090909090909"/>
    <x v="1"/>
    <s v="plays"/>
    <x v="3347"/>
    <d v="2016-05-08T21:00:00"/>
  </r>
  <r>
    <x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x v="1"/>
    <b v="1"/>
    <s v="theater/plays"/>
    <n v="100.2909090909091"/>
    <n v="69.822784810126578"/>
    <x v="1"/>
    <s v="plays"/>
    <x v="3348"/>
    <d v="2016-04-30T03:59:00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x v="25"/>
    <b v="1"/>
    <s v="theater/plays"/>
    <n v="153.4"/>
    <n v="109.57142857142857"/>
    <x v="1"/>
    <s v="plays"/>
    <x v="3349"/>
    <d v="2016-06-13T17:00:00"/>
  </r>
  <r>
    <x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x v="13"/>
    <b v="1"/>
    <s v="theater/plays"/>
    <n v="104.42857142857143"/>
    <n v="71.666666666666671"/>
    <x v="1"/>
    <s v="plays"/>
    <x v="3350"/>
    <d v="2015-11-29T23:00:00"/>
  </r>
  <r>
    <x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x v="241"/>
    <b v="1"/>
    <s v="theater/plays"/>
    <n v="101.1"/>
    <n v="93.611111111111114"/>
    <x v="1"/>
    <s v="plays"/>
    <x v="3351"/>
    <d v="2014-07-23T11:00:00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x v="16"/>
    <b v="1"/>
    <s v="theater/plays"/>
    <n v="107.52"/>
    <n v="76.8"/>
    <x v="1"/>
    <s v="plays"/>
    <x v="3352"/>
    <d v="2016-07-01T23:00:00"/>
  </r>
  <r>
    <x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x v="34"/>
    <b v="1"/>
    <s v="theater/plays"/>
    <n v="315"/>
    <n v="35.795454545454547"/>
    <x v="1"/>
    <s v="plays"/>
    <x v="3353"/>
    <d v="2016-05-02T23:00:00"/>
  </r>
  <r>
    <x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x v="165"/>
    <b v="1"/>
    <s v="theater/plays"/>
    <n v="101.93333333333334"/>
    <n v="55.6"/>
    <x v="1"/>
    <s v="plays"/>
    <x v="3354"/>
    <d v="2015-10-29T04:01:00"/>
  </r>
  <r>
    <x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x v="41"/>
    <b v="1"/>
    <s v="theater/plays"/>
    <n v="126.28571428571429"/>
    <n v="147.33333333333334"/>
    <x v="1"/>
    <s v="plays"/>
    <x v="3355"/>
    <d v="2016-05-10T11:17:00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x v="74"/>
    <b v="1"/>
    <s v="theater/plays"/>
    <n v="101.4"/>
    <n v="56.333333333333336"/>
    <x v="1"/>
    <s v="plays"/>
    <x v="3356"/>
    <d v="2016-07-15T19:34:32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x v="64"/>
    <b v="1"/>
    <s v="theater/plays"/>
    <n v="101"/>
    <n v="96.19047619047619"/>
    <x v="1"/>
    <s v="plays"/>
    <x v="3357"/>
    <d v="2014-08-01T10:01:50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x v="372"/>
    <b v="1"/>
    <s v="theater/plays"/>
    <n v="102.99000000000001"/>
    <n v="63.574074074074076"/>
    <x v="1"/>
    <s v="plays"/>
    <x v="3358"/>
    <d v="2014-11-19T08:27:59"/>
  </r>
  <r>
    <x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x v="23"/>
    <b v="1"/>
    <s v="theater/plays"/>
    <n v="106.25"/>
    <n v="184.78260869565219"/>
    <x v="1"/>
    <s v="plays"/>
    <x v="3359"/>
    <d v="2017-02-25T01:22:14"/>
  </r>
  <r>
    <x v="3360"/>
    <s v="Pretty Butch"/>
    <s v="World Premiere, an M1 Singapore Fringe Festival 2017 commission."/>
    <n v="9000"/>
    <n v="9124"/>
    <x v="0"/>
    <s v="SG"/>
    <s v="SGD"/>
    <n v="1481731140"/>
    <n v="1479866343"/>
    <b v="0"/>
    <x v="250"/>
    <b v="1"/>
    <s v="theater/plays"/>
    <n v="101.37777777777779"/>
    <n v="126.72222222222223"/>
    <x v="1"/>
    <s v="plays"/>
    <x v="3360"/>
    <d v="2016-12-14T15:59:00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x v="32"/>
    <b v="1"/>
    <s v="theater/plays"/>
    <n v="113.46000000000001"/>
    <n v="83.42647058823529"/>
    <x v="1"/>
    <s v="plays"/>
    <x v="3361"/>
    <d v="2014-09-01T15:59:00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x v="9"/>
    <b v="1"/>
    <s v="theater/plays"/>
    <n v="218.00000000000003"/>
    <n v="54.5"/>
    <x v="1"/>
    <s v="plays"/>
    <x v="3362"/>
    <d v="2015-03-07T04:55:00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x v="55"/>
    <b v="1"/>
    <s v="theater/plays"/>
    <n v="101.41935483870968"/>
    <n v="302.30769230769232"/>
    <x v="1"/>
    <s v="plays"/>
    <x v="3363"/>
    <d v="2014-08-19T16:00:00"/>
  </r>
  <r>
    <x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x v="250"/>
    <b v="1"/>
    <s v="theater/plays"/>
    <n v="105.93333333333332"/>
    <n v="44.138888888888886"/>
    <x v="1"/>
    <s v="plays"/>
    <x v="3364"/>
    <d v="2016-03-15T21:00:00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x v="83"/>
    <b v="1"/>
    <s v="theater/plays"/>
    <n v="104"/>
    <n v="866.66666666666663"/>
    <x v="1"/>
    <s v="plays"/>
    <x v="3365"/>
    <d v="2015-12-13T02:26:32"/>
  </r>
  <r>
    <x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x v="59"/>
    <b v="1"/>
    <s v="theater/plays"/>
    <n v="221"/>
    <n v="61.388888888888886"/>
    <x v="1"/>
    <s v="plays"/>
    <x v="3366"/>
    <d v="2015-05-13T01:37:17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x v="209"/>
    <b v="1"/>
    <s v="theater/plays"/>
    <n v="118.66666666666667"/>
    <n v="29.666666666666668"/>
    <x v="1"/>
    <s v="plays"/>
    <x v="3367"/>
    <d v="2015-08-01T22:24:54"/>
  </r>
  <r>
    <x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x v="23"/>
    <b v="1"/>
    <s v="theater/plays"/>
    <n v="104.60000000000001"/>
    <n v="45.478260869565219"/>
    <x v="1"/>
    <s v="plays"/>
    <x v="3368"/>
    <d v="2015-01-01T05:00:00"/>
  </r>
  <r>
    <x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x v="241"/>
    <b v="1"/>
    <s v="theater/plays"/>
    <n v="103.89999999999999"/>
    <n v="96.203703703703709"/>
    <x v="1"/>
    <s v="plays"/>
    <x v="3369"/>
    <d v="2017-01-15T00:59:40"/>
  </r>
  <r>
    <x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x v="55"/>
    <b v="1"/>
    <s v="theater/plays"/>
    <n v="117.73333333333333"/>
    <n v="67.92307692307692"/>
    <x v="1"/>
    <s v="plays"/>
    <x v="3370"/>
    <d v="2016-12-17T08:00:00"/>
  </r>
  <r>
    <x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x v="82"/>
    <b v="1"/>
    <s v="theater/plays"/>
    <n v="138.5"/>
    <n v="30.777777777777779"/>
    <x v="1"/>
    <s v="plays"/>
    <x v="3371"/>
    <d v="2015-12-02T20:59:25"/>
  </r>
  <r>
    <x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x v="74"/>
    <b v="1"/>
    <s v="theater/plays"/>
    <n v="103.49999999999999"/>
    <n v="38.333333333333336"/>
    <x v="1"/>
    <s v="plays"/>
    <x v="3372"/>
    <d v="2014-08-25T04:59:00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x v="209"/>
    <b v="1"/>
    <s v="theater/plays"/>
    <n v="100.25"/>
    <n v="66.833333333333329"/>
    <x v="1"/>
    <s v="plays"/>
    <x v="3373"/>
    <d v="2015-07-18T16:00:00"/>
  </r>
  <r>
    <x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x v="47"/>
    <b v="1"/>
    <s v="theater/plays"/>
    <n v="106.57142857142856"/>
    <n v="71.730769230769226"/>
    <x v="1"/>
    <s v="plays"/>
    <x v="3374"/>
    <d v="2015-10-28T17:33:36"/>
  </r>
  <r>
    <x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x v="57"/>
    <b v="1"/>
    <s v="theater/plays"/>
    <n v="100"/>
    <n v="176.47058823529412"/>
    <x v="1"/>
    <s v="plays"/>
    <x v="3375"/>
    <d v="2014-05-18T14:39:33"/>
  </r>
  <r>
    <x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x v="10"/>
    <b v="1"/>
    <s v="theater/plays"/>
    <n v="100.01249999999999"/>
    <n v="421.10526315789474"/>
    <x v="1"/>
    <s v="plays"/>
    <x v="3376"/>
    <d v="2015-04-25T15:49:54"/>
  </r>
  <r>
    <x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x v="99"/>
    <b v="1"/>
    <s v="theater/plays"/>
    <n v="101.05"/>
    <n v="104.98701298701299"/>
    <x v="1"/>
    <s v="plays"/>
    <x v="3377"/>
    <d v="2015-03-20T16:56:00"/>
  </r>
  <r>
    <x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x v="64"/>
    <b v="1"/>
    <s v="theater/plays"/>
    <n v="107.63636363636364"/>
    <n v="28.19047619047619"/>
    <x v="1"/>
    <s v="plays"/>
    <x v="3378"/>
    <d v="2014-08-31T13:08:00"/>
  </r>
  <r>
    <x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x v="44"/>
    <b v="1"/>
    <s v="theater/plays"/>
    <n v="103.64999999999999"/>
    <n v="54.55263157894737"/>
    <x v="1"/>
    <s v="plays"/>
    <x v="3379"/>
    <d v="2015-08-26T23:00:00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x v="33"/>
    <b v="1"/>
    <s v="theater/plays"/>
    <n v="104.43333333333334"/>
    <n v="111.89285714285714"/>
    <x v="1"/>
    <s v="plays"/>
    <x v="3380"/>
    <d v="2014-11-29T23:52:58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x v="53"/>
    <b v="1"/>
    <s v="theater/plays"/>
    <n v="102.25"/>
    <n v="85.208333333333329"/>
    <x v="1"/>
    <s v="plays"/>
    <x v="3381"/>
    <d v="2015-03-11T03:26:23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x v="67"/>
    <b v="1"/>
    <s v="theater/plays"/>
    <n v="100.74285714285713"/>
    <n v="76.652173913043484"/>
    <x v="1"/>
    <s v="plays"/>
    <x v="3382"/>
    <d v="2016-08-01T22:59:00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x v="209"/>
    <b v="1"/>
    <s v="theater/plays"/>
    <n v="111.71428571428572"/>
    <n v="65.166666666666671"/>
    <x v="1"/>
    <s v="plays"/>
    <x v="3383"/>
    <d v="2016-06-23T18:47:00"/>
  </r>
  <r>
    <x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x v="31"/>
    <b v="1"/>
    <s v="theater/plays"/>
    <n v="100.01100000000001"/>
    <n v="93.760312499999998"/>
    <x v="1"/>
    <s v="plays"/>
    <x v="3384"/>
    <d v="2015-11-21T03:00:00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x v="41"/>
    <b v="1"/>
    <s v="theater/plays"/>
    <n v="100"/>
    <n v="133.33333333333334"/>
    <x v="1"/>
    <s v="plays"/>
    <x v="3385"/>
    <d v="2014-12-10T20:49:12"/>
  </r>
  <r>
    <x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x v="14"/>
    <b v="1"/>
    <s v="theater/plays"/>
    <n v="105"/>
    <n v="51.219512195121951"/>
    <x v="1"/>
    <s v="plays"/>
    <x v="3386"/>
    <d v="2014-12-03T15:28:2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x v="2"/>
    <b v="1"/>
    <s v="theater/plays"/>
    <n v="116.86666666666667"/>
    <n v="100.17142857142858"/>
    <x v="1"/>
    <s v="plays"/>
    <x v="3387"/>
    <d v="2014-12-14T18:18:08"/>
  </r>
  <r>
    <x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x v="43"/>
    <b v="1"/>
    <s v="theater/plays"/>
    <n v="103.8"/>
    <n v="34.6"/>
    <x v="1"/>
    <s v="plays"/>
    <x v="3388"/>
    <d v="2015-06-18T11:04:01"/>
  </r>
  <r>
    <x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x v="95"/>
    <b v="1"/>
    <s v="theater/plays"/>
    <n v="114.5"/>
    <n v="184.67741935483872"/>
    <x v="1"/>
    <s v="plays"/>
    <x v="3389"/>
    <d v="2016-06-03T13:31:22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x v="19"/>
    <b v="1"/>
    <s v="theater/plays"/>
    <n v="102.4"/>
    <n v="69.818181818181813"/>
    <x v="1"/>
    <s v="plays"/>
    <x v="3390"/>
    <d v="2014-07-10T18:35:45"/>
  </r>
  <r>
    <x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x v="59"/>
    <b v="1"/>
    <s v="theater/plays"/>
    <n v="223"/>
    <n v="61.944444444444443"/>
    <x v="1"/>
    <s v="plays"/>
    <x v="3391"/>
    <d v="2014-08-08T22:28:00"/>
  </r>
  <r>
    <x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x v="8"/>
    <b v="1"/>
    <s v="theater/plays"/>
    <n v="100"/>
    <n v="41.666666666666664"/>
    <x v="1"/>
    <s v="plays"/>
    <x v="3392"/>
    <d v="2016-05-06T20:17:35"/>
  </r>
  <r>
    <x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x v="34"/>
    <b v="1"/>
    <s v="theater/plays"/>
    <n v="105.80000000000001"/>
    <n v="36.06818181818182"/>
    <x v="1"/>
    <s v="plays"/>
    <x v="3393"/>
    <d v="2014-11-06T00:46:00"/>
  </r>
  <r>
    <x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x v="74"/>
    <b v="1"/>
    <s v="theater/plays"/>
    <n v="142.36363636363635"/>
    <n v="29"/>
    <x v="1"/>
    <s v="plays"/>
    <x v="3394"/>
    <d v="2014-07-27T14:17:25"/>
  </r>
  <r>
    <x v="3395"/>
    <s v="MIRAMAR"/>
    <s v="Miramar is a a darkly funny play exploring what it is we call â€˜homeâ€™."/>
    <n v="500"/>
    <n v="920"/>
    <x v="0"/>
    <s v="GB"/>
    <s v="GBP"/>
    <n v="1433009400"/>
    <n v="1431795944"/>
    <b v="0"/>
    <x v="44"/>
    <b v="1"/>
    <s v="theater/plays"/>
    <n v="184"/>
    <n v="24.210526315789473"/>
    <x v="1"/>
    <s v="plays"/>
    <x v="3395"/>
    <d v="2015-05-30T18:10:00"/>
  </r>
  <r>
    <x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x v="33"/>
    <b v="1"/>
    <s v="theater/plays"/>
    <n v="104.33333333333333"/>
    <n v="55.892857142857146"/>
    <x v="1"/>
    <s v="plays"/>
    <x v="3396"/>
    <d v="2014-06-01T03:59:00"/>
  </r>
  <r>
    <x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x v="54"/>
    <b v="1"/>
    <s v="theater/plays"/>
    <n v="112.00000000000001"/>
    <n v="11.666666666666666"/>
    <x v="1"/>
    <s v="plays"/>
    <x v="3397"/>
    <d v="2016-02-18T22:00:00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x v="71"/>
    <b v="1"/>
    <s v="theater/plays"/>
    <n v="111.07499999999999"/>
    <n v="68.353846153846149"/>
    <x v="1"/>
    <s v="plays"/>
    <x v="3398"/>
    <d v="2014-11-21T17:00:00"/>
  </r>
  <r>
    <x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x v="67"/>
    <b v="1"/>
    <s v="theater/plays"/>
    <n v="103.75000000000001"/>
    <n v="27.065217391304348"/>
    <x v="1"/>
    <s v="plays"/>
    <x v="3399"/>
    <d v="2015-02-21T22:05:25"/>
  </r>
  <r>
    <x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x v="268"/>
    <b v="1"/>
    <s v="theater/plays"/>
    <n v="100.41"/>
    <n v="118.12941176470588"/>
    <x v="1"/>
    <s v="plays"/>
    <x v="3400"/>
    <d v="2014-08-28T22:53:34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x v="36"/>
    <b v="1"/>
    <s v="theater/plays"/>
    <n v="101.86206896551724"/>
    <n v="44.757575757575758"/>
    <x v="1"/>
    <s v="plays"/>
    <x v="3401"/>
    <d v="2015-08-07T17:22:2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x v="111"/>
    <b v="1"/>
    <s v="theater/plays"/>
    <n v="109.76666666666665"/>
    <n v="99.787878787878782"/>
    <x v="1"/>
    <s v="plays"/>
    <x v="3402"/>
    <d v="2015-11-12T02:31:00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x v="57"/>
    <b v="1"/>
    <s v="theater/plays"/>
    <n v="100"/>
    <n v="117.64705882352941"/>
    <x v="1"/>
    <s v="plays"/>
    <x v="3403"/>
    <d v="2015-06-25T11:05:24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x v="83"/>
    <b v="1"/>
    <s v="theater/plays"/>
    <n v="122"/>
    <n v="203.33333333333334"/>
    <x v="1"/>
    <s v="plays"/>
    <x v="3404"/>
    <d v="2015-06-17T12:05:02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x v="57"/>
    <b v="1"/>
    <s v="theater/plays"/>
    <n v="137.57142857142856"/>
    <n v="28.323529411764707"/>
    <x v="1"/>
    <s v="plays"/>
    <x v="3405"/>
    <d v="2016-03-01T23:59:00"/>
  </r>
  <r>
    <x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x v="110"/>
    <b v="1"/>
    <s v="theater/plays"/>
    <n v="100.31000000000002"/>
    <n v="110.23076923076923"/>
    <x v="1"/>
    <s v="plays"/>
    <x v="3406"/>
    <d v="2014-07-16T11:49:36"/>
  </r>
  <r>
    <x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x v="85"/>
    <b v="1"/>
    <s v="theater/plays"/>
    <n v="107.1"/>
    <n v="31.970149253731343"/>
    <x v="1"/>
    <s v="plays"/>
    <x v="3407"/>
    <d v="2014-07-06T10:08:09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x v="59"/>
    <b v="1"/>
    <s v="theater/plays"/>
    <n v="211"/>
    <n v="58.611111111111114"/>
    <x v="1"/>
    <s v="plays"/>
    <x v="3408"/>
    <d v="2014-07-18T23:48:24"/>
  </r>
  <r>
    <x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x v="64"/>
    <b v="1"/>
    <s v="theater/plays"/>
    <n v="123.6"/>
    <n v="29.428571428571427"/>
    <x v="1"/>
    <s v="plays"/>
    <x v="3409"/>
    <d v="2016-07-31T20:58:00"/>
  </r>
  <r>
    <x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x v="244"/>
    <b v="1"/>
    <s v="theater/plays"/>
    <n v="108.5"/>
    <n v="81.375"/>
    <x v="1"/>
    <s v="plays"/>
    <x v="3410"/>
    <d v="2016-06-06T07:00:00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x v="76"/>
    <b v="1"/>
    <s v="theater/plays"/>
    <n v="103.56666666666668"/>
    <n v="199.16666666666666"/>
    <x v="1"/>
    <s v="plays"/>
    <x v="3411"/>
    <d v="2015-10-08T00:32:52"/>
  </r>
  <r>
    <x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x v="55"/>
    <b v="1"/>
    <s v="theater/plays"/>
    <n v="100"/>
    <n v="115.38461538461539"/>
    <x v="1"/>
    <s v="plays"/>
    <x v="3412"/>
    <d v="2014-09-27T23:01:02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x v="25"/>
    <b v="1"/>
    <s v="theater/plays"/>
    <n v="130"/>
    <n v="46.428571428571431"/>
    <x v="1"/>
    <s v="plays"/>
    <x v="3413"/>
    <d v="2015-02-28T04:59:00"/>
  </r>
  <r>
    <x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x v="34"/>
    <b v="1"/>
    <s v="theater/plays"/>
    <n v="103.49999999999999"/>
    <n v="70.568181818181813"/>
    <x v="1"/>
    <s v="plays"/>
    <x v="3414"/>
    <d v="2016-12-01T07:59:00"/>
  </r>
  <r>
    <x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x v="82"/>
    <b v="1"/>
    <s v="theater/plays"/>
    <n v="100"/>
    <n v="22.222222222222221"/>
    <x v="1"/>
    <s v="plays"/>
    <x v="3415"/>
    <d v="2016-04-17T23:30:00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x v="209"/>
    <b v="1"/>
    <s v="theater/plays"/>
    <n v="119.6"/>
    <n v="159.46666666666667"/>
    <x v="1"/>
    <s v="plays"/>
    <x v="3416"/>
    <d v="2015-04-23T18:30:00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x v="43"/>
    <b v="1"/>
    <s v="theater/plays"/>
    <n v="100.00058823529412"/>
    <n v="37.777999999999999"/>
    <x v="1"/>
    <s v="plays"/>
    <x v="3417"/>
    <d v="2014-10-26T00:43:00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x v="66"/>
    <b v="1"/>
    <s v="theater/plays"/>
    <n v="100.875"/>
    <n v="72.053571428571431"/>
    <x v="1"/>
    <s v="plays"/>
    <x v="3418"/>
    <d v="2014-05-23T20:01:47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x v="67"/>
    <b v="1"/>
    <s v="theater/plays"/>
    <n v="106.54545454545455"/>
    <n v="63.695652173913047"/>
    <x v="1"/>
    <s v="plays"/>
    <x v="3419"/>
    <d v="2016-04-06T21:30:00"/>
  </r>
  <r>
    <x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x v="69"/>
    <b v="1"/>
    <s v="theater/plays"/>
    <n v="138"/>
    <n v="28.411764705882351"/>
    <x v="1"/>
    <s v="plays"/>
    <x v="3420"/>
    <d v="2016-02-14T00:00:00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x v="15"/>
    <b v="1"/>
    <s v="theater/plays"/>
    <n v="101.15"/>
    <n v="103.21428571428571"/>
    <x v="1"/>
    <s v="plays"/>
    <x v="3421"/>
    <d v="2015-03-04T18:59:23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x v="67"/>
    <b v="1"/>
    <s v="theater/plays"/>
    <n v="109.1"/>
    <n v="71.152173913043484"/>
    <x v="1"/>
    <s v="plays"/>
    <x v="3422"/>
    <d v="2015-12-14T00:00:00"/>
  </r>
  <r>
    <x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x v="73"/>
    <b v="1"/>
    <s v="theater/plays"/>
    <n v="140"/>
    <n v="35"/>
    <x v="1"/>
    <s v="plays"/>
    <x v="3423"/>
    <d v="2015-04-24T21:52:21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x v="88"/>
    <b v="1"/>
    <s v="theater/plays"/>
    <n v="103.58333333333334"/>
    <n v="81.776315789473685"/>
    <x v="1"/>
    <s v="plays"/>
    <x v="3424"/>
    <d v="2015-02-05T06:59:00"/>
  </r>
  <r>
    <x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x v="201"/>
    <b v="1"/>
    <s v="theater/plays"/>
    <n v="102.97033333333331"/>
    <n v="297.02980769230766"/>
    <x v="1"/>
    <s v="plays"/>
    <x v="3425"/>
    <d v="2014-10-04T14:48:56"/>
  </r>
  <r>
    <x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x v="45"/>
    <b v="1"/>
    <s v="theater/plays"/>
    <n v="108.13333333333333"/>
    <n v="46.609195402298852"/>
    <x v="1"/>
    <s v="plays"/>
    <x v="3426"/>
    <d v="2014-09-21T02:00:00"/>
  </r>
  <r>
    <x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x v="60"/>
    <b v="1"/>
    <s v="theater/plays"/>
    <n v="100"/>
    <n v="51.724137931034484"/>
    <x v="1"/>
    <s v="plays"/>
    <x v="3427"/>
    <d v="2014-07-02T15:29:12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x v="13"/>
    <b v="1"/>
    <s v="theater/plays"/>
    <n v="102.75000000000001"/>
    <n v="40.294117647058826"/>
    <x v="1"/>
    <s v="plays"/>
    <x v="3428"/>
    <d v="2015-02-28T17:00:00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x v="8"/>
    <b v="1"/>
    <s v="theater/plays"/>
    <n v="130"/>
    <n v="16.25"/>
    <x v="1"/>
    <s v="plays"/>
    <x v="3429"/>
    <d v="2016-11-02T00:31:01"/>
  </r>
  <r>
    <x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x v="250"/>
    <b v="1"/>
    <s v="theater/plays"/>
    <n v="108.54949999999999"/>
    <n v="30.152638888888887"/>
    <x v="1"/>
    <s v="plays"/>
    <x v="3430"/>
    <d v="2014-07-30T22:41:41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x v="64"/>
    <b v="1"/>
    <s v="theater/plays"/>
    <n v="100"/>
    <n v="95.238095238095241"/>
    <x v="1"/>
    <s v="plays"/>
    <x v="3431"/>
    <d v="2014-08-18T17:32:33"/>
  </r>
  <r>
    <x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x v="288"/>
    <b v="1"/>
    <s v="theater/plays"/>
    <n v="109.65"/>
    <n v="52.214285714285715"/>
    <x v="1"/>
    <s v="plays"/>
    <x v="3432"/>
    <d v="2016-02-05T22:00:00"/>
  </r>
  <r>
    <x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x v="26"/>
    <b v="1"/>
    <s v="theater/plays"/>
    <n v="100.26315789473684"/>
    <n v="134.1549295774648"/>
    <x v="1"/>
    <s v="plays"/>
    <x v="3433"/>
    <d v="2014-06-17T03:00:00"/>
  </r>
  <r>
    <x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x v="129"/>
    <b v="1"/>
    <s v="theater/plays"/>
    <n v="105.55000000000001"/>
    <n v="62.827380952380949"/>
    <x v="1"/>
    <s v="plays"/>
    <x v="3434"/>
    <d v="2014-07-10T09:07:49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x v="10"/>
    <b v="1"/>
    <s v="theater/plays"/>
    <n v="112.00000000000001"/>
    <n v="58.94736842105263"/>
    <x v="1"/>
    <s v="plays"/>
    <x v="3435"/>
    <d v="2016-08-07T03:00:00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x v="77"/>
    <b v="1"/>
    <s v="theater/plays"/>
    <n v="105.89999999999999"/>
    <n v="143.1081081081081"/>
    <x v="1"/>
    <s v="plays"/>
    <x v="3436"/>
    <d v="2014-08-21T16:28:00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x v="17"/>
    <b v="1"/>
    <s v="theater/plays"/>
    <n v="101"/>
    <n v="84.166666666666671"/>
    <x v="1"/>
    <s v="plays"/>
    <x v="3437"/>
    <d v="2015-08-19T17:03:40"/>
  </r>
  <r>
    <x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x v="25"/>
    <b v="1"/>
    <s v="theater/plays"/>
    <n v="104.2"/>
    <n v="186.07142857142858"/>
    <x v="1"/>
    <s v="plays"/>
    <x v="3438"/>
    <d v="2015-05-02T21:00:00"/>
  </r>
  <r>
    <x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x v="59"/>
    <b v="1"/>
    <s v="theater/plays"/>
    <n v="134.67833333333334"/>
    <n v="89.785555555555561"/>
    <x v="1"/>
    <s v="plays"/>
    <x v="3439"/>
    <d v="2016-01-19T04:59:00"/>
  </r>
  <r>
    <x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x v="141"/>
    <b v="1"/>
    <s v="theater/plays"/>
    <n v="105.2184"/>
    <n v="64.157560975609755"/>
    <x v="1"/>
    <s v="plays"/>
    <x v="3440"/>
    <d v="2014-07-11T16:15:00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x v="68"/>
    <b v="1"/>
    <s v="theater/plays"/>
    <n v="102.60000000000001"/>
    <n v="59.651162790697676"/>
    <x v="1"/>
    <s v="plays"/>
    <x v="3441"/>
    <d v="2015-11-13T20:17:00"/>
  </r>
  <r>
    <x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x v="22"/>
    <b v="1"/>
    <s v="theater/plays"/>
    <n v="100"/>
    <n v="31.25"/>
    <x v="1"/>
    <s v="plays"/>
    <x v="3442"/>
    <d v="2015-05-30T20:11:12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x v="43"/>
    <b v="1"/>
    <s v="theater/plays"/>
    <n v="185.5"/>
    <n v="41.222222222222221"/>
    <x v="1"/>
    <s v="plays"/>
    <x v="3443"/>
    <d v="2014-09-09T12:35:4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x v="9"/>
    <b v="1"/>
    <s v="theater/plays"/>
    <n v="289"/>
    <n v="43.35"/>
    <x v="1"/>
    <s v="plays"/>
    <x v="3444"/>
    <d v="2016-06-08T13:59:00"/>
  </r>
  <r>
    <x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x v="162"/>
    <b v="1"/>
    <s v="theater/plays"/>
    <n v="100"/>
    <n v="64.516129032258064"/>
    <x v="1"/>
    <s v="plays"/>
    <x v="3445"/>
    <d v="2015-10-23T12:43:5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x v="20"/>
    <b v="1"/>
    <s v="theater/plays"/>
    <n v="108.2"/>
    <n v="43.28"/>
    <x v="1"/>
    <s v="plays"/>
    <x v="3446"/>
    <d v="2015-02-05T12:20:00"/>
  </r>
  <r>
    <x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x v="25"/>
    <b v="1"/>
    <s v="theater/plays"/>
    <n v="107.80000000000001"/>
    <n v="77"/>
    <x v="1"/>
    <s v="plays"/>
    <x v="3447"/>
    <d v="2016-03-18T20:20:12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x v="43"/>
    <b v="1"/>
    <s v="theater/plays"/>
    <n v="109.76190476190477"/>
    <n v="51.222222222222221"/>
    <x v="1"/>
    <s v="plays"/>
    <x v="3448"/>
    <d v="2014-12-17T02:51:29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x v="9"/>
    <b v="1"/>
    <s v="theater/plays"/>
    <n v="170.625"/>
    <n v="68.25"/>
    <x v="1"/>
    <s v="plays"/>
    <x v="3449"/>
    <d v="2016-07-09T04:00:00"/>
  </r>
  <r>
    <x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x v="70"/>
    <b v="1"/>
    <s v="theater/plays"/>
    <n v="152"/>
    <n v="19.487179487179485"/>
    <x v="1"/>
    <s v="plays"/>
    <x v="3450"/>
    <d v="2015-04-02T15:54:31"/>
  </r>
  <r>
    <x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x v="38"/>
    <b v="1"/>
    <s v="theater/plays"/>
    <n v="101.23076923076924"/>
    <n v="41.125"/>
    <x v="1"/>
    <s v="plays"/>
    <x v="3451"/>
    <d v="2015-04-21T17:22:07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x v="77"/>
    <b v="1"/>
    <s v="theater/plays"/>
    <n v="153.19999999999999"/>
    <n v="41.405405405405403"/>
    <x v="1"/>
    <s v="plays"/>
    <x v="3452"/>
    <d v="2014-07-23T03:59:00"/>
  </r>
  <r>
    <x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x v="25"/>
    <b v="1"/>
    <s v="theater/plays"/>
    <n v="128.33333333333334"/>
    <n v="27.5"/>
    <x v="1"/>
    <s v="plays"/>
    <x v="3453"/>
    <d v="2016-08-13T23:29:1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x v="64"/>
    <b v="1"/>
    <s v="theater/plays"/>
    <n v="100.71428571428571"/>
    <n v="33.571428571428569"/>
    <x v="1"/>
    <s v="plays"/>
    <x v="3454"/>
    <d v="2014-07-31T16:45:59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x v="50"/>
    <b v="1"/>
    <s v="theater/plays"/>
    <n v="100.64999999999999"/>
    <n v="145.86956521739131"/>
    <x v="1"/>
    <s v="plays"/>
    <x v="3455"/>
    <d v="2016-10-13T18:00:27"/>
  </r>
  <r>
    <x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x v="38"/>
    <b v="1"/>
    <s v="theater/plays"/>
    <n v="191.3"/>
    <n v="358.6875"/>
    <x v="1"/>
    <s v="plays"/>
    <x v="3456"/>
    <d v="2014-08-01T06:59:00"/>
  </r>
  <r>
    <x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x v="165"/>
    <b v="1"/>
    <s v="theater/plays"/>
    <n v="140.19999999999999"/>
    <n v="50.981818181818184"/>
    <x v="1"/>
    <s v="plays"/>
    <x v="3457"/>
    <d v="2015-02-12T05:59:00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x v="74"/>
    <b v="1"/>
    <s v="theater/plays"/>
    <n v="124.33537832310839"/>
    <n v="45.037037037037038"/>
    <x v="1"/>
    <s v="plays"/>
    <x v="3458"/>
    <d v="2015-02-03T04:27:00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x v="17"/>
    <b v="1"/>
    <s v="theater/plays"/>
    <n v="126.2"/>
    <n v="17.527777777777779"/>
    <x v="1"/>
    <s v="plays"/>
    <x v="3459"/>
    <d v="2016-05-20T11:31:00"/>
  </r>
  <r>
    <x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x v="10"/>
    <b v="1"/>
    <s v="theater/plays"/>
    <n v="190"/>
    <n v="50"/>
    <x v="1"/>
    <s v="plays"/>
    <x v="3460"/>
    <d v="2014-08-15T12:39:12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x v="8"/>
    <b v="1"/>
    <s v="theater/plays"/>
    <n v="139"/>
    <n v="57.916666666666664"/>
    <x v="1"/>
    <s v="plays"/>
    <x v="3461"/>
    <d v="2016-10-29T03:00:00"/>
  </r>
  <r>
    <x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x v="57"/>
    <b v="1"/>
    <s v="theater/plays"/>
    <n v="202"/>
    <n v="29.705882352941178"/>
    <x v="1"/>
    <s v="plays"/>
    <x v="3462"/>
    <d v="2015-07-10T18:00:00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x v="229"/>
    <b v="1"/>
    <s v="theater/plays"/>
    <n v="103.38000000000001"/>
    <n v="90.684210526315795"/>
    <x v="1"/>
    <s v="plays"/>
    <x v="3463"/>
    <d v="2016-10-11T03:59:00"/>
  </r>
  <r>
    <x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x v="251"/>
    <b v="1"/>
    <s v="theater/plays"/>
    <n v="102.3236"/>
    <n v="55.012688172043013"/>
    <x v="1"/>
    <s v="plays"/>
    <x v="3464"/>
    <d v="2016-08-23T03:07:17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x v="17"/>
    <b v="1"/>
    <s v="theater/plays"/>
    <n v="103"/>
    <n v="57.222222222222221"/>
    <x v="1"/>
    <s v="plays"/>
    <x v="3465"/>
    <d v="2015-08-09T16:00:00"/>
  </r>
  <r>
    <x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x v="42"/>
    <b v="1"/>
    <s v="theater/plays"/>
    <n v="127.14285714285714"/>
    <n v="72.950819672131146"/>
    <x v="1"/>
    <s v="plays"/>
    <x v="3466"/>
    <d v="2016-04-19T23:27:30"/>
  </r>
  <r>
    <x v="3467"/>
    <s v="Venus in Fur, Los Angeles."/>
    <s v="Venus in Fur, By David Ives."/>
    <n v="3000"/>
    <n v="3030"/>
    <x v="0"/>
    <s v="US"/>
    <s v="USD"/>
    <n v="1426864032"/>
    <n v="1424275632"/>
    <b v="0"/>
    <x v="5"/>
    <b v="1"/>
    <s v="theater/plays"/>
    <n v="101"/>
    <n v="64.468085106382972"/>
    <x v="1"/>
    <s v="plays"/>
    <x v="3467"/>
    <d v="2015-03-20T15:07:12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x v="57"/>
    <b v="1"/>
    <s v="theater/plays"/>
    <n v="121.78"/>
    <n v="716.35294117647061"/>
    <x v="1"/>
    <s v="plays"/>
    <x v="3468"/>
    <d v="2016-09-21T03:00:00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x v="287"/>
    <b v="1"/>
    <s v="theater/plays"/>
    <n v="113.39285714285714"/>
    <n v="50.396825396825399"/>
    <x v="1"/>
    <s v="plays"/>
    <x v="3469"/>
    <d v="2016-04-28T15:24:05"/>
  </r>
  <r>
    <x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x v="82"/>
    <b v="1"/>
    <s v="theater/plays"/>
    <n v="150"/>
    <n v="41.666666666666664"/>
    <x v="1"/>
    <s v="plays"/>
    <x v="3470"/>
    <d v="2016-07-15T21:38:00"/>
  </r>
  <r>
    <x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x v="209"/>
    <b v="1"/>
    <s v="theater/plays"/>
    <n v="214.6"/>
    <n v="35.766666666666666"/>
    <x v="1"/>
    <s v="plays"/>
    <x v="3471"/>
    <d v="2014-08-31T20:00:00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x v="23"/>
    <b v="1"/>
    <s v="theater/plays"/>
    <n v="102.05"/>
    <n v="88.739130434782609"/>
    <x v="1"/>
    <s v="plays"/>
    <x v="3472"/>
    <d v="2014-11-06T05:59:00"/>
  </r>
  <r>
    <x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x v="51"/>
    <b v="1"/>
    <s v="theater/plays"/>
    <n v="100"/>
    <n v="148.4848484848485"/>
    <x v="1"/>
    <s v="plays"/>
    <x v="3473"/>
    <d v="2015-03-20T20:27:00"/>
  </r>
  <r>
    <x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x v="70"/>
    <b v="1"/>
    <s v="theater/plays"/>
    <n v="101"/>
    <n v="51.794871794871796"/>
    <x v="1"/>
    <s v="plays"/>
    <x v="3474"/>
    <d v="2016-07-20T12:02:11"/>
  </r>
  <r>
    <x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x v="57"/>
    <b v="1"/>
    <s v="theater/plays"/>
    <n v="113.33333333333333"/>
    <n v="20"/>
    <x v="1"/>
    <s v="plays"/>
    <x v="3475"/>
    <d v="2014-11-03T00:00:00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x v="79"/>
    <b v="1"/>
    <s v="theater/plays"/>
    <n v="104"/>
    <n v="52"/>
    <x v="1"/>
    <s v="plays"/>
    <x v="3476"/>
    <d v="2014-10-27T03:00:00"/>
  </r>
  <r>
    <x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x v="70"/>
    <b v="1"/>
    <s v="theater/plays"/>
    <n v="115.33333333333333"/>
    <n v="53.230769230769234"/>
    <x v="1"/>
    <s v="plays"/>
    <x v="3477"/>
    <d v="2015-05-17T03:00:00"/>
  </r>
  <r>
    <x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x v="7"/>
    <b v="1"/>
    <s v="theater/plays"/>
    <n v="112.85000000000001"/>
    <n v="39.596491228070178"/>
    <x v="1"/>
    <s v="plays"/>
    <x v="3478"/>
    <d v="2015-03-16T21:00:00"/>
  </r>
  <r>
    <x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x v="66"/>
    <b v="1"/>
    <s v="theater/plays"/>
    <n v="127.86666666666666"/>
    <n v="34.25"/>
    <x v="1"/>
    <s v="plays"/>
    <x v="3479"/>
    <d v="2014-06-21T20:31:20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x v="62"/>
    <b v="1"/>
    <s v="theater/plays"/>
    <n v="142.66666666666669"/>
    <n v="164.61538461538461"/>
    <x v="1"/>
    <s v="plays"/>
    <x v="3480"/>
    <d v="2015-07-10T21:00:00"/>
  </r>
  <r>
    <x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x v="195"/>
    <b v="1"/>
    <s v="theater/plays"/>
    <n v="118.8"/>
    <n v="125.05263157894737"/>
    <x v="1"/>
    <s v="plays"/>
    <x v="3481"/>
    <d v="2015-01-02T05:56:28"/>
  </r>
  <r>
    <x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x v="144"/>
    <b v="1"/>
    <s v="theater/plays"/>
    <n v="138.33333333333334"/>
    <n v="51.875"/>
    <x v="1"/>
    <s v="plays"/>
    <x v="3482"/>
    <d v="2014-07-06T18:31:06"/>
  </r>
  <r>
    <x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x v="182"/>
    <b v="1"/>
    <s v="theater/plays"/>
    <n v="159.9402985074627"/>
    <n v="40.285714285714285"/>
    <x v="1"/>
    <s v="plays"/>
    <x v="3483"/>
    <d v="2014-07-03T16:03:01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x v="34"/>
    <b v="1"/>
    <s v="theater/plays"/>
    <n v="114.24000000000001"/>
    <n v="64.909090909090907"/>
    <x v="1"/>
    <s v="plays"/>
    <x v="3484"/>
    <d v="2016-06-15T18:14:59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x v="209"/>
    <b v="1"/>
    <s v="theater/plays"/>
    <n v="100.60606060606061"/>
    <n v="55.333333333333336"/>
    <x v="1"/>
    <s v="plays"/>
    <x v="3485"/>
    <d v="2016-02-02T16:38:00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x v="66"/>
    <b v="1"/>
    <s v="theater/plays"/>
    <n v="155.20000000000002"/>
    <n v="83.142857142857139"/>
    <x v="1"/>
    <s v="plays"/>
    <x v="3486"/>
    <d v="2015-06-03T06:59:00"/>
  </r>
  <r>
    <x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x v="36"/>
    <b v="1"/>
    <s v="theater/plays"/>
    <n v="127.75000000000001"/>
    <n v="38.712121212121211"/>
    <x v="1"/>
    <s v="plays"/>
    <x v="3487"/>
    <d v="2015-06-24T22:34:12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x v="60"/>
    <b v="1"/>
    <s v="theater/plays"/>
    <n v="121.2"/>
    <n v="125.37931034482759"/>
    <x v="1"/>
    <s v="plays"/>
    <x v="3488"/>
    <d v="2015-04-17T16:00:00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x v="250"/>
    <b v="1"/>
    <s v="theater/plays"/>
    <n v="112.7"/>
    <n v="78.263888888888886"/>
    <x v="1"/>
    <s v="plays"/>
    <x v="3489"/>
    <d v="2014-05-24T21:00:00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x v="74"/>
    <b v="1"/>
    <s v="theater/plays"/>
    <n v="127.49999999999999"/>
    <n v="47.222222222222221"/>
    <x v="1"/>
    <s v="plays"/>
    <x v="3490"/>
    <d v="2016-04-13T19:15:24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x v="73"/>
    <b v="1"/>
    <s v="theater/plays"/>
    <n v="158.20000000000002"/>
    <n v="79.099999999999994"/>
    <x v="1"/>
    <s v="plays"/>
    <x v="3491"/>
    <d v="2015-05-18T05:59:44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x v="2"/>
    <b v="1"/>
    <s v="theater/plays"/>
    <n v="105.26894736842105"/>
    <n v="114.29199999999999"/>
    <x v="1"/>
    <s v="plays"/>
    <x v="3492"/>
    <d v="2015-10-26T00:13:17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x v="60"/>
    <b v="1"/>
    <s v="theater/plays"/>
    <n v="100"/>
    <n v="51.724137931034484"/>
    <x v="1"/>
    <s v="plays"/>
    <x v="3493"/>
    <d v="2014-08-17T05:11:00"/>
  </r>
  <r>
    <x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x v="62"/>
    <b v="1"/>
    <s v="theater/plays"/>
    <n v="100"/>
    <n v="30.76923076923077"/>
    <x v="1"/>
    <s v="plays"/>
    <x v="3494"/>
    <d v="2016-11-26T06:00:00"/>
  </r>
  <r>
    <x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x v="250"/>
    <b v="1"/>
    <s v="theater/plays"/>
    <n v="106.86"/>
    <n v="74.208333333333329"/>
    <x v="1"/>
    <s v="plays"/>
    <x v="3495"/>
    <d v="2014-11-01T17:18:00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x v="76"/>
    <b v="1"/>
    <s v="theater/plays"/>
    <n v="124.4"/>
    <n v="47.846153846153847"/>
    <x v="1"/>
    <s v="plays"/>
    <x v="3496"/>
    <d v="2016-09-11T20:19:26"/>
  </r>
  <r>
    <x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x v="72"/>
    <b v="1"/>
    <s v="theater/plays"/>
    <n v="108.70406189555126"/>
    <n v="34.408163265306122"/>
    <x v="1"/>
    <s v="plays"/>
    <x v="3497"/>
    <d v="2016-06-02T22:00:00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x v="288"/>
    <b v="1"/>
    <s v="theater/plays"/>
    <n v="102.42424242424242"/>
    <n v="40.238095238095241"/>
    <x v="1"/>
    <s v="plays"/>
    <x v="3498"/>
    <d v="2016-05-28T21:44:00"/>
  </r>
  <r>
    <x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x v="2"/>
    <b v="1"/>
    <s v="theater/plays"/>
    <n v="105.5"/>
    <n v="60.285714285714285"/>
    <x v="1"/>
    <s v="plays"/>
    <x v="3499"/>
    <d v="2015-07-01T06:59:00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x v="288"/>
    <b v="1"/>
    <s v="theater/plays"/>
    <n v="106.3"/>
    <n v="25.30952380952381"/>
    <x v="1"/>
    <s v="plays"/>
    <x v="3500"/>
    <d v="2016-03-07T04:59:00"/>
  </r>
  <r>
    <x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x v="288"/>
    <b v="1"/>
    <s v="theater/plays"/>
    <n v="100.66666666666666"/>
    <n v="35.952380952380949"/>
    <x v="1"/>
    <s v="plays"/>
    <x v="3501"/>
    <d v="2015-09-11T18:19:55"/>
  </r>
  <r>
    <x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x v="162"/>
    <b v="1"/>
    <s v="theater/plays"/>
    <n v="105.4"/>
    <n v="136"/>
    <x v="1"/>
    <s v="plays"/>
    <x v="3502"/>
    <d v="2016-03-16T03:59:00"/>
  </r>
  <r>
    <x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x v="44"/>
    <b v="1"/>
    <s v="theater/plays"/>
    <n v="107.55999999999999"/>
    <n v="70.763157894736835"/>
    <x v="1"/>
    <s v="plays"/>
    <x v="3503"/>
    <d v="2016-07-24T11:28:48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x v="22"/>
    <b v="1"/>
    <s v="theater/plays"/>
    <n v="100"/>
    <n v="125"/>
    <x v="1"/>
    <s v="plays"/>
    <x v="3504"/>
    <d v="2015-11-19T18:58:11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x v="70"/>
    <b v="1"/>
    <s v="theater/plays"/>
    <n v="103.76"/>
    <n v="66.512820512820511"/>
    <x v="1"/>
    <s v="plays"/>
    <x v="3505"/>
    <d v="2014-05-13T04:00:00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x v="60"/>
    <b v="1"/>
    <s v="theater/plays"/>
    <n v="101.49999999999999"/>
    <n v="105"/>
    <x v="1"/>
    <s v="plays"/>
    <x v="3506"/>
    <d v="2014-08-23T17:37:20"/>
  </r>
  <r>
    <x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x v="250"/>
    <b v="1"/>
    <s v="theater/plays"/>
    <n v="104.4"/>
    <n v="145"/>
    <x v="1"/>
    <s v="plays"/>
    <x v="3507"/>
    <d v="2016-05-31T22:08:57"/>
  </r>
  <r>
    <x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x v="41"/>
    <b v="1"/>
    <s v="theater/plays"/>
    <n v="180"/>
    <n v="12"/>
    <x v="1"/>
    <s v="plays"/>
    <x v="3508"/>
    <d v="2016-05-10T21:00:00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x v="51"/>
    <b v="1"/>
    <s v="theater/plays"/>
    <n v="106.33333333333333"/>
    <n v="96.666666666666671"/>
    <x v="1"/>
    <s v="plays"/>
    <x v="3509"/>
    <d v="2014-11-21T04:55:00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x v="41"/>
    <b v="1"/>
    <s v="theater/plays"/>
    <n v="100.55555555555556"/>
    <n v="60.333333333333336"/>
    <x v="1"/>
    <s v="plays"/>
    <x v="3510"/>
    <d v="2014-07-02T14:54:06"/>
  </r>
  <r>
    <x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x v="10"/>
    <b v="1"/>
    <s v="theater/plays"/>
    <n v="101.2"/>
    <n v="79.89473684210526"/>
    <x v="1"/>
    <s v="plays"/>
    <x v="3511"/>
    <d v="2014-11-07T18:30:00"/>
  </r>
  <r>
    <x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x v="57"/>
    <b v="1"/>
    <s v="theater/plays"/>
    <n v="100"/>
    <n v="58.823529411764703"/>
    <x v="1"/>
    <s v="plays"/>
    <x v="3512"/>
    <d v="2015-04-23T11:53:12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x v="34"/>
    <b v="1"/>
    <s v="theater/plays"/>
    <n v="118.39285714285714"/>
    <n v="75.340909090909093"/>
    <x v="1"/>
    <s v="plays"/>
    <x v="3513"/>
    <d v="2014-06-04T04:59:00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x v="73"/>
    <b v="1"/>
    <s v="theater/plays"/>
    <n v="110.00000000000001"/>
    <n v="55"/>
    <x v="1"/>
    <s v="plays"/>
    <x v="3514"/>
    <d v="2015-02-02T04:59:00"/>
  </r>
  <r>
    <x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x v="67"/>
    <b v="1"/>
    <s v="theater/plays"/>
    <n v="102.66666666666666"/>
    <n v="66.956521739130437"/>
    <x v="1"/>
    <s v="plays"/>
    <x v="3515"/>
    <d v="2015-05-31T18:32:51"/>
  </r>
  <r>
    <x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x v="202"/>
    <b v="1"/>
    <s v="theater/plays"/>
    <n v="100"/>
    <n v="227.27272727272728"/>
    <x v="1"/>
    <s v="plays"/>
    <x v="3516"/>
    <d v="2014-09-08T03:00:00"/>
  </r>
  <r>
    <x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x v="62"/>
    <b v="1"/>
    <s v="theater/plays"/>
    <n v="100"/>
    <n v="307.69230769230768"/>
    <x v="1"/>
    <s v="plays"/>
    <x v="3517"/>
    <d v="2014-07-04T11:00:00"/>
  </r>
  <r>
    <x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x v="51"/>
    <b v="1"/>
    <s v="theater/plays"/>
    <n v="110.04599999999999"/>
    <n v="50.020909090909093"/>
    <x v="1"/>
    <s v="plays"/>
    <x v="3518"/>
    <d v="2014-10-02T14:21:00"/>
  </r>
  <r>
    <x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x v="33"/>
    <b v="1"/>
    <s v="theater/plays"/>
    <n v="101.35000000000001"/>
    <n v="72.392857142857139"/>
    <x v="1"/>
    <s v="plays"/>
    <x v="3519"/>
    <d v="2015-03-04T14:22:30"/>
  </r>
  <r>
    <x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x v="64"/>
    <b v="1"/>
    <s v="theater/plays"/>
    <n v="100.75"/>
    <n v="95.952380952380949"/>
    <x v="1"/>
    <s v="plays"/>
    <x v="3520"/>
    <d v="2015-09-06T13:47:00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x v="62"/>
    <b v="1"/>
    <s v="theater/plays"/>
    <n v="169.42857142857144"/>
    <n v="45.615384615384613"/>
    <x v="1"/>
    <s v="plays"/>
    <x v="3521"/>
    <d v="2014-09-29T08:40:20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x v="69"/>
    <b v="1"/>
    <s v="theater/plays"/>
    <n v="100"/>
    <n v="41.029411764705884"/>
    <x v="1"/>
    <s v="plays"/>
    <x v="3522"/>
    <d v="2015-09-15T10:06:00"/>
  </r>
  <r>
    <x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x v="144"/>
    <b v="1"/>
    <s v="theater/plays"/>
    <n v="113.65"/>
    <n v="56.825000000000003"/>
    <x v="1"/>
    <s v="plays"/>
    <x v="3523"/>
    <d v="2016-09-25T23:00:00"/>
  </r>
  <r>
    <x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x v="142"/>
    <b v="1"/>
    <s v="theater/plays"/>
    <n v="101.56"/>
    <n v="137.24324324324326"/>
    <x v="1"/>
    <s v="plays"/>
    <x v="3524"/>
    <d v="2014-09-13T04:00:00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x v="63"/>
    <b v="1"/>
    <s v="theater/plays"/>
    <n v="106"/>
    <n v="75.714285714285708"/>
    <x v="1"/>
    <s v="plays"/>
    <x v="3525"/>
    <d v="2015-08-09T16:00:00"/>
  </r>
  <r>
    <x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x v="69"/>
    <b v="1"/>
    <s v="theater/plays"/>
    <n v="102"/>
    <n v="99"/>
    <x v="1"/>
    <s v="plays"/>
    <x v="3526"/>
    <d v="2016-04-28T05:59:00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x v="48"/>
    <b v="1"/>
    <s v="theater/plays"/>
    <n v="116.91666666666667"/>
    <n v="81.569767441860463"/>
    <x v="1"/>
    <s v="plays"/>
    <x v="3527"/>
    <d v="2015-07-11T03:59:00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x v="77"/>
    <b v="1"/>
    <s v="theater/plays"/>
    <n v="101.15151515151514"/>
    <n v="45.108108108108105"/>
    <x v="1"/>
    <s v="plays"/>
    <x v="3528"/>
    <d v="2017-01-18T12:01:58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x v="59"/>
    <b v="1"/>
    <s v="theater/plays"/>
    <n v="132"/>
    <n v="36.666666666666664"/>
    <x v="1"/>
    <s v="plays"/>
    <x v="3529"/>
    <d v="2015-07-13T01:00:00"/>
  </r>
  <r>
    <x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x v="19"/>
    <b v="1"/>
    <s v="theater/plays"/>
    <n v="100"/>
    <n v="125"/>
    <x v="1"/>
    <s v="plays"/>
    <x v="3530"/>
    <d v="2016-04-10T20:00:00"/>
  </r>
  <r>
    <x v="3531"/>
    <s v="The Reinvention of Lily Johnson"/>
    <s v="A political comedy for a crazy election year"/>
    <n v="1000"/>
    <n v="1280"/>
    <x v="0"/>
    <s v="US"/>
    <s v="USD"/>
    <n v="1467301334"/>
    <n v="1464709334"/>
    <b v="0"/>
    <x v="55"/>
    <b v="1"/>
    <s v="theater/plays"/>
    <n v="128"/>
    <n v="49.230769230769234"/>
    <x v="1"/>
    <s v="plays"/>
    <x v="3531"/>
    <d v="2016-06-30T15:42:14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x v="74"/>
    <b v="1"/>
    <s v="theater/plays"/>
    <n v="118.95833333333334"/>
    <n v="42.296296296296298"/>
    <x v="1"/>
    <s v="plays"/>
    <x v="3532"/>
    <d v="2014-09-18T03:59:00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x v="22"/>
    <b v="1"/>
    <s v="theater/plays"/>
    <n v="126.2"/>
    <n v="78.875"/>
    <x v="1"/>
    <s v="plays"/>
    <x v="3533"/>
    <d v="2015-11-11T19:16:07"/>
  </r>
  <r>
    <x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x v="386"/>
    <b v="1"/>
    <s v="theater/plays"/>
    <n v="156.20000000000002"/>
    <n v="38.284313725490193"/>
    <x v="1"/>
    <s v="plays"/>
    <x v="3534"/>
    <d v="2015-10-01T15:00:23"/>
  </r>
  <r>
    <x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x v="67"/>
    <b v="1"/>
    <s v="theater/plays"/>
    <n v="103.15"/>
    <n v="44.847826086956523"/>
    <x v="1"/>
    <s v="plays"/>
    <x v="3535"/>
    <d v="2015-10-02T18:00:00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x v="57"/>
    <b v="1"/>
    <s v="theater/plays"/>
    <n v="153.33333333333334"/>
    <n v="13.529411764705882"/>
    <x v="1"/>
    <s v="plays"/>
    <x v="3536"/>
    <d v="2015-12-20T11:59:00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x v="33"/>
    <b v="1"/>
    <s v="theater/plays"/>
    <n v="180.44444444444446"/>
    <n v="43.5"/>
    <x v="1"/>
    <s v="plays"/>
    <x v="3537"/>
    <d v="2014-11-17T07:59:00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x v="183"/>
    <b v="1"/>
    <s v="theater/plays"/>
    <n v="128.44999999999999"/>
    <n v="30.951807228915662"/>
    <x v="1"/>
    <s v="plays"/>
    <x v="3538"/>
    <d v="2016-08-17T10:05:40"/>
  </r>
  <r>
    <x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x v="62"/>
    <b v="1"/>
    <s v="theater/plays"/>
    <n v="119.66666666666667"/>
    <n v="55.230769230769234"/>
    <x v="1"/>
    <s v="plays"/>
    <x v="3539"/>
    <d v="2016-09-08T18:08:42"/>
  </r>
  <r>
    <x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x v="22"/>
    <b v="1"/>
    <s v="theater/plays"/>
    <n v="123"/>
    <n v="46.125"/>
    <x v="1"/>
    <s v="plays"/>
    <x v="3540"/>
    <d v="2016-06-26T00:04:51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x v="58"/>
    <b v="1"/>
    <s v="theater/plays"/>
    <n v="105"/>
    <n v="39.375"/>
    <x v="1"/>
    <s v="plays"/>
    <x v="3541"/>
    <d v="2015-08-31T17:31:15"/>
  </r>
  <r>
    <x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x v="268"/>
    <b v="1"/>
    <s v="theater/plays"/>
    <n v="102.23636363636363"/>
    <n v="66.152941176470591"/>
    <x v="1"/>
    <s v="plays"/>
    <x v="3542"/>
    <d v="2014-09-07T14:23:42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x v="60"/>
    <b v="1"/>
    <s v="theater/plays"/>
    <n v="104.66666666666666"/>
    <n v="54.137931034482762"/>
    <x v="1"/>
    <s v="plays"/>
    <x v="3543"/>
    <d v="2015-06-25T18:07:39"/>
  </r>
  <r>
    <x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x v="54"/>
    <b v="1"/>
    <s v="theater/plays"/>
    <n v="100"/>
    <n v="104.16666666666667"/>
    <x v="1"/>
    <s v="plays"/>
    <x v="3544"/>
    <d v="2015-03-07T19:57:37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x v="22"/>
    <b v="1"/>
    <s v="theater/plays"/>
    <n v="100.4"/>
    <n v="31.375"/>
    <x v="1"/>
    <s v="plays"/>
    <x v="3545"/>
    <d v="2015-04-11T19:22:39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x v="10"/>
    <b v="1"/>
    <s v="theater/plays"/>
    <n v="102.27272727272727"/>
    <n v="59.210526315789473"/>
    <x v="1"/>
    <s v="plays"/>
    <x v="3546"/>
    <d v="2015-04-01T03:59:00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x v="226"/>
    <b v="1"/>
    <s v="theater/plays"/>
    <n v="114.40928571428573"/>
    <n v="119.17633928571429"/>
    <x v="1"/>
    <s v="plays"/>
    <x v="3547"/>
    <d v="2016-05-14T03:59:00"/>
  </r>
  <r>
    <x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x v="62"/>
    <b v="1"/>
    <s v="theater/plays"/>
    <n v="101.9047619047619"/>
    <n v="164.61538461538461"/>
    <x v="1"/>
    <s v="plays"/>
    <x v="3548"/>
    <d v="2016-03-05T01:00:00"/>
  </r>
  <r>
    <x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x v="288"/>
    <b v="1"/>
    <s v="theater/plays"/>
    <n v="102"/>
    <n v="24.285714285714285"/>
    <x v="1"/>
    <s v="plays"/>
    <x v="3549"/>
    <d v="2015-09-04T09:27:53"/>
  </r>
  <r>
    <x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x v="31"/>
    <b v="1"/>
    <s v="theater/plays"/>
    <n v="104.80000000000001"/>
    <n v="40.9375"/>
    <x v="1"/>
    <s v="plays"/>
    <x v="3550"/>
    <d v="2016-05-02T21:26:38"/>
  </r>
  <r>
    <x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x v="20"/>
    <b v="1"/>
    <s v="theater/plays"/>
    <n v="101.83333333333333"/>
    <n v="61.1"/>
    <x v="1"/>
    <s v="plays"/>
    <x v="3551"/>
    <d v="2014-05-22T22:07:00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x v="9"/>
    <b v="1"/>
    <s v="theater/plays"/>
    <n v="100"/>
    <n v="38.65"/>
    <x v="1"/>
    <s v="plays"/>
    <x v="3552"/>
    <d v="2014-06-28T14:05:24"/>
  </r>
  <r>
    <x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x v="201"/>
    <b v="1"/>
    <s v="theater/plays"/>
    <n v="106.27272727272728"/>
    <n v="56.20192307692308"/>
    <x v="1"/>
    <s v="plays"/>
    <x v="3553"/>
    <d v="2015-08-12T00:00:00"/>
  </r>
  <r>
    <x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x v="28"/>
    <b v="1"/>
    <s v="theater/plays"/>
    <n v="113.42219999999999"/>
    <n v="107.00207547169811"/>
    <x v="1"/>
    <s v="plays"/>
    <x v="3554"/>
    <d v="2015-02-11T17:00:00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x v="25"/>
    <b v="1"/>
    <s v="theater/plays"/>
    <n v="100"/>
    <n v="171.42857142857142"/>
    <x v="1"/>
    <s v="plays"/>
    <x v="3555"/>
    <d v="2016-11-17T11:36:34"/>
  </r>
  <r>
    <x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x v="9"/>
    <b v="1"/>
    <s v="theater/plays"/>
    <n v="100.45454545454547"/>
    <n v="110.5"/>
    <x v="1"/>
    <s v="plays"/>
    <x v="3556"/>
    <d v="2014-08-17T15:35:24"/>
  </r>
  <r>
    <x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x v="501"/>
    <b v="1"/>
    <s v="theater/plays"/>
    <n v="100.03599999999999"/>
    <n v="179.27598566308242"/>
    <x v="1"/>
    <s v="plays"/>
    <x v="3557"/>
    <d v="2014-05-05T06:38:31"/>
  </r>
  <r>
    <x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x v="19"/>
    <b v="1"/>
    <s v="theater/plays"/>
    <n v="144"/>
    <n v="22.90909090909091"/>
    <x v="1"/>
    <s v="plays"/>
    <x v="3558"/>
    <d v="2015-06-26T21:00:00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x v="54"/>
    <b v="1"/>
    <s v="theater/plays"/>
    <n v="103.49999999999999"/>
    <n v="43.125"/>
    <x v="1"/>
    <s v="plays"/>
    <x v="3559"/>
    <d v="2015-07-31T08:58:00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x v="142"/>
    <b v="1"/>
    <s v="theater/plays"/>
    <n v="108.43750000000001"/>
    <n v="46.891891891891895"/>
    <x v="1"/>
    <s v="plays"/>
    <x v="3560"/>
    <d v="2015-05-27T02:45:00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x v="241"/>
    <b v="1"/>
    <s v="theater/plays"/>
    <n v="102.4"/>
    <n v="47.407407407407405"/>
    <x v="1"/>
    <s v="plays"/>
    <x v="3561"/>
    <d v="2015-08-05T18:36:00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x v="162"/>
    <b v="1"/>
    <s v="theater/plays"/>
    <n v="148.88888888888889"/>
    <n v="15.129032258064516"/>
    <x v="1"/>
    <s v="plays"/>
    <x v="3562"/>
    <d v="2016-03-13T22:00:00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x v="20"/>
    <b v="1"/>
    <s v="theater/plays"/>
    <n v="105.49000000000002"/>
    <n v="21.098000000000003"/>
    <x v="1"/>
    <s v="plays"/>
    <x v="3563"/>
    <d v="2016-08-01T19:00:00"/>
  </r>
  <r>
    <x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x v="57"/>
    <b v="1"/>
    <s v="theater/plays"/>
    <n v="100.49999999999999"/>
    <n v="59.117647058823529"/>
    <x v="1"/>
    <s v="plays"/>
    <x v="3564"/>
    <d v="2015-10-05T16:00:00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x v="8"/>
    <b v="1"/>
    <s v="theater/plays"/>
    <n v="130.55555555555557"/>
    <n v="97.916666666666671"/>
    <x v="1"/>
    <s v="plays"/>
    <x v="3565"/>
    <d v="2014-12-31T17:50:08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x v="44"/>
    <b v="1"/>
    <s v="theater/plays"/>
    <n v="104.75000000000001"/>
    <n v="55.131578947368418"/>
    <x v="1"/>
    <s v="plays"/>
    <x v="3566"/>
    <d v="2015-01-23T12:11:23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x v="14"/>
    <b v="1"/>
    <s v="theater/plays"/>
    <n v="108.80000000000001"/>
    <n v="26.536585365853657"/>
    <x v="1"/>
    <s v="plays"/>
    <x v="3567"/>
    <d v="2015-06-10T19:27:24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x v="10"/>
    <b v="1"/>
    <s v="theater/plays"/>
    <n v="111.00000000000001"/>
    <n v="58.421052631578945"/>
    <x v="1"/>
    <s v="plays"/>
    <x v="3568"/>
    <d v="2014-09-17T17:46:34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x v="14"/>
    <b v="1"/>
    <s v="theater/plays"/>
    <n v="100.47999999999999"/>
    <n v="122.53658536585365"/>
    <x v="1"/>
    <s v="plays"/>
    <x v="3569"/>
    <d v="2015-01-08T16:31:36"/>
  </r>
  <r>
    <x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x v="55"/>
    <b v="1"/>
    <s v="theater/plays"/>
    <n v="114.35"/>
    <n v="87.961538461538467"/>
    <x v="1"/>
    <s v="plays"/>
    <x v="3570"/>
    <d v="2014-12-31T07:00:00"/>
  </r>
  <r>
    <x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x v="20"/>
    <b v="1"/>
    <s v="theater/plays"/>
    <n v="122.06666666666666"/>
    <n v="73.239999999999995"/>
    <x v="1"/>
    <s v="plays"/>
    <x v="3571"/>
    <d v="2014-10-30T20:36:53"/>
  </r>
  <r>
    <x v="3572"/>
    <s v="Monster"/>
    <s v="A darkly comic one woman show by Abram Rooney as part of The Camden Fringe 2015."/>
    <n v="500"/>
    <n v="500"/>
    <x v="0"/>
    <s v="GB"/>
    <s v="GBP"/>
    <n v="1434894082"/>
    <n v="1432302082"/>
    <b v="0"/>
    <x v="82"/>
    <b v="1"/>
    <s v="theater/plays"/>
    <n v="100"/>
    <n v="55.555555555555557"/>
    <x v="1"/>
    <s v="plays"/>
    <x v="3572"/>
    <d v="2015-06-21T13:41:22"/>
  </r>
  <r>
    <x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x v="76"/>
    <b v="1"/>
    <s v="theater/plays"/>
    <n v="102.8"/>
    <n v="39.53846153846154"/>
    <x v="1"/>
    <s v="plays"/>
    <x v="3573"/>
    <d v="2014-11-08T10:00:4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x v="43"/>
    <b v="1"/>
    <s v="theater/plays"/>
    <n v="106.12068965517241"/>
    <n v="136.77777777777777"/>
    <x v="1"/>
    <s v="plays"/>
    <x v="3574"/>
    <d v="2014-11-13T23:37:28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x v="332"/>
    <b v="1"/>
    <s v="theater/plays"/>
    <n v="101.33000000000001"/>
    <n v="99.343137254901961"/>
    <x v="1"/>
    <s v="plays"/>
    <x v="3575"/>
    <d v="2016-08-11T03:59:00"/>
  </r>
  <r>
    <x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x v="81"/>
    <b v="1"/>
    <s v="theater/plays"/>
    <n v="100"/>
    <n v="20"/>
    <x v="1"/>
    <s v="plays"/>
    <x v="3576"/>
    <d v="2016-12-05T14:10:54"/>
  </r>
  <r>
    <x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x v="74"/>
    <b v="1"/>
    <s v="theater/plays"/>
    <n v="130"/>
    <n v="28.888888888888889"/>
    <x v="1"/>
    <s v="plays"/>
    <x v="3577"/>
    <d v="2015-04-26T06:28:00"/>
  </r>
  <r>
    <x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x v="77"/>
    <b v="1"/>
    <s v="theater/plays"/>
    <n v="100.01333333333334"/>
    <n v="40.545945945945945"/>
    <x v="1"/>
    <s v="plays"/>
    <x v="3578"/>
    <d v="2016-04-30T17:36:17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x v="25"/>
    <b v="1"/>
    <s v="theater/plays"/>
    <n v="100"/>
    <n v="35.714285714285715"/>
    <x v="1"/>
    <s v="plays"/>
    <x v="3579"/>
    <d v="2016-03-31T17:17:36"/>
  </r>
  <r>
    <x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x v="74"/>
    <b v="1"/>
    <s v="theater/plays"/>
    <n v="113.88888888888889"/>
    <n v="37.962962962962962"/>
    <x v="1"/>
    <s v="plays"/>
    <x v="3580"/>
    <d v="2015-03-01T04:59:00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x v="43"/>
    <b v="1"/>
    <s v="theater/plays"/>
    <n v="100"/>
    <n v="33.333333333333336"/>
    <x v="1"/>
    <s v="plays"/>
    <x v="3581"/>
    <d v="2014-07-30T11:18:30"/>
  </r>
  <r>
    <x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x v="72"/>
    <b v="1"/>
    <s v="theater/plays"/>
    <n v="287"/>
    <n v="58.571428571428569"/>
    <x v="1"/>
    <s v="plays"/>
    <x v="3582"/>
    <d v="2016-04-05T02:18:02"/>
  </r>
  <r>
    <x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x v="54"/>
    <b v="1"/>
    <s v="theater/plays"/>
    <n v="108.5"/>
    <n v="135.625"/>
    <x v="1"/>
    <s v="plays"/>
    <x v="3583"/>
    <d v="2016-04-18T09:13:25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x v="300"/>
    <b v="1"/>
    <s v="theater/plays"/>
    <n v="115.5"/>
    <n v="30.9375"/>
    <x v="1"/>
    <s v="plays"/>
    <x v="3584"/>
    <d v="2015-07-13T07:35:44"/>
  </r>
  <r>
    <x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x v="23"/>
    <b v="1"/>
    <s v="theater/plays"/>
    <n v="119.11764705882352"/>
    <n v="176.08695652173913"/>
    <x v="1"/>
    <s v="plays"/>
    <x v="3585"/>
    <d v="2014-12-21T17:11:30"/>
  </r>
  <r>
    <x v="3586"/>
    <s v="Actors &amp; Musicians who are Blind or Autistic"/>
    <s v="See Theatre In A New Light"/>
    <n v="7500"/>
    <n v="8207"/>
    <x v="0"/>
    <s v="US"/>
    <s v="USD"/>
    <n v="1474649070"/>
    <n v="1469465070"/>
    <b v="0"/>
    <x v="241"/>
    <b v="1"/>
    <s v="theater/plays"/>
    <n v="109.42666666666668"/>
    <n v="151.9814814814815"/>
    <x v="1"/>
    <s v="plays"/>
    <x v="3586"/>
    <d v="2016-09-23T16:44:30"/>
  </r>
  <r>
    <x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x v="33"/>
    <b v="1"/>
    <s v="theater/plays"/>
    <n v="126.6"/>
    <n v="22.607142857142858"/>
    <x v="1"/>
    <s v="plays"/>
    <x v="3587"/>
    <d v="2016-06-27T19:00:00"/>
  </r>
  <r>
    <x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x v="202"/>
    <b v="1"/>
    <s v="theater/plays"/>
    <n v="100.49999999999999"/>
    <n v="18.272727272727273"/>
    <x v="1"/>
    <s v="plays"/>
    <x v="3588"/>
    <d v="2015-04-29T23:00:00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x v="95"/>
    <b v="1"/>
    <s v="theater/plays"/>
    <n v="127.49999999999999"/>
    <n v="82.258064516129039"/>
    <x v="1"/>
    <s v="plays"/>
    <x v="3589"/>
    <d v="2015-05-26T15:32:27"/>
  </r>
  <r>
    <x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x v="196"/>
    <b v="1"/>
    <s v="theater/plays"/>
    <n v="100.05999999999999"/>
    <n v="68.534246575342465"/>
    <x v="1"/>
    <s v="plays"/>
    <x v="3590"/>
    <d v="2014-10-20T08:00:34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x v="59"/>
    <b v="1"/>
    <s v="theater/plays"/>
    <n v="175"/>
    <n v="68.055555555555557"/>
    <x v="1"/>
    <s v="plays"/>
    <x v="3591"/>
    <d v="2015-01-24T04:59:00"/>
  </r>
  <r>
    <x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x v="2"/>
    <b v="1"/>
    <s v="theater/plays"/>
    <n v="127.25"/>
    <n v="72.714285714285708"/>
    <x v="1"/>
    <s v="plays"/>
    <x v="3592"/>
    <d v="2015-02-11T04:59:00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x v="68"/>
    <b v="1"/>
    <s v="theater/plays"/>
    <n v="110.63333333333334"/>
    <n v="77.186046511627907"/>
    <x v="1"/>
    <s v="plays"/>
    <x v="3593"/>
    <d v="2015-01-05T20:26:00"/>
  </r>
  <r>
    <x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x v="17"/>
    <b v="1"/>
    <s v="theater/plays"/>
    <n v="125.93749999999999"/>
    <n v="55.972222222222221"/>
    <x v="1"/>
    <s v="plays"/>
    <x v="3594"/>
    <d v="2016-09-04T01:36:22"/>
  </r>
  <r>
    <x v="3595"/>
    <s v="The Flu Season"/>
    <s v="A new theatre company staging Will Eno's The Flu Season in Seattle"/>
    <n v="2600"/>
    <n v="3081"/>
    <x v="0"/>
    <s v="US"/>
    <s v="USD"/>
    <n v="1426229940"/>
    <n v="1423959123"/>
    <b v="0"/>
    <x v="95"/>
    <b v="1"/>
    <s v="theater/plays"/>
    <n v="118.5"/>
    <n v="49.693548387096776"/>
    <x v="1"/>
    <s v="plays"/>
    <x v="3595"/>
    <d v="2015-03-13T06:59:00"/>
  </r>
  <r>
    <x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x v="41"/>
    <b v="1"/>
    <s v="theater/plays"/>
    <n v="107.72727272727273"/>
    <n v="79"/>
    <x v="1"/>
    <s v="plays"/>
    <x v="3596"/>
    <d v="2014-08-26T17:09:42"/>
  </r>
  <r>
    <x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x v="51"/>
    <b v="1"/>
    <s v="theater/plays"/>
    <n v="102.60000000000001"/>
    <n v="77.727272727272734"/>
    <x v="1"/>
    <s v="plays"/>
    <x v="3597"/>
    <d v="2016-03-03T05:59:00"/>
  </r>
  <r>
    <x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x v="74"/>
    <b v="1"/>
    <s v="theater/plays"/>
    <n v="110.1"/>
    <n v="40.777777777777779"/>
    <x v="1"/>
    <s v="plays"/>
    <x v="3598"/>
    <d v="2014-09-03T04:59:00"/>
  </r>
  <r>
    <x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x v="57"/>
    <b v="1"/>
    <s v="theater/plays"/>
    <n v="202"/>
    <n v="59.411764705882355"/>
    <x v="1"/>
    <s v="plays"/>
    <x v="3599"/>
    <d v="2015-08-30T00:00:00"/>
  </r>
  <r>
    <x v="3600"/>
    <s v="Pariah"/>
    <s v="The First Play From The Man Who Brought You The Black James Bond!"/>
    <n v="10"/>
    <n v="13"/>
    <x v="0"/>
    <s v="US"/>
    <s v="USD"/>
    <n v="1476390164"/>
    <n v="1473970964"/>
    <b v="0"/>
    <x v="80"/>
    <b v="1"/>
    <s v="theater/plays"/>
    <n v="130"/>
    <n v="3.25"/>
    <x v="1"/>
    <s v="plays"/>
    <x v="3600"/>
    <d v="2016-10-13T20:22:44"/>
  </r>
  <r>
    <x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x v="28"/>
    <b v="1"/>
    <s v="theater/plays"/>
    <n v="104.35000000000001"/>
    <n v="39.377358490566039"/>
    <x v="1"/>
    <s v="plays"/>
    <x v="3601"/>
    <d v="2015-01-16T23:58:02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x v="72"/>
    <b v="1"/>
    <s v="theater/plays"/>
    <n v="100.05"/>
    <n v="81.673469387755105"/>
    <x v="1"/>
    <s v="plays"/>
    <x v="3602"/>
    <d v="2016-05-17T21:27:59"/>
  </r>
  <r>
    <x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x v="7"/>
    <b v="1"/>
    <s v="theater/plays"/>
    <n v="170.66666666666669"/>
    <n v="44.912280701754383"/>
    <x v="1"/>
    <s v="plays"/>
    <x v="3603"/>
    <d v="2015-11-05T21:44:40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x v="50"/>
    <b v="1"/>
    <s v="theater/plays"/>
    <n v="112.83333333333334"/>
    <n v="49.05797101449275"/>
    <x v="1"/>
    <s v="plays"/>
    <x v="3604"/>
    <d v="2016-04-29T06:59:00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x v="41"/>
    <b v="1"/>
    <s v="theater/plays"/>
    <n v="184"/>
    <n v="30.666666666666668"/>
    <x v="1"/>
    <s v="plays"/>
    <x v="3605"/>
    <d v="2016-02-13T19:02:0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x v="31"/>
    <b v="1"/>
    <s v="theater/plays"/>
    <n v="130.26666666666665"/>
    <n v="61.0625"/>
    <x v="1"/>
    <s v="plays"/>
    <x v="3606"/>
    <d v="2016-08-14T14:30:57"/>
  </r>
  <r>
    <x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x v="9"/>
    <b v="1"/>
    <s v="theater/plays"/>
    <n v="105.45454545454544"/>
    <n v="29"/>
    <x v="1"/>
    <s v="plays"/>
    <x v="3607"/>
    <d v="2015-12-15T00:00:00"/>
  </r>
  <r>
    <x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x v="74"/>
    <b v="1"/>
    <s v="theater/plays"/>
    <n v="100"/>
    <n v="29.62962962962963"/>
    <x v="1"/>
    <s v="plays"/>
    <x v="3608"/>
    <d v="2016-06-17T14:00:00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x v="64"/>
    <b v="1"/>
    <s v="theater/plays"/>
    <n v="153.31632653061226"/>
    <n v="143.0952380952381"/>
    <x v="1"/>
    <s v="plays"/>
    <x v="3609"/>
    <d v="2016-03-30T22:48:05"/>
  </r>
  <r>
    <x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x v="162"/>
    <b v="1"/>
    <s v="theater/plays"/>
    <n v="162.30000000000001"/>
    <n v="52.354838709677416"/>
    <x v="1"/>
    <s v="plays"/>
    <x v="3610"/>
    <d v="2015-08-17T10:22:1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x v="13"/>
    <b v="1"/>
    <s v="theater/plays"/>
    <n v="136"/>
    <n v="66.666666666666671"/>
    <x v="1"/>
    <s v="plays"/>
    <x v="3611"/>
    <d v="2015-04-08T08:53:21"/>
  </r>
  <r>
    <x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x v="7"/>
    <b v="1"/>
    <s v="theater/plays"/>
    <n v="144.4"/>
    <n v="126.66666666666667"/>
    <x v="1"/>
    <s v="plays"/>
    <x v="3612"/>
    <d v="2014-06-09T17:26:51"/>
  </r>
  <r>
    <x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x v="9"/>
    <b v="1"/>
    <s v="theater/plays"/>
    <n v="100"/>
    <n v="62.5"/>
    <x v="1"/>
    <s v="plays"/>
    <x v="3613"/>
    <d v="2014-06-28T14:09:34"/>
  </r>
  <r>
    <x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x v="26"/>
    <b v="1"/>
    <s v="theater/plays"/>
    <n v="100.8"/>
    <n v="35.492957746478872"/>
    <x v="1"/>
    <s v="plays"/>
    <x v="3614"/>
    <d v="2015-06-19T01:00:1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x v="250"/>
    <b v="1"/>
    <s v="theater/plays"/>
    <n v="106.80000000000001"/>
    <n v="37.083333333333336"/>
    <x v="1"/>
    <s v="plays"/>
    <x v="3615"/>
    <d v="2015-12-10T14:14:5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x v="43"/>
    <b v="1"/>
    <s v="theater/plays"/>
    <n v="124.8"/>
    <n v="69.333333333333329"/>
    <x v="1"/>
    <s v="plays"/>
    <x v="3616"/>
    <d v="2015-03-19T21:47:44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x v="13"/>
    <b v="1"/>
    <s v="theater/plays"/>
    <n v="118.91891891891892"/>
    <n v="17.254901960784313"/>
    <x v="1"/>
    <s v="plays"/>
    <x v="3617"/>
    <d v="2017-02-28T00:00:00"/>
  </r>
  <r>
    <x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x v="66"/>
    <b v="1"/>
    <s v="theater/plays"/>
    <n v="101"/>
    <n v="36.071428571428569"/>
    <x v="1"/>
    <s v="plays"/>
    <x v="3618"/>
    <d v="2015-06-03T15:04:10"/>
  </r>
  <r>
    <x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x v="57"/>
    <b v="1"/>
    <s v="theater/plays"/>
    <n v="112.99999999999999"/>
    <n v="66.470588235294116"/>
    <x v="1"/>
    <s v="plays"/>
    <x v="3619"/>
    <d v="2016-11-19T22:00:00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x v="438"/>
    <b v="1"/>
    <s v="theater/plays"/>
    <n v="105.19047619047619"/>
    <n v="56.065989847715734"/>
    <x v="1"/>
    <s v="plays"/>
    <x v="3620"/>
    <d v="2015-03-05T04:00:00"/>
  </r>
  <r>
    <x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x v="16"/>
    <b v="1"/>
    <s v="theater/plays"/>
    <n v="109.73333333333332"/>
    <n v="47.028571428571432"/>
    <x v="1"/>
    <s v="plays"/>
    <x v="3621"/>
    <d v="2016-09-30T21:00:00"/>
  </r>
  <r>
    <x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x v="64"/>
    <b v="1"/>
    <s v="theater/plays"/>
    <n v="100.099"/>
    <n v="47.666190476190479"/>
    <x v="1"/>
    <s v="plays"/>
    <x v="3622"/>
    <d v="2014-09-28T03:23:00"/>
  </r>
  <r>
    <x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x v="69"/>
    <b v="1"/>
    <s v="theater/plays"/>
    <n v="120"/>
    <n v="88.235294117647058"/>
    <x v="1"/>
    <s v="plays"/>
    <x v="3623"/>
    <d v="2014-07-26T07:00:00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x v="70"/>
    <b v="1"/>
    <s v="theater/plays"/>
    <n v="104.93333333333332"/>
    <n v="80.717948717948715"/>
    <x v="1"/>
    <s v="plays"/>
    <x v="3624"/>
    <d v="2016-08-23T18:34:50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x v="76"/>
    <b v="1"/>
    <s v="theater/plays"/>
    <n v="102.66666666666666"/>
    <n v="39.487179487179489"/>
    <x v="1"/>
    <s v="plays"/>
    <x v="3625"/>
    <d v="2015-07-02T15:39:37"/>
  </r>
  <r>
    <x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x v="53"/>
    <b v="1"/>
    <s v="theater/plays"/>
    <n v="101.82500000000002"/>
    <n v="84.854166666666671"/>
    <x v="1"/>
    <s v="plays"/>
    <x v="3626"/>
    <d v="2014-08-16T16:00:57"/>
  </r>
  <r>
    <x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x v="60"/>
    <b v="1"/>
    <s v="theater/plays"/>
    <n v="100"/>
    <n v="68.965517241379317"/>
    <x v="1"/>
    <s v="plays"/>
    <x v="3627"/>
    <d v="2016-05-21T03:59:00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x v="78"/>
    <b v="0"/>
    <s v="theater/musical"/>
    <n v="0"/>
    <e v="#DIV/0!"/>
    <x v="1"/>
    <s v="musical"/>
    <x v="3628"/>
    <d v="2015-12-13T20:59:56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x v="84"/>
    <b v="0"/>
    <s v="theater/musical"/>
    <n v="1.9999999999999998E-4"/>
    <n v="1"/>
    <x v="1"/>
    <s v="musical"/>
    <x v="3629"/>
    <d v="2016-05-05T17:00:00"/>
  </r>
  <r>
    <x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x v="29"/>
    <b v="0"/>
    <s v="theater/musical"/>
    <n v="3.3333333333333333E-2"/>
    <n v="1"/>
    <x v="1"/>
    <s v="musical"/>
    <x v="3630"/>
    <d v="2014-11-29T21:19:5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x v="211"/>
    <b v="0"/>
    <s v="theater/musical"/>
    <n v="51.023391812865491"/>
    <n v="147.88135593220338"/>
    <x v="1"/>
    <s v="musical"/>
    <x v="3631"/>
    <d v="2014-09-23T03:59:00"/>
  </r>
  <r>
    <x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x v="29"/>
    <b v="0"/>
    <s v="theater/musical"/>
    <n v="20"/>
    <n v="100"/>
    <x v="1"/>
    <s v="musical"/>
    <x v="3632"/>
    <d v="2014-11-23T22:29:09"/>
  </r>
  <r>
    <x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x v="162"/>
    <b v="0"/>
    <s v="theater/musical"/>
    <n v="35.24"/>
    <n v="56.838709677419352"/>
    <x v="1"/>
    <s v="musical"/>
    <x v="3633"/>
    <d v="2016-11-19T01:00:00"/>
  </r>
  <r>
    <x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x v="59"/>
    <b v="0"/>
    <s v="theater/musical"/>
    <n v="4.246666666666667"/>
    <n v="176.94444444444446"/>
    <x v="1"/>
    <s v="musical"/>
    <x v="3634"/>
    <d v="2017-01-14T03:59:00"/>
  </r>
  <r>
    <x v="3635"/>
    <s v="Mary's Son"/>
    <s v="Mary's Son is a pop opera about Jesus and the hope he brings to all people."/>
    <n v="3500"/>
    <n v="1276"/>
    <x v="2"/>
    <s v="US"/>
    <s v="USD"/>
    <n v="1461186676"/>
    <n v="1458594676"/>
    <b v="0"/>
    <x v="73"/>
    <b v="0"/>
    <s v="theater/musical"/>
    <n v="36.457142857142856"/>
    <n v="127.6"/>
    <x v="1"/>
    <s v="musical"/>
    <x v="3635"/>
    <d v="2016-04-20T21:11:16"/>
  </r>
  <r>
    <x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x v="78"/>
    <b v="0"/>
    <s v="theater/musical"/>
    <n v="0"/>
    <e v="#DIV/0!"/>
    <x v="1"/>
    <s v="musical"/>
    <x v="3636"/>
    <d v="2015-09-14T16:40:29"/>
  </r>
  <r>
    <x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x v="25"/>
    <b v="0"/>
    <s v="theater/musical"/>
    <n v="30.866666666666664"/>
    <n v="66.142857142857139"/>
    <x v="1"/>
    <s v="musical"/>
    <x v="3637"/>
    <d v="2015-01-01T16:48:55"/>
  </r>
  <r>
    <x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x v="84"/>
    <b v="0"/>
    <s v="theater/musical"/>
    <n v="6.5454545454545459"/>
    <n v="108"/>
    <x v="1"/>
    <s v="musical"/>
    <x v="3638"/>
    <d v="2015-04-19T15:08:52"/>
  </r>
  <r>
    <x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x v="29"/>
    <b v="0"/>
    <s v="theater/musical"/>
    <n v="4.0000000000000001E-3"/>
    <n v="1"/>
    <x v="1"/>
    <s v="musical"/>
    <x v="3639"/>
    <d v="2016-10-07T15:11:0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x v="83"/>
    <b v="0"/>
    <s v="theater/musical"/>
    <n v="5.5"/>
    <n v="18.333333333333332"/>
    <x v="1"/>
    <s v="musical"/>
    <x v="3640"/>
    <d v="2015-05-10T18:45:3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x v="78"/>
    <b v="0"/>
    <s v="theater/musical"/>
    <n v="0"/>
    <e v="#DIV/0!"/>
    <x v="1"/>
    <s v="musical"/>
    <x v="3641"/>
    <d v="2014-10-05T05:00:00"/>
  </r>
  <r>
    <x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x v="84"/>
    <b v="0"/>
    <s v="theater/musical"/>
    <n v="2.1428571428571428"/>
    <n v="7.5"/>
    <x v="1"/>
    <s v="musical"/>
    <x v="3642"/>
    <d v="2015-11-30T17:00:00"/>
  </r>
  <r>
    <x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x v="78"/>
    <b v="0"/>
    <s v="theater/musical"/>
    <n v="0"/>
    <e v="#DIV/0!"/>
    <x v="1"/>
    <s v="musical"/>
    <x v="3643"/>
    <d v="2015-11-17T04:27:19"/>
  </r>
  <r>
    <x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x v="8"/>
    <b v="0"/>
    <s v="theater/musical"/>
    <n v="16.420000000000002"/>
    <n v="68.416666666666671"/>
    <x v="1"/>
    <s v="musical"/>
    <x v="3644"/>
    <d v="2016-03-08T04:59:00"/>
  </r>
  <r>
    <x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x v="29"/>
    <b v="0"/>
    <s v="theater/musical"/>
    <n v="0.1"/>
    <n v="1"/>
    <x v="1"/>
    <s v="musical"/>
    <x v="3645"/>
    <d v="2016-11-22T00:17:18"/>
  </r>
  <r>
    <x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x v="22"/>
    <b v="0"/>
    <s v="theater/musical"/>
    <n v="4.8099999999999996"/>
    <n v="60.125"/>
    <x v="1"/>
    <s v="musical"/>
    <x v="3646"/>
    <d v="2015-06-16T23:30:0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x v="84"/>
    <b v="0"/>
    <s v="theater/musical"/>
    <n v="6"/>
    <n v="15"/>
    <x v="1"/>
    <s v="musical"/>
    <x v="3647"/>
    <d v="2016-09-30T17:58:47"/>
  </r>
  <r>
    <x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x v="196"/>
    <b v="1"/>
    <s v="theater/plays"/>
    <n v="100.38249999999999"/>
    <n v="550.04109589041093"/>
    <x v="1"/>
    <s v="plays"/>
    <x v="3648"/>
    <d v="2014-10-05T07:00:45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x v="22"/>
    <b v="1"/>
    <s v="theater/plays"/>
    <n v="104"/>
    <n v="97.5"/>
    <x v="1"/>
    <s v="plays"/>
    <x v="3649"/>
    <d v="2014-06-16T17:06:34"/>
  </r>
  <r>
    <x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x v="57"/>
    <b v="1"/>
    <s v="theater/plays"/>
    <n v="100"/>
    <n v="29.411764705882351"/>
    <x v="1"/>
    <s v="plays"/>
    <x v="3650"/>
    <d v="2016-02-02T11:29:44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x v="82"/>
    <b v="1"/>
    <s v="theater/plays"/>
    <n v="104"/>
    <n v="57.777777777777779"/>
    <x v="1"/>
    <s v="plays"/>
    <x v="3651"/>
    <d v="2014-08-10T15:59:00"/>
  </r>
  <r>
    <x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x v="57"/>
    <b v="1"/>
    <s v="theater/plays"/>
    <n v="250.66666666666669"/>
    <n v="44.235294117647058"/>
    <x v="1"/>
    <s v="plays"/>
    <x v="3652"/>
    <d v="2016-08-25T03:59:00"/>
  </r>
  <r>
    <x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x v="51"/>
    <b v="1"/>
    <s v="theater/plays"/>
    <n v="100.49999999999999"/>
    <n v="60.909090909090907"/>
    <x v="1"/>
    <s v="plays"/>
    <x v="3653"/>
    <d v="2015-08-05T08:43:27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x v="44"/>
    <b v="1"/>
    <s v="theater/plays"/>
    <n v="174.4"/>
    <n v="68.84210526315789"/>
    <x v="1"/>
    <s v="plays"/>
    <x v="3654"/>
    <d v="2016-04-03T17:00:00"/>
  </r>
  <r>
    <x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x v="1"/>
    <b v="1"/>
    <s v="theater/plays"/>
    <n v="116.26"/>
    <n v="73.582278481012665"/>
    <x v="1"/>
    <s v="plays"/>
    <x v="3655"/>
    <d v="2015-07-18T06:59:00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x v="67"/>
    <b v="1"/>
    <s v="theater/plays"/>
    <n v="105.82000000000001"/>
    <n v="115.02173913043478"/>
    <x v="1"/>
    <s v="plays"/>
    <x v="3656"/>
    <d v="2017-02-01T22:59:00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x v="9"/>
    <b v="1"/>
    <s v="theater/plays"/>
    <n v="110.75"/>
    <n v="110.75"/>
    <x v="1"/>
    <s v="plays"/>
    <x v="3657"/>
    <d v="2016-06-01T21:42:00"/>
  </r>
  <r>
    <x v="3658"/>
    <s v="Mr. Marmalade"/>
    <s v="Life is hard when your own imaginary friend can't make time for you."/>
    <n v="1500"/>
    <n v="1510"/>
    <x v="0"/>
    <s v="US"/>
    <s v="USD"/>
    <n v="1404273540"/>
    <n v="1400272580"/>
    <b v="0"/>
    <x v="9"/>
    <b v="1"/>
    <s v="theater/plays"/>
    <n v="100.66666666666666"/>
    <n v="75.5"/>
    <x v="1"/>
    <s v="plays"/>
    <x v="3658"/>
    <d v="2014-07-02T03:59:00"/>
  </r>
  <r>
    <x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x v="62"/>
    <b v="1"/>
    <s v="theater/plays"/>
    <n v="102.03333333333333"/>
    <n v="235.46153846153845"/>
    <x v="1"/>
    <s v="plays"/>
    <x v="3659"/>
    <d v="2015-03-19T14:39:00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x v="19"/>
    <b v="1"/>
    <s v="theater/plays"/>
    <n v="100"/>
    <n v="11.363636363636363"/>
    <x v="1"/>
    <s v="plays"/>
    <x v="3660"/>
    <d v="2014-12-23T21:08:45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x v="17"/>
    <b v="1"/>
    <s v="theater/plays"/>
    <n v="111.00000000000001"/>
    <n v="92.5"/>
    <x v="1"/>
    <s v="plays"/>
    <x v="3661"/>
    <d v="2016-04-10T04:00:00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x v="244"/>
    <b v="1"/>
    <s v="theater/plays"/>
    <n v="101.42500000000001"/>
    <n v="202.85"/>
    <x v="1"/>
    <s v="plays"/>
    <x v="3662"/>
    <d v="2015-03-31T04:16:54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x v="82"/>
    <b v="1"/>
    <s v="theater/plays"/>
    <n v="104"/>
    <n v="26"/>
    <x v="1"/>
    <s v="plays"/>
    <x v="3663"/>
    <d v="2016-12-21T11:50:30"/>
  </r>
  <r>
    <x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x v="10"/>
    <b v="1"/>
    <s v="theater/plays"/>
    <n v="109.375"/>
    <n v="46.05263157894737"/>
    <x v="1"/>
    <s v="plays"/>
    <x v="3664"/>
    <d v="2016-06-16T05:58:09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x v="25"/>
    <b v="1"/>
    <s v="theater/plays"/>
    <n v="115.16129032258064"/>
    <n v="51"/>
    <x v="1"/>
    <s v="plays"/>
    <x v="3665"/>
    <d v="2015-10-28T19:54:00"/>
  </r>
  <r>
    <x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x v="44"/>
    <b v="1"/>
    <s v="theater/plays"/>
    <n v="100"/>
    <n v="31.578947368421051"/>
    <x v="1"/>
    <s v="plays"/>
    <x v="3666"/>
    <d v="2014-07-24T07:00:00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x v="6"/>
    <b v="1"/>
    <s v="theater/plays"/>
    <n v="103.17033333333335"/>
    <n v="53.363965517241382"/>
    <x v="1"/>
    <s v="plays"/>
    <x v="3667"/>
    <d v="2015-07-18T23:16:59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x v="33"/>
    <b v="1"/>
    <s v="theater/plays"/>
    <n v="103.49999999999999"/>
    <n v="36.964285714285715"/>
    <x v="1"/>
    <s v="plays"/>
    <x v="3668"/>
    <d v="2015-07-23T18:33:00"/>
  </r>
  <r>
    <x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x v="57"/>
    <b v="1"/>
    <s v="theater/plays"/>
    <n v="138.19999999999999"/>
    <n v="81.294117647058826"/>
    <x v="1"/>
    <s v="plays"/>
    <x v="3669"/>
    <d v="2015-06-11T16:12:17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x v="8"/>
    <b v="1"/>
    <s v="theater/plays"/>
    <n v="109.54545454545455"/>
    <n v="20.083333333333332"/>
    <x v="1"/>
    <s v="plays"/>
    <x v="3670"/>
    <d v="2015-05-31T23:00:00"/>
  </r>
  <r>
    <x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x v="244"/>
    <b v="1"/>
    <s v="theater/plays"/>
    <n v="100.85714285714286"/>
    <n v="88.25"/>
    <x v="1"/>
    <s v="plays"/>
    <x v="3671"/>
    <d v="2014-07-21T03:59:00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x v="7"/>
    <b v="1"/>
    <s v="theater/plays"/>
    <n v="101.53333333333335"/>
    <n v="53.438596491228068"/>
    <x v="1"/>
    <s v="plays"/>
    <x v="3672"/>
    <d v="2014-09-26T22:43:04"/>
  </r>
  <r>
    <x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x v="229"/>
    <b v="1"/>
    <s v="theater/plays"/>
    <n v="113.625"/>
    <n v="39.868421052631582"/>
    <x v="1"/>
    <s v="plays"/>
    <x v="3673"/>
    <d v="2014-11-05T12:52:00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x v="162"/>
    <b v="1"/>
    <s v="theater/plays"/>
    <n v="100"/>
    <n v="145.16129032258064"/>
    <x v="1"/>
    <s v="plays"/>
    <x v="3674"/>
    <d v="2016-09-03T20:57:09"/>
  </r>
  <r>
    <x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x v="83"/>
    <b v="1"/>
    <s v="theater/plays"/>
    <n v="140"/>
    <n v="23.333333333333332"/>
    <x v="1"/>
    <s v="plays"/>
    <x v="3675"/>
    <d v="2016-05-15T23:00:00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x v="38"/>
    <b v="1"/>
    <s v="theater/plays"/>
    <n v="128.75"/>
    <n v="64.375"/>
    <x v="1"/>
    <s v="plays"/>
    <x v="3676"/>
    <d v="2014-09-12T19:34:44"/>
  </r>
  <r>
    <x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x v="473"/>
    <b v="1"/>
    <s v="theater/plays"/>
    <n v="102.90416666666667"/>
    <n v="62.052763819095475"/>
    <x v="1"/>
    <s v="plays"/>
    <x v="3677"/>
    <d v="2014-07-03T03:59:00"/>
  </r>
  <r>
    <x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x v="162"/>
    <b v="1"/>
    <s v="theater/plays"/>
    <n v="102.49999999999999"/>
    <n v="66.129032258064512"/>
    <x v="1"/>
    <s v="plays"/>
    <x v="3678"/>
    <d v="2015-05-31T12:44:58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x v="209"/>
    <b v="1"/>
    <s v="theater/plays"/>
    <n v="110.1"/>
    <n v="73.400000000000006"/>
    <x v="1"/>
    <s v="plays"/>
    <x v="3679"/>
    <d v="2014-07-01T04:59:00"/>
  </r>
  <r>
    <x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x v="69"/>
    <b v="1"/>
    <s v="theater/plays"/>
    <n v="112.76666666666667"/>
    <n v="99.5"/>
    <x v="1"/>
    <s v="plays"/>
    <x v="3680"/>
    <d v="2016-10-05T10:53:54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x v="59"/>
    <b v="1"/>
    <s v="theater/plays"/>
    <n v="111.9"/>
    <n v="62.166666666666664"/>
    <x v="1"/>
    <s v="plays"/>
    <x v="3681"/>
    <d v="2016-01-15T15:38:10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x v="85"/>
    <b v="1"/>
    <s v="theater/plays"/>
    <n v="139.19999999999999"/>
    <n v="62.328358208955223"/>
    <x v="1"/>
    <s v="plays"/>
    <x v="3682"/>
    <d v="2014-06-16T06:59:00"/>
  </r>
  <r>
    <x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x v="36"/>
    <b v="1"/>
    <s v="theater/plays"/>
    <n v="110.85714285714286"/>
    <n v="58.787878787878789"/>
    <x v="1"/>
    <s v="plays"/>
    <x v="3683"/>
    <d v="2016-10-20T02:48:16"/>
  </r>
  <r>
    <x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x v="23"/>
    <b v="1"/>
    <s v="theater/plays"/>
    <n v="139.06666666666666"/>
    <n v="45.347826086956523"/>
    <x v="1"/>
    <s v="plays"/>
    <x v="3684"/>
    <d v="2015-09-02T04:19:4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x v="149"/>
    <b v="1"/>
    <s v="theater/plays"/>
    <n v="105.69999999999999"/>
    <n v="41.944444444444443"/>
    <x v="1"/>
    <s v="plays"/>
    <x v="3685"/>
    <d v="2014-05-19T21:00:00"/>
  </r>
  <r>
    <x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x v="79"/>
    <b v="1"/>
    <s v="theater/plays"/>
    <n v="101.42857142857142"/>
    <n v="59.166666666666664"/>
    <x v="1"/>
    <s v="plays"/>
    <x v="3686"/>
    <d v="2015-08-29T03:59:00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x v="20"/>
    <b v="1"/>
    <s v="theater/plays"/>
    <n v="100.245"/>
    <n v="200.49"/>
    <x v="1"/>
    <s v="plays"/>
    <x v="3687"/>
    <d v="2014-06-27T05:14:15"/>
  </r>
  <r>
    <x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x v="70"/>
    <b v="1"/>
    <s v="theater/plays"/>
    <n v="109.16666666666666"/>
    <n v="83.974358974358978"/>
    <x v="1"/>
    <s v="plays"/>
    <x v="3688"/>
    <d v="2014-08-08T18:53:24"/>
  </r>
  <r>
    <x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x v="95"/>
    <b v="1"/>
    <s v="theater/plays"/>
    <n v="118.33333333333333"/>
    <n v="57.258064516129032"/>
    <x v="1"/>
    <s v="plays"/>
    <x v="3689"/>
    <d v="2015-06-21T22:25:00"/>
  </r>
  <r>
    <x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x v="162"/>
    <b v="1"/>
    <s v="theater/plays"/>
    <n v="120"/>
    <n v="58.064516129032256"/>
    <x v="1"/>
    <s v="plays"/>
    <x v="3690"/>
    <d v="2014-11-27T15:21:23"/>
  </r>
  <r>
    <x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x v="220"/>
    <b v="1"/>
    <s v="theater/plays"/>
    <n v="127.96000000000001"/>
    <n v="186.80291970802921"/>
    <x v="1"/>
    <s v="plays"/>
    <x v="3691"/>
    <d v="2015-03-02T04:59:00"/>
  </r>
  <r>
    <x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x v="57"/>
    <b v="1"/>
    <s v="theater/plays"/>
    <n v="126"/>
    <n v="74.117647058823536"/>
    <x v="1"/>
    <s v="plays"/>
    <x v="3692"/>
    <d v="2014-09-19T00:00:00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x v="25"/>
    <b v="1"/>
    <s v="theater/plays"/>
    <n v="129.12912912912913"/>
    <n v="30.714285714285715"/>
    <x v="1"/>
    <s v="plays"/>
    <x v="3693"/>
    <d v="2015-11-30T22:30:00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x v="65"/>
    <b v="1"/>
    <s v="theater/plays"/>
    <n v="107.42857142857143"/>
    <n v="62.666666666666664"/>
    <x v="1"/>
    <s v="plays"/>
    <x v="3694"/>
    <d v="2016-06-06T02:00:00"/>
  </r>
  <r>
    <x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x v="51"/>
    <b v="1"/>
    <s v="theater/plays"/>
    <n v="100.125"/>
    <n v="121.36363636363636"/>
    <x v="1"/>
    <s v="plays"/>
    <x v="3695"/>
    <d v="2015-01-11T20:53:30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x v="76"/>
    <b v="1"/>
    <s v="theater/plays"/>
    <n v="155"/>
    <n v="39.743589743589745"/>
    <x v="1"/>
    <s v="plays"/>
    <x v="3696"/>
    <d v="2015-02-13T14:48:36"/>
  </r>
  <r>
    <x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x v="209"/>
    <b v="1"/>
    <s v="theater/plays"/>
    <n v="108"/>
    <n v="72"/>
    <x v="1"/>
    <s v="plays"/>
    <x v="3697"/>
    <d v="2016-05-10T11:10:48"/>
  </r>
  <r>
    <x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x v="327"/>
    <b v="1"/>
    <s v="theater/plays"/>
    <n v="110.52"/>
    <n v="40.632352941176471"/>
    <x v="1"/>
    <s v="plays"/>
    <x v="3698"/>
    <d v="2016-03-02T19:21:27"/>
  </r>
  <r>
    <x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x v="244"/>
    <b v="1"/>
    <s v="theater/plays"/>
    <n v="100.8"/>
    <n v="63"/>
    <x v="1"/>
    <s v="plays"/>
    <x v="3699"/>
    <d v="2014-10-15T14:26:56"/>
  </r>
  <r>
    <x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x v="59"/>
    <b v="1"/>
    <s v="theater/plays"/>
    <n v="121.2"/>
    <n v="33.666666666666664"/>
    <x v="1"/>
    <s v="plays"/>
    <x v="3700"/>
    <d v="2014-09-30T16:00:00"/>
  </r>
  <r>
    <x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x v="70"/>
    <b v="1"/>
    <s v="theater/plays"/>
    <n v="100.33333333333334"/>
    <n v="38.589743589743591"/>
    <x v="1"/>
    <s v="plays"/>
    <x v="3701"/>
    <d v="2015-06-04T12:59:53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x v="64"/>
    <b v="1"/>
    <s v="theater/plays"/>
    <n v="109.16666666666666"/>
    <n v="155.95238095238096"/>
    <x v="1"/>
    <s v="plays"/>
    <x v="3702"/>
    <d v="2016-07-10T22:59:00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x v="209"/>
    <b v="1"/>
    <s v="theater/plays"/>
    <n v="123.42857142857142"/>
    <n v="43.2"/>
    <x v="1"/>
    <s v="plays"/>
    <x v="3703"/>
    <d v="2016-08-13T06:59:00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x v="74"/>
    <b v="1"/>
    <s v="theater/plays"/>
    <n v="136.33666666666667"/>
    <n v="15.148518518518518"/>
    <x v="1"/>
    <s v="plays"/>
    <x v="3704"/>
    <d v="2016-05-31T16:33:14"/>
  </r>
  <r>
    <x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x v="2"/>
    <b v="1"/>
    <s v="theater/plays"/>
    <n v="103.46657233816768"/>
    <n v="83.571428571428569"/>
    <x v="1"/>
    <s v="plays"/>
    <x v="3705"/>
    <d v="2014-06-23T18:00:00"/>
  </r>
  <r>
    <x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x v="62"/>
    <b v="1"/>
    <s v="theater/plays"/>
    <n v="121.33333333333334"/>
    <n v="140"/>
    <x v="1"/>
    <s v="plays"/>
    <x v="3706"/>
    <d v="2014-09-12T21:55:49"/>
  </r>
  <r>
    <x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x v="23"/>
    <b v="1"/>
    <s v="theater/plays"/>
    <n v="186"/>
    <n v="80.869565217391298"/>
    <x v="1"/>
    <s v="plays"/>
    <x v="3707"/>
    <d v="2016-07-22T05:26:00"/>
  </r>
  <r>
    <x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x v="70"/>
    <b v="1"/>
    <s v="theater/plays"/>
    <n v="300"/>
    <n v="53.846153846153847"/>
    <x v="1"/>
    <s v="plays"/>
    <x v="3708"/>
    <d v="2014-07-04T03:24:46"/>
  </r>
  <r>
    <x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x v="2"/>
    <b v="1"/>
    <s v="theater/plays"/>
    <n v="108.25"/>
    <n v="30.928571428571427"/>
    <x v="1"/>
    <s v="plays"/>
    <x v="3709"/>
    <d v="2014-06-25T16:59:06"/>
  </r>
  <r>
    <x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x v="74"/>
    <b v="1"/>
    <s v="theater/plays"/>
    <n v="141.15384615384616"/>
    <n v="67.962962962962962"/>
    <x v="1"/>
    <s v="plays"/>
    <x v="3710"/>
    <d v="2015-04-03T13:49:48"/>
  </r>
  <r>
    <x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x v="64"/>
    <b v="1"/>
    <s v="theater/plays"/>
    <n v="113.99999999999999"/>
    <n v="27.142857142857142"/>
    <x v="1"/>
    <s v="plays"/>
    <x v="3711"/>
    <d v="2014-06-15T16:00:00"/>
  </r>
  <r>
    <x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x v="201"/>
    <b v="1"/>
    <s v="theater/plays"/>
    <n v="153.73333333333335"/>
    <n v="110.86538461538461"/>
    <x v="1"/>
    <s v="plays"/>
    <x v="3712"/>
    <d v="2015-05-31T06:59:00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x v="10"/>
    <b v="1"/>
    <s v="theater/plays"/>
    <n v="101.49999999999999"/>
    <n v="106.84210526315789"/>
    <x v="1"/>
    <s v="plays"/>
    <x v="3713"/>
    <d v="2016-06-04T17:42:46"/>
  </r>
  <r>
    <x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x v="174"/>
    <b v="1"/>
    <s v="theater/plays"/>
    <n v="102.35000000000001"/>
    <n v="105.51546391752578"/>
    <x v="1"/>
    <s v="plays"/>
    <x v="3714"/>
    <d v="2015-05-26T03:59:00"/>
  </r>
  <r>
    <x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x v="74"/>
    <b v="1"/>
    <s v="theater/plays"/>
    <n v="102.57142857142858"/>
    <n v="132.96296296296296"/>
    <x v="1"/>
    <s v="plays"/>
    <x v="3715"/>
    <d v="2015-03-31T12:52:00"/>
  </r>
  <r>
    <x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x v="54"/>
    <b v="1"/>
    <s v="theater/plays"/>
    <n v="155.75"/>
    <n v="51.916666666666664"/>
    <x v="1"/>
    <s v="plays"/>
    <x v="3716"/>
    <d v="2016-01-21T21:18:29"/>
  </r>
  <r>
    <x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x v="62"/>
    <b v="1"/>
    <s v="theater/plays"/>
    <n v="100.75"/>
    <n v="310"/>
    <x v="1"/>
    <s v="plays"/>
    <x v="3717"/>
    <d v="2015-05-09T20:47:29"/>
  </r>
  <r>
    <x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x v="67"/>
    <b v="1"/>
    <s v="theater/plays"/>
    <n v="239.4"/>
    <n v="26.021739130434781"/>
    <x v="1"/>
    <s v="plays"/>
    <x v="3718"/>
    <d v="2015-02-27T17:11:15"/>
  </r>
  <r>
    <x v="3719"/>
    <s v="Corium"/>
    <s v="A new piece of physical theatre about love, regret and longing."/>
    <n v="200"/>
    <n v="420"/>
    <x v="0"/>
    <s v="GB"/>
    <s v="GBP"/>
    <n v="1434994266"/>
    <n v="1432402266"/>
    <b v="0"/>
    <x v="80"/>
    <b v="1"/>
    <s v="theater/plays"/>
    <n v="210"/>
    <n v="105"/>
    <x v="1"/>
    <s v="plays"/>
    <x v="3719"/>
    <d v="2015-06-22T17:31:06"/>
  </r>
  <r>
    <x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x v="244"/>
    <b v="1"/>
    <s v="theater/plays"/>
    <n v="104.51515151515152"/>
    <n v="86.224999999999994"/>
    <x v="1"/>
    <s v="plays"/>
    <x v="3720"/>
    <d v="2015-07-02T23:50:0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x v="34"/>
    <b v="1"/>
    <s v="theater/plays"/>
    <n v="100.8"/>
    <n v="114.54545454545455"/>
    <x v="1"/>
    <s v="plays"/>
    <x v="3721"/>
    <d v="2014-11-05T23:28:04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x v="2"/>
    <b v="1"/>
    <s v="theater/plays"/>
    <n v="111.20000000000002"/>
    <n v="47.657142857142858"/>
    <x v="1"/>
    <s v="plays"/>
    <x v="3722"/>
    <d v="2016-02-11T22:59:00"/>
  </r>
  <r>
    <x v="3723"/>
    <s v="Beauty and the Beast"/>
    <s v="Saltmine Theatre Company present Beauty and the Beast:"/>
    <n v="4500"/>
    <n v="4592"/>
    <x v="0"/>
    <s v="GB"/>
    <s v="GBP"/>
    <n v="1417374262"/>
    <n v="1414778662"/>
    <b v="0"/>
    <x v="287"/>
    <b v="1"/>
    <s v="theater/plays"/>
    <n v="102.04444444444445"/>
    <n v="72.888888888888886"/>
    <x v="1"/>
    <s v="plays"/>
    <x v="3723"/>
    <d v="2014-11-30T19:04:22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x v="30"/>
    <b v="1"/>
    <s v="theater/plays"/>
    <n v="102.54767441860466"/>
    <n v="49.545505617977533"/>
    <x v="1"/>
    <s v="plays"/>
    <x v="3724"/>
    <d v="2016-05-04T23:00:00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x v="41"/>
    <b v="1"/>
    <s v="theater/plays"/>
    <n v="127"/>
    <n v="25.4"/>
    <x v="1"/>
    <s v="plays"/>
    <x v="3725"/>
    <d v="2016-02-18T21:30:00"/>
  </r>
  <r>
    <x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x v="67"/>
    <b v="1"/>
    <s v="theater/plays"/>
    <n v="338.70588235294122"/>
    <n v="62.586956521739133"/>
    <x v="1"/>
    <s v="plays"/>
    <x v="3726"/>
    <d v="2016-04-29T21:00:00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x v="51"/>
    <b v="1"/>
    <s v="theater/plays"/>
    <n v="100.75"/>
    <n v="61.060606060606062"/>
    <x v="1"/>
    <s v="plays"/>
    <x v="3727"/>
    <d v="2016-10-20T04:55:00"/>
  </r>
  <r>
    <x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x v="162"/>
    <b v="0"/>
    <s v="theater/plays"/>
    <n v="9.31"/>
    <n v="60.064516129032256"/>
    <x v="1"/>
    <s v="plays"/>
    <x v="3728"/>
    <d v="2015-08-19T04:06:1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x v="81"/>
    <b v="0"/>
    <s v="theater/plays"/>
    <n v="7.24"/>
    <n v="72.400000000000006"/>
    <x v="1"/>
    <s v="plays"/>
    <x v="3729"/>
    <d v="2015-03-23T03:55:12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x v="29"/>
    <b v="0"/>
    <s v="theater/plays"/>
    <n v="10"/>
    <n v="100"/>
    <x v="1"/>
    <s v="plays"/>
    <x v="3730"/>
    <d v="2015-08-17T16:15:59"/>
  </r>
  <r>
    <x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x v="8"/>
    <b v="0"/>
    <s v="theater/plays"/>
    <n v="11.272727272727273"/>
    <n v="51.666666666666664"/>
    <x v="1"/>
    <s v="plays"/>
    <x v="3731"/>
    <d v="2015-01-10T03:23:00"/>
  </r>
  <r>
    <x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x v="80"/>
    <b v="0"/>
    <s v="theater/plays"/>
    <n v="15.411764705882353"/>
    <n v="32.75"/>
    <x v="1"/>
    <s v="plays"/>
    <x v="3732"/>
    <d v="2015-01-24T12:00:00"/>
  </r>
  <r>
    <x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x v="78"/>
    <b v="0"/>
    <s v="theater/plays"/>
    <n v="0"/>
    <e v="#DIV/0!"/>
    <x v="1"/>
    <s v="plays"/>
    <x v="3733"/>
    <d v="2015-04-18T22:30:00"/>
  </r>
  <r>
    <x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x v="63"/>
    <b v="0"/>
    <s v="theater/plays"/>
    <n v="28.466666666666669"/>
    <n v="61"/>
    <x v="1"/>
    <s v="plays"/>
    <x v="3734"/>
    <d v="2015-05-25T21:38:16"/>
  </r>
  <r>
    <x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x v="84"/>
    <b v="0"/>
    <s v="theater/plays"/>
    <n v="13.333333333333334"/>
    <n v="10"/>
    <x v="1"/>
    <s v="plays"/>
    <x v="3735"/>
    <d v="2015-05-28T16:38:09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x v="29"/>
    <b v="0"/>
    <s v="theater/plays"/>
    <n v="0.66666666666666674"/>
    <n v="10"/>
    <x v="1"/>
    <s v="plays"/>
    <x v="3736"/>
    <d v="2015-03-23T18:00:00"/>
  </r>
  <r>
    <x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x v="80"/>
    <b v="0"/>
    <s v="theater/plays"/>
    <n v="21.428571428571427"/>
    <n v="37.5"/>
    <x v="1"/>
    <s v="plays"/>
    <x v="3737"/>
    <d v="2015-11-12T06:59:00"/>
  </r>
  <r>
    <x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x v="79"/>
    <b v="0"/>
    <s v="theater/plays"/>
    <n v="18"/>
    <n v="45"/>
    <x v="1"/>
    <s v="plays"/>
    <x v="3738"/>
    <d v="2014-07-15T22:00:00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x v="22"/>
    <b v="0"/>
    <s v="theater/plays"/>
    <n v="20.125"/>
    <n v="100.625"/>
    <x v="1"/>
    <s v="plays"/>
    <x v="3739"/>
    <d v="2016-07-17T10:47:48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x v="25"/>
    <b v="0"/>
    <s v="theater/plays"/>
    <n v="17.899999999999999"/>
    <n v="25.571428571428573"/>
    <x v="1"/>
    <s v="plays"/>
    <x v="3740"/>
    <d v="2014-08-12T01:53:58"/>
  </r>
  <r>
    <x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x v="78"/>
    <b v="0"/>
    <s v="theater/plays"/>
    <n v="0"/>
    <e v="#DIV/0!"/>
    <x v="1"/>
    <s v="plays"/>
    <x v="3741"/>
    <d v="2015-12-17T22:05:50"/>
  </r>
  <r>
    <x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x v="80"/>
    <b v="0"/>
    <s v="theater/plays"/>
    <n v="2"/>
    <n v="25"/>
    <x v="1"/>
    <s v="plays"/>
    <x v="3742"/>
    <d v="2014-09-06T05:09:04"/>
  </r>
  <r>
    <x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x v="78"/>
    <b v="0"/>
    <s v="theater/plays"/>
    <n v="0"/>
    <e v="#DIV/0!"/>
    <x v="1"/>
    <s v="plays"/>
    <x v="3743"/>
    <d v="2014-07-03T17:02:44"/>
  </r>
  <r>
    <x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x v="78"/>
    <b v="0"/>
    <s v="theater/plays"/>
    <n v="0"/>
    <e v="#DIV/0!"/>
    <x v="1"/>
    <s v="plays"/>
    <x v="3744"/>
    <d v="2014-07-05T03:59:00"/>
  </r>
  <r>
    <x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x v="29"/>
    <b v="0"/>
    <s v="theater/plays"/>
    <n v="10"/>
    <n v="10"/>
    <x v="1"/>
    <s v="plays"/>
    <x v="3745"/>
    <d v="2014-08-10T16:45:02"/>
  </r>
  <r>
    <x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x v="29"/>
    <b v="0"/>
    <s v="theater/plays"/>
    <n v="2.3764705882352941"/>
    <n v="202"/>
    <x v="1"/>
    <s v="plays"/>
    <x v="3746"/>
    <d v="2016-10-08T09:20:39"/>
  </r>
  <r>
    <x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x v="29"/>
    <b v="0"/>
    <s v="theater/plays"/>
    <n v="1"/>
    <n v="25"/>
    <x v="1"/>
    <s v="plays"/>
    <x v="3747"/>
    <d v="2015-07-05T22:59:00"/>
  </r>
  <r>
    <x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x v="47"/>
    <b v="1"/>
    <s v="theater/musical"/>
    <n v="103.52"/>
    <n v="99.538461538461533"/>
    <x v="1"/>
    <s v="musical"/>
    <x v="3748"/>
    <d v="2016-02-16T05:59:00"/>
  </r>
  <r>
    <x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x v="63"/>
    <b v="1"/>
    <s v="theater/musical"/>
    <n v="105"/>
    <n v="75"/>
    <x v="1"/>
    <s v="musical"/>
    <x v="3749"/>
    <d v="2016-04-29T03:59:0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x v="33"/>
    <b v="1"/>
    <s v="theater/musical"/>
    <n v="100.44999999999999"/>
    <n v="215.25"/>
    <x v="1"/>
    <s v="musical"/>
    <x v="3750"/>
    <d v="2015-02-10T07:59:00"/>
  </r>
  <r>
    <x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x v="202"/>
    <b v="1"/>
    <s v="theater/musical"/>
    <n v="132.6"/>
    <n v="120.54545454545455"/>
    <x v="1"/>
    <s v="musical"/>
    <x v="3751"/>
    <d v="2016-04-02T23:51:13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x v="41"/>
    <b v="1"/>
    <s v="theater/musical"/>
    <n v="112.99999999999999"/>
    <n v="37.666666666666664"/>
    <x v="1"/>
    <s v="musical"/>
    <x v="3752"/>
    <d v="2016-10-16T21:00:00"/>
  </r>
  <r>
    <x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x v="209"/>
    <b v="1"/>
    <s v="theater/musical"/>
    <n v="103.34"/>
    <n v="172.23333333333332"/>
    <x v="1"/>
    <s v="musical"/>
    <x v="3753"/>
    <d v="2015-06-03T00:00:00"/>
  </r>
  <r>
    <x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x v="74"/>
    <b v="1"/>
    <s v="theater/musical"/>
    <n v="120"/>
    <n v="111.11111111111111"/>
    <x v="1"/>
    <s v="musical"/>
    <x v="3754"/>
    <d v="2014-07-26T04:59:00"/>
  </r>
  <r>
    <x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x v="33"/>
    <b v="1"/>
    <s v="theater/musical"/>
    <n v="129.63636363636363"/>
    <n v="25.464285714285715"/>
    <x v="1"/>
    <s v="musical"/>
    <x v="3755"/>
    <d v="2016-04-15T20:48:27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x v="57"/>
    <b v="1"/>
    <s v="theater/musical"/>
    <n v="101.11111111111111"/>
    <n v="267.64705882352939"/>
    <x v="1"/>
    <s v="musical"/>
    <x v="3756"/>
    <d v="2014-06-11T19:33:18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x v="133"/>
    <b v="1"/>
    <s v="theater/musical"/>
    <n v="108.51428571428572"/>
    <n v="75.959999999999994"/>
    <x v="1"/>
    <s v="musical"/>
    <x v="3757"/>
    <d v="2014-12-01T20:25:15"/>
  </r>
  <r>
    <x v="3758"/>
    <s v="Luigi's Ladies"/>
    <s v="LUIGI'S LADIES: an original one-woman musical comedy"/>
    <n v="1500"/>
    <n v="1535"/>
    <x v="0"/>
    <s v="US"/>
    <s v="USD"/>
    <n v="1400475600"/>
    <n v="1397819938"/>
    <b v="0"/>
    <x v="55"/>
    <b v="1"/>
    <s v="theater/musical"/>
    <n v="102.33333333333334"/>
    <n v="59.03846153846154"/>
    <x v="1"/>
    <s v="musical"/>
    <x v="3758"/>
    <d v="2014-05-19T05:00:00"/>
  </r>
  <r>
    <x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x v="106"/>
    <b v="1"/>
    <s v="theater/musical"/>
    <n v="110.24425000000002"/>
    <n v="50.111022727272733"/>
    <x v="1"/>
    <s v="musical"/>
    <x v="3759"/>
    <d v="2015-08-26T02:35:53"/>
  </r>
  <r>
    <x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x v="110"/>
    <b v="1"/>
    <s v="theater/musical"/>
    <n v="101.0154"/>
    <n v="55.502967032967035"/>
    <x v="1"/>
    <s v="musical"/>
    <x v="3760"/>
    <d v="2014-05-05T12:36:26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x v="83"/>
    <b v="1"/>
    <s v="theater/musical"/>
    <n v="100"/>
    <n v="166.66666666666666"/>
    <x v="1"/>
    <s v="musical"/>
    <x v="3761"/>
    <d v="2015-08-10T23:00:00"/>
  </r>
  <r>
    <x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x v="33"/>
    <b v="1"/>
    <s v="theater/musical"/>
    <n v="106.24"/>
    <n v="47.428571428571431"/>
    <x v="1"/>
    <s v="musical"/>
    <x v="3762"/>
    <d v="2015-08-02T19:31:29"/>
  </r>
  <r>
    <x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x v="99"/>
    <b v="1"/>
    <s v="theater/musical"/>
    <n v="100"/>
    <n v="64.935064935064929"/>
    <x v="1"/>
    <s v="musical"/>
    <x v="3763"/>
    <d v="2015-04-01T17:00:26"/>
  </r>
  <r>
    <x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x v="74"/>
    <b v="1"/>
    <s v="theater/musical"/>
    <n v="100"/>
    <n v="55.555555555555557"/>
    <x v="1"/>
    <s v="musical"/>
    <x v="3764"/>
    <d v="2016-05-29T00:36:00"/>
  </r>
  <r>
    <x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x v="329"/>
    <b v="1"/>
    <s v="theater/musical"/>
    <n v="113.45714285714286"/>
    <n v="74.224299065420567"/>
    <x v="1"/>
    <s v="musical"/>
    <x v="3765"/>
    <d v="2014-07-30T18:38:02"/>
  </r>
  <r>
    <x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x v="93"/>
    <b v="1"/>
    <s v="theater/musical"/>
    <n v="102.65010000000001"/>
    <n v="106.9271875"/>
    <x v="1"/>
    <s v="musical"/>
    <x v="3766"/>
    <d v="2014-07-03T04:00:45"/>
  </r>
  <r>
    <x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x v="66"/>
    <b v="1"/>
    <s v="theater/musical"/>
    <n v="116.75"/>
    <n v="41.696428571428569"/>
    <x v="1"/>
    <s v="musical"/>
    <x v="3767"/>
    <d v="2015-03-01T04:59:0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x v="6"/>
    <b v="1"/>
    <s v="theater/musical"/>
    <n v="107.65274999999998"/>
    <n v="74.243275862068955"/>
    <x v="1"/>
    <s v="musical"/>
    <x v="3768"/>
    <d v="2014-06-12T17:28:1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x v="41"/>
    <b v="1"/>
    <s v="theater/musical"/>
    <n v="100"/>
    <n v="73.333333333333329"/>
    <x v="1"/>
    <s v="musical"/>
    <x v="3769"/>
    <d v="2016-04-15T14:21:19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x v="9"/>
    <b v="1"/>
    <s v="theater/musical"/>
    <n v="100"/>
    <n v="100"/>
    <x v="1"/>
    <s v="musical"/>
    <x v="3770"/>
    <d v="2015-06-13T22:20:10"/>
  </r>
  <r>
    <x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x v="44"/>
    <b v="1"/>
    <s v="theater/musical"/>
    <n v="146"/>
    <n v="38.421052631578945"/>
    <x v="1"/>
    <s v="musical"/>
    <x v="3771"/>
    <d v="2016-05-18T00:00:0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x v="51"/>
    <b v="1"/>
    <s v="theater/musical"/>
    <n v="110.2"/>
    <n v="166.96969696969697"/>
    <x v="1"/>
    <s v="musical"/>
    <x v="3772"/>
    <d v="2016-11-29T06:00:00"/>
  </r>
  <r>
    <x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x v="7"/>
    <b v="1"/>
    <s v="theater/musical"/>
    <n v="108.2"/>
    <n v="94.912280701754383"/>
    <x v="1"/>
    <s v="musical"/>
    <x v="3773"/>
    <d v="2016-11-15T02:08:00"/>
  </r>
  <r>
    <x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x v="20"/>
    <b v="1"/>
    <s v="theater/musical"/>
    <n v="100"/>
    <n v="100"/>
    <x v="1"/>
    <s v="musical"/>
    <x v="3774"/>
    <d v="2015-04-09T19:00:55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x v="25"/>
    <b v="1"/>
    <s v="theater/musical"/>
    <n v="100.25"/>
    <n v="143.21428571428572"/>
    <x v="1"/>
    <s v="musical"/>
    <x v="3775"/>
    <d v="2015-04-09T04:00:0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x v="225"/>
    <b v="1"/>
    <s v="theater/musical"/>
    <n v="106.71250000000001"/>
    <n v="90.819148936170208"/>
    <x v="1"/>
    <s v="musical"/>
    <x v="3776"/>
    <d v="2014-08-01T01:00:0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x v="211"/>
    <b v="1"/>
    <s v="theater/musical"/>
    <n v="143.19999999999999"/>
    <n v="48.542372881355931"/>
    <x v="1"/>
    <s v="musical"/>
    <x v="3777"/>
    <d v="2014-09-27T04:00:00"/>
  </r>
  <r>
    <x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x v="17"/>
    <b v="1"/>
    <s v="theater/musical"/>
    <n v="105.04166666666667"/>
    <n v="70.027777777777771"/>
    <x v="1"/>
    <s v="musical"/>
    <x v="3778"/>
    <d v="2015-02-14T19:39:40"/>
  </r>
  <r>
    <x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x v="248"/>
    <b v="1"/>
    <s v="theater/musical"/>
    <n v="103.98"/>
    <n v="135.62608695652173"/>
    <x v="1"/>
    <s v="musical"/>
    <x v="3779"/>
    <d v="2016-03-26T16:39:0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x v="209"/>
    <b v="1"/>
    <s v="theater/musical"/>
    <n v="120"/>
    <n v="100"/>
    <x v="1"/>
    <s v="musical"/>
    <x v="3780"/>
    <d v="2015-07-13T20:06:0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x v="47"/>
    <b v="1"/>
    <s v="theater/musical"/>
    <n v="109.66666666666667"/>
    <n v="94.90384615384616"/>
    <x v="1"/>
    <s v="musical"/>
    <x v="3781"/>
    <d v="2014-09-08T21:11:25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x v="74"/>
    <b v="1"/>
    <s v="theater/musical"/>
    <n v="101.75"/>
    <n v="75.370370370370367"/>
    <x v="1"/>
    <s v="musical"/>
    <x v="3782"/>
    <d v="2016-07-24T23:00:0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x v="54"/>
    <b v="1"/>
    <s v="theater/musical"/>
    <n v="128.91666666666666"/>
    <n v="64.458333333333329"/>
    <x v="1"/>
    <s v="musical"/>
    <x v="3783"/>
    <d v="2016-03-15T16:00:0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x v="73"/>
    <b v="1"/>
    <s v="theater/musical"/>
    <n v="114.99999999999999"/>
    <n v="115"/>
    <x v="1"/>
    <s v="musical"/>
    <x v="3784"/>
    <d v="2016-07-10T23:32:12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x v="209"/>
    <b v="1"/>
    <s v="theater/musical"/>
    <n v="150.75"/>
    <n v="100.5"/>
    <x v="1"/>
    <s v="musical"/>
    <x v="3785"/>
    <d v="2016-08-02T10:03:0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x v="26"/>
    <b v="1"/>
    <s v="theater/musical"/>
    <n v="110.96666666666665"/>
    <n v="93.774647887323937"/>
    <x v="1"/>
    <s v="musical"/>
    <x v="3786"/>
    <d v="2016-05-27T00:54:35"/>
  </r>
  <r>
    <x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x v="73"/>
    <b v="1"/>
    <s v="theater/musical"/>
    <n v="100.28571428571429"/>
    <n v="35.1"/>
    <x v="1"/>
    <s v="musical"/>
    <x v="3787"/>
    <d v="2015-07-11T03:59:0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x v="29"/>
    <b v="0"/>
    <s v="theater/musical"/>
    <n v="0.66666666666666674"/>
    <n v="500"/>
    <x v="1"/>
    <s v="musical"/>
    <x v="3788"/>
    <d v="2015-12-23T16:18:00"/>
  </r>
  <r>
    <x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x v="80"/>
    <b v="0"/>
    <s v="theater/musical"/>
    <n v="3.267605633802817"/>
    <n v="29"/>
    <x v="1"/>
    <s v="musical"/>
    <x v="3789"/>
    <d v="2015-06-15T19:10:18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x v="78"/>
    <b v="0"/>
    <s v="theater/musical"/>
    <n v="0"/>
    <e v="#DIV/0!"/>
    <x v="1"/>
    <s v="musical"/>
    <x v="3790"/>
    <d v="2016-11-22T17:00:23"/>
  </r>
  <r>
    <x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x v="78"/>
    <b v="0"/>
    <s v="theater/musical"/>
    <n v="0"/>
    <e v="#DIV/0!"/>
    <x v="1"/>
    <s v="musical"/>
    <x v="3791"/>
    <d v="2014-07-06T16:36:32"/>
  </r>
  <r>
    <x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x v="84"/>
    <b v="0"/>
    <s v="theater/musical"/>
    <n v="0.27999999999999997"/>
    <n v="17.5"/>
    <x v="1"/>
    <s v="musical"/>
    <x v="3792"/>
    <d v="2015-07-15T10:43:42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x v="54"/>
    <b v="0"/>
    <s v="theater/musical"/>
    <n v="59.657142857142851"/>
    <n v="174"/>
    <x v="1"/>
    <s v="musical"/>
    <x v="3793"/>
    <d v="2014-12-16T22:32:09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x v="29"/>
    <b v="0"/>
    <s v="theater/musical"/>
    <n v="1"/>
    <n v="50"/>
    <x v="1"/>
    <s v="musical"/>
    <x v="3794"/>
    <d v="2015-06-07T13:55:54"/>
  </r>
  <r>
    <x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x v="84"/>
    <b v="0"/>
    <s v="theater/musical"/>
    <n v="1.6666666666666667"/>
    <n v="5"/>
    <x v="1"/>
    <s v="musical"/>
    <x v="3795"/>
    <d v="2015-08-28T22:30:00"/>
  </r>
  <r>
    <x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x v="29"/>
    <b v="0"/>
    <s v="theater/musical"/>
    <n v="4.4444444444444444E-3"/>
    <n v="1"/>
    <x v="1"/>
    <s v="musical"/>
    <x v="3796"/>
    <d v="2017-01-14T00:42:36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x v="77"/>
    <b v="0"/>
    <s v="theater/musical"/>
    <n v="89.666666666666657"/>
    <n v="145.40540540540542"/>
    <x v="1"/>
    <s v="musical"/>
    <x v="3797"/>
    <d v="2015-04-20T21:09:25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x v="81"/>
    <b v="0"/>
    <s v="theater/musical"/>
    <n v="1.4642857142857144"/>
    <n v="205"/>
    <x v="1"/>
    <s v="musical"/>
    <x v="3798"/>
    <d v="2014-08-10T17:20:48"/>
  </r>
  <r>
    <x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x v="80"/>
    <b v="0"/>
    <s v="theater/musical"/>
    <n v="4.0199999999999996"/>
    <n v="100.5"/>
    <x v="1"/>
    <s v="musical"/>
    <x v="3799"/>
    <d v="2016-03-11T22:20:43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x v="38"/>
    <b v="0"/>
    <s v="theater/musical"/>
    <n v="4.004545454545454"/>
    <n v="55.0625"/>
    <x v="1"/>
    <s v="musical"/>
    <x v="3800"/>
    <d v="2015-01-11T04:59:00"/>
  </r>
  <r>
    <x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x v="82"/>
    <b v="0"/>
    <s v="theater/musical"/>
    <n v="8.52"/>
    <n v="47.333333333333336"/>
    <x v="1"/>
    <s v="musical"/>
    <x v="3801"/>
    <d v="2015-01-02T16:13:36"/>
  </r>
  <r>
    <x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x v="78"/>
    <b v="0"/>
    <s v="theater/musical"/>
    <n v="0"/>
    <e v="#DIV/0!"/>
    <x v="1"/>
    <s v="musical"/>
    <x v="3802"/>
    <d v="2015-10-22T03:01:46"/>
  </r>
  <r>
    <x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x v="244"/>
    <b v="0"/>
    <s v="theater/musical"/>
    <n v="19.650000000000002"/>
    <n v="58.95"/>
    <x v="1"/>
    <s v="musical"/>
    <x v="3803"/>
    <d v="2016-03-04T23:19:28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x v="78"/>
    <b v="0"/>
    <s v="theater/musical"/>
    <n v="0"/>
    <e v="#DIV/0!"/>
    <x v="1"/>
    <s v="musical"/>
    <x v="3804"/>
    <d v="2016-07-31T07:00:0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x v="84"/>
    <b v="0"/>
    <s v="theater/musical"/>
    <n v="2E-3"/>
    <n v="1.5"/>
    <x v="1"/>
    <s v="musical"/>
    <x v="3805"/>
    <d v="2014-09-27T21:17:2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x v="29"/>
    <b v="0"/>
    <s v="theater/musical"/>
    <n v="6.6666666666666666E-2"/>
    <n v="5"/>
    <x v="1"/>
    <s v="musical"/>
    <x v="3806"/>
    <d v="2014-06-29T06:13:01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x v="82"/>
    <b v="0"/>
    <s v="theater/musical"/>
    <n v="30.333333333333336"/>
    <n v="50.555555555555557"/>
    <x v="1"/>
    <s v="musical"/>
    <x v="3807"/>
    <d v="2015-04-03T21:48:59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x v="54"/>
    <b v="1"/>
    <s v="theater/plays"/>
    <n v="100"/>
    <n v="41.666666666666664"/>
    <x v="1"/>
    <s v="plays"/>
    <x v="3808"/>
    <d v="2015-04-25T09:53:39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x v="44"/>
    <b v="1"/>
    <s v="theater/plays"/>
    <n v="101.25"/>
    <n v="53.289473684210527"/>
    <x v="1"/>
    <s v="plays"/>
    <x v="3809"/>
    <d v="2014-07-30T23:00:00"/>
  </r>
  <r>
    <x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x v="55"/>
    <b v="1"/>
    <s v="theater/plays"/>
    <n v="121.73333333333333"/>
    <n v="70.230769230769226"/>
    <x v="1"/>
    <s v="plays"/>
    <x v="3810"/>
    <d v="2015-03-21T19:22:38"/>
  </r>
  <r>
    <x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x v="10"/>
    <b v="1"/>
    <s v="theater/plays"/>
    <n v="330"/>
    <n v="43.421052631578945"/>
    <x v="1"/>
    <s v="plays"/>
    <x v="3811"/>
    <d v="2016-05-31T11:00:00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x v="202"/>
    <b v="1"/>
    <s v="theater/plays"/>
    <n v="109.55"/>
    <n v="199.18181818181819"/>
    <x v="1"/>
    <s v="plays"/>
    <x v="3812"/>
    <d v="2015-06-01T03:59:00"/>
  </r>
  <r>
    <x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x v="74"/>
    <b v="1"/>
    <s v="theater/plays"/>
    <n v="100.95190476190474"/>
    <n v="78.518148148148143"/>
    <x v="1"/>
    <s v="plays"/>
    <x v="3813"/>
    <d v="2016-06-14T21:43:00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x v="69"/>
    <b v="1"/>
    <s v="theater/plays"/>
    <n v="140.13333333333333"/>
    <n v="61.823529411764703"/>
    <x v="1"/>
    <s v="plays"/>
    <x v="3814"/>
    <d v="2015-04-01T03:59:00"/>
  </r>
  <r>
    <x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x v="9"/>
    <b v="1"/>
    <s v="theater/plays"/>
    <n v="100.001"/>
    <n v="50.000500000000002"/>
    <x v="1"/>
    <s v="plays"/>
    <x v="3815"/>
    <d v="2015-08-20T23:00:00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x v="77"/>
    <b v="1"/>
    <s v="theater/plays"/>
    <n v="119.238"/>
    <n v="48.339729729729726"/>
    <x v="1"/>
    <s v="plays"/>
    <x v="3816"/>
    <d v="2014-07-17T16:33:43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x v="9"/>
    <b v="1"/>
    <s v="theater/plays"/>
    <n v="107.25"/>
    <n v="107.25"/>
    <x v="1"/>
    <s v="plays"/>
    <x v="3817"/>
    <d v="2015-10-24T03:59:00"/>
  </r>
  <r>
    <x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x v="73"/>
    <b v="1"/>
    <s v="theater/plays"/>
    <n v="227.99999999999997"/>
    <n v="57"/>
    <x v="1"/>
    <s v="plays"/>
    <x v="3818"/>
    <d v="2015-03-12T19:13:02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x v="55"/>
    <b v="1"/>
    <s v="theater/plays"/>
    <n v="106.4"/>
    <n v="40.92307692307692"/>
    <x v="1"/>
    <s v="plays"/>
    <x v="3819"/>
    <d v="2015-07-17T21:02:00"/>
  </r>
  <r>
    <x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x v="9"/>
    <b v="1"/>
    <s v="theater/plays"/>
    <n v="143.33333333333334"/>
    <n v="21.5"/>
    <x v="1"/>
    <s v="plays"/>
    <x v="3820"/>
    <d v="2015-07-05T15:38:37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x v="67"/>
    <b v="1"/>
    <s v="theater/plays"/>
    <n v="104.54285714285714"/>
    <n v="79.543478260869563"/>
    <x v="1"/>
    <s v="plays"/>
    <x v="3821"/>
    <d v="2016-01-04T04:20:07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x v="88"/>
    <b v="1"/>
    <s v="theater/plays"/>
    <n v="110.02000000000001"/>
    <n v="72.381578947368425"/>
    <x v="1"/>
    <s v="plays"/>
    <x v="3822"/>
    <d v="2016-01-19T22:59:00"/>
  </r>
  <r>
    <x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x v="14"/>
    <b v="1"/>
    <s v="theater/plays"/>
    <n v="106"/>
    <n v="64.634146341463421"/>
    <x v="1"/>
    <s v="plays"/>
    <x v="3823"/>
    <d v="2015-07-20T03:59:00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x v="63"/>
    <b v="1"/>
    <s v="theater/plays"/>
    <n v="108"/>
    <n v="38.571428571428569"/>
    <x v="1"/>
    <s v="plays"/>
    <x v="3824"/>
    <d v="2016-08-01T13:41:00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x v="72"/>
    <b v="1"/>
    <s v="theater/plays"/>
    <n v="105.42"/>
    <n v="107.57142857142857"/>
    <x v="1"/>
    <s v="plays"/>
    <x v="3825"/>
    <d v="2015-06-17T01:40:14"/>
  </r>
  <r>
    <x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x v="55"/>
    <b v="1"/>
    <s v="theater/plays"/>
    <n v="119.16666666666667"/>
    <n v="27.5"/>
    <x v="1"/>
    <s v="plays"/>
    <x v="3826"/>
    <d v="2015-05-07T10:09:54"/>
  </r>
  <r>
    <x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x v="71"/>
    <b v="1"/>
    <s v="theater/plays"/>
    <n v="152.66666666666666"/>
    <n v="70.461538461538467"/>
    <x v="1"/>
    <s v="plays"/>
    <x v="3827"/>
    <d v="2015-03-27T00:00:00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x v="33"/>
    <b v="1"/>
    <s v="theater/plays"/>
    <n v="100"/>
    <n v="178.57142857142858"/>
    <x v="1"/>
    <s v="plays"/>
    <x v="3828"/>
    <d v="2014-12-31T13:39:47"/>
  </r>
  <r>
    <x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x v="22"/>
    <b v="1"/>
    <s v="theater/plays"/>
    <n v="100.2"/>
    <n v="62.625"/>
    <x v="1"/>
    <s v="plays"/>
    <x v="3829"/>
    <d v="2016-08-31T20:46:11"/>
  </r>
  <r>
    <x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x v="83"/>
    <b v="1"/>
    <s v="theater/plays"/>
    <n v="225"/>
    <n v="75"/>
    <x v="1"/>
    <s v="plays"/>
    <x v="3830"/>
    <d v="2016-05-27T17:46:51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x v="82"/>
    <b v="1"/>
    <s v="theater/plays"/>
    <n v="106.02199999999999"/>
    <n v="58.901111111111113"/>
    <x v="1"/>
    <s v="plays"/>
    <x v="3831"/>
    <d v="2014-11-05T21:22:25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x v="82"/>
    <b v="1"/>
    <s v="theater/plays"/>
    <n v="104.66666666666666"/>
    <n v="139.55555555555554"/>
    <x v="1"/>
    <s v="plays"/>
    <x v="3832"/>
    <d v="2016-02-20T02:45:35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x v="9"/>
    <b v="1"/>
    <s v="theater/plays"/>
    <n v="116.66666666666667"/>
    <n v="70"/>
    <x v="1"/>
    <s v="plays"/>
    <x v="3833"/>
    <d v="2014-12-01T19:09:00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x v="7"/>
    <b v="1"/>
    <s v="theater/plays"/>
    <n v="109.03333333333333"/>
    <n v="57.385964912280699"/>
    <x v="1"/>
    <s v="plays"/>
    <x v="3834"/>
    <d v="2015-06-18T10:41:07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x v="22"/>
    <b v="1"/>
    <s v="theater/plays"/>
    <n v="160"/>
    <n v="40"/>
    <x v="1"/>
    <s v="plays"/>
    <x v="3835"/>
    <d v="2016-04-21T22:36:48"/>
  </r>
  <r>
    <x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x v="25"/>
    <b v="1"/>
    <s v="theater/plays"/>
    <n v="112.5"/>
    <n v="64.285714285714292"/>
    <x v="1"/>
    <s v="plays"/>
    <x v="3836"/>
    <d v="2016-08-03T04:09:00"/>
  </r>
  <r>
    <x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x v="57"/>
    <b v="1"/>
    <s v="theater/plays"/>
    <n v="102.1"/>
    <n v="120.11764705882354"/>
    <x v="1"/>
    <s v="plays"/>
    <x v="3837"/>
    <d v="2015-07-03T18:22:38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x v="61"/>
    <b v="1"/>
    <s v="theater/plays"/>
    <n v="100.824"/>
    <n v="1008.24"/>
    <x v="1"/>
    <s v="plays"/>
    <x v="3838"/>
    <d v="2015-05-22T17:03:29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x v="58"/>
    <b v="1"/>
    <s v="theater/plays"/>
    <n v="101.25"/>
    <n v="63.28125"/>
    <x v="1"/>
    <s v="plays"/>
    <x v="3839"/>
    <d v="2015-07-30T03:25:24"/>
  </r>
  <r>
    <x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x v="83"/>
    <b v="1"/>
    <s v="theater/plays"/>
    <n v="6500"/>
    <n v="21.666666666666668"/>
    <x v="1"/>
    <s v="plays"/>
    <x v="3840"/>
    <d v="2016-03-28T15:50:29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x v="69"/>
    <b v="0"/>
    <s v="theater/plays"/>
    <n v="8.7200000000000006"/>
    <n v="25.647058823529413"/>
    <x v="1"/>
    <s v="plays"/>
    <x v="3841"/>
    <d v="2014-07-20T18:51:27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x v="23"/>
    <b v="0"/>
    <s v="theater/plays"/>
    <n v="21.94"/>
    <n v="47.695652173913047"/>
    <x v="1"/>
    <s v="plays"/>
    <x v="3842"/>
    <d v="2014-05-11T11:50:52"/>
  </r>
  <r>
    <x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x v="10"/>
    <b v="0"/>
    <s v="theater/plays"/>
    <n v="21.3"/>
    <n v="56.05263157894737"/>
    <x v="1"/>
    <s v="plays"/>
    <x v="3843"/>
    <d v="2014-06-01T01:44:24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x v="133"/>
    <b v="0"/>
    <s v="theater/plays"/>
    <n v="41.489795918367342"/>
    <n v="81.319999999999993"/>
    <x v="1"/>
    <s v="plays"/>
    <x v="3844"/>
    <d v="2014-06-03T06:59:00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x v="8"/>
    <b v="0"/>
    <s v="theater/plays"/>
    <n v="2.105"/>
    <n v="70.166666666666671"/>
    <x v="1"/>
    <s v="plays"/>
    <x v="3845"/>
    <d v="2015-10-01T15:02:54"/>
  </r>
  <r>
    <x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x v="22"/>
    <b v="0"/>
    <s v="theater/plays"/>
    <n v="2.7"/>
    <n v="23.625"/>
    <x v="1"/>
    <s v="plays"/>
    <x v="3846"/>
    <d v="2014-10-04T06:59:00"/>
  </r>
  <r>
    <x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x v="82"/>
    <b v="0"/>
    <s v="theater/plays"/>
    <n v="16.161904761904761"/>
    <n v="188.55555555555554"/>
    <x v="1"/>
    <s v="plays"/>
    <x v="3847"/>
    <d v="2015-07-19T05:23:11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x v="68"/>
    <b v="0"/>
    <s v="theater/plays"/>
    <n v="16.376923076923077"/>
    <n v="49.511627906976742"/>
    <x v="1"/>
    <s v="plays"/>
    <x v="3848"/>
    <d v="2015-10-18T19:36:29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x v="33"/>
    <b v="0"/>
    <s v="theater/plays"/>
    <n v="7.043333333333333"/>
    <n v="75.464285714285708"/>
    <x v="1"/>
    <s v="plays"/>
    <x v="3849"/>
    <d v="2015-06-11T18:24:44"/>
  </r>
  <r>
    <x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x v="80"/>
    <b v="0"/>
    <s v="theater/plays"/>
    <n v="3.8"/>
    <n v="9.5"/>
    <x v="1"/>
    <s v="plays"/>
    <x v="3850"/>
    <d v="2015-01-01T02:59:03"/>
  </r>
  <r>
    <x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x v="54"/>
    <b v="0"/>
    <s v="theater/plays"/>
    <n v="34.08"/>
    <n v="35.5"/>
    <x v="1"/>
    <s v="plays"/>
    <x v="3851"/>
    <d v="2015-07-17T10:32:59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x v="84"/>
    <b v="0"/>
    <s v="theater/plays"/>
    <n v="0.2"/>
    <n v="10"/>
    <x v="1"/>
    <s v="plays"/>
    <x v="3852"/>
    <d v="2015-03-27T03:34:36"/>
  </r>
  <r>
    <x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x v="84"/>
    <b v="0"/>
    <s v="theater/plays"/>
    <n v="2.5999999999999999E-2"/>
    <n v="13"/>
    <x v="1"/>
    <s v="plays"/>
    <x v="3853"/>
    <d v="2014-09-01T20:09:38"/>
  </r>
  <r>
    <x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x v="9"/>
    <b v="0"/>
    <s v="theater/plays"/>
    <n v="16.254545454545454"/>
    <n v="89.4"/>
    <x v="1"/>
    <s v="plays"/>
    <x v="3854"/>
    <d v="2015-05-09T21:14:18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x v="29"/>
    <b v="0"/>
    <s v="theater/plays"/>
    <n v="2.5"/>
    <n v="25"/>
    <x v="1"/>
    <s v="plays"/>
    <x v="3855"/>
    <d v="2015-03-26T22:17:51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x v="29"/>
    <b v="0"/>
    <s v="theater/plays"/>
    <n v="0.02"/>
    <n v="1"/>
    <x v="1"/>
    <s v="plays"/>
    <x v="3856"/>
    <d v="2015-03-08T16:50:03"/>
  </r>
  <r>
    <x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x v="80"/>
    <b v="0"/>
    <s v="theater/plays"/>
    <n v="5.2"/>
    <n v="65"/>
    <x v="1"/>
    <s v="plays"/>
    <x v="3857"/>
    <d v="2014-08-01T17:12:00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x v="29"/>
    <b v="0"/>
    <s v="theater/plays"/>
    <n v="2"/>
    <n v="10"/>
    <x v="1"/>
    <s v="plays"/>
    <x v="3858"/>
    <d v="2015-05-22T21:00:00"/>
  </r>
  <r>
    <x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x v="29"/>
    <b v="0"/>
    <s v="theater/plays"/>
    <n v="0.04"/>
    <n v="1"/>
    <x v="1"/>
    <s v="plays"/>
    <x v="3859"/>
    <d v="2014-06-25T21:00:00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x v="62"/>
    <b v="0"/>
    <s v="theater/plays"/>
    <n v="17.666666666666668"/>
    <n v="81.538461538461533"/>
    <x v="1"/>
    <s v="plays"/>
    <x v="3860"/>
    <d v="2014-08-12T15:51:50"/>
  </r>
  <r>
    <x v="3861"/>
    <s v="READY OR NOT HERE I COME"/>
    <s v="THE COMING OF THE LORD!"/>
    <n v="2000"/>
    <n v="100"/>
    <x v="2"/>
    <s v="US"/>
    <s v="USD"/>
    <n v="1415828820"/>
    <n v="1412258977"/>
    <b v="0"/>
    <x v="29"/>
    <b v="0"/>
    <s v="theater/plays"/>
    <n v="5"/>
    <n v="100"/>
    <x v="1"/>
    <s v="plays"/>
    <x v="3861"/>
    <d v="2014-11-12T21:47:00"/>
  </r>
  <r>
    <x v="3862"/>
    <s v="The Container Play"/>
    <s v="The hit immersive theatre experience of England comes to Corpus Christi!"/>
    <n v="7500"/>
    <n v="1"/>
    <x v="2"/>
    <s v="US"/>
    <s v="USD"/>
    <n v="1473699540"/>
    <n v="1472451356"/>
    <b v="0"/>
    <x v="29"/>
    <b v="0"/>
    <s v="theater/plays"/>
    <n v="1.3333333333333334E-2"/>
    <n v="1"/>
    <x v="1"/>
    <s v="plays"/>
    <x v="3862"/>
    <d v="2016-09-12T16:59:00"/>
  </r>
  <r>
    <x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x v="78"/>
    <b v="0"/>
    <s v="theater/plays"/>
    <n v="0"/>
    <e v="#DIV/0!"/>
    <x v="1"/>
    <s v="plays"/>
    <x v="3863"/>
    <d v="2015-11-05T16:11:45"/>
  </r>
  <r>
    <x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x v="83"/>
    <b v="0"/>
    <s v="theater/plays"/>
    <n v="1.2"/>
    <n v="20"/>
    <x v="1"/>
    <s v="plays"/>
    <x v="3864"/>
    <d v="2015-11-17T22:24:14"/>
  </r>
  <r>
    <x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x v="25"/>
    <b v="0"/>
    <s v="theater/plays"/>
    <n v="26.937422295897225"/>
    <n v="46.428571428571431"/>
    <x v="1"/>
    <s v="plays"/>
    <x v="3865"/>
    <d v="2014-08-30T05:30:00"/>
  </r>
  <r>
    <x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x v="84"/>
    <b v="0"/>
    <s v="theater/plays"/>
    <n v="0.54999999999999993"/>
    <n v="5.5"/>
    <x v="1"/>
    <s v="plays"/>
    <x v="3866"/>
    <d v="2016-03-23T03:29:00"/>
  </r>
  <r>
    <x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x v="81"/>
    <b v="0"/>
    <s v="theater/plays"/>
    <n v="12.55"/>
    <n v="50.2"/>
    <x v="1"/>
    <s v="plays"/>
    <x v="3867"/>
    <d v="2016-06-18T19:32:19"/>
  </r>
  <r>
    <x v="3868"/>
    <s v="1000 words (Canceled)"/>
    <s v="New collection of music by Scott Evan Davis!"/>
    <n v="5000"/>
    <n v="10"/>
    <x v="1"/>
    <s v="GB"/>
    <s v="GBP"/>
    <n v="1410191405"/>
    <n v="1408031405"/>
    <b v="0"/>
    <x v="29"/>
    <b v="0"/>
    <s v="theater/musical"/>
    <n v="0.2"/>
    <n v="10"/>
    <x v="1"/>
    <s v="musical"/>
    <x v="3868"/>
    <d v="2014-09-08T15:50:05"/>
  </r>
  <r>
    <x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x v="41"/>
    <b v="0"/>
    <s v="theater/musical"/>
    <n v="3.4474868431088401"/>
    <n v="30.133333333333333"/>
    <x v="1"/>
    <s v="musical"/>
    <x v="3869"/>
    <d v="2015-03-14T03:11:0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x v="73"/>
    <b v="0"/>
    <s v="theater/musical"/>
    <n v="15"/>
    <n v="150"/>
    <x v="1"/>
    <s v="musical"/>
    <x v="3870"/>
    <d v="2014-07-03T04:07:58"/>
  </r>
  <r>
    <x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x v="83"/>
    <b v="0"/>
    <s v="theater/musical"/>
    <n v="2.666666666666667"/>
    <n v="13.333333333333334"/>
    <x v="1"/>
    <s v="musical"/>
    <x v="3871"/>
    <d v="2017-03-29T17:44:10"/>
  </r>
  <r>
    <x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x v="78"/>
    <b v="0"/>
    <s v="theater/musical"/>
    <n v="0"/>
    <e v="#DIV/0!"/>
    <x v="1"/>
    <s v="musical"/>
    <x v="3872"/>
    <d v="2015-08-14T03:29:56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x v="78"/>
    <b v="0"/>
    <s v="theater/musical"/>
    <n v="0"/>
    <e v="#DIV/0!"/>
    <x v="1"/>
    <s v="musical"/>
    <x v="3873"/>
    <d v="2015-10-08T16:42:15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x v="78"/>
    <b v="0"/>
    <s v="theater/musical"/>
    <n v="0"/>
    <e v="#DIV/0!"/>
    <x v="1"/>
    <s v="musical"/>
    <x v="3874"/>
    <d v="2015-01-24T01:00:0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x v="78"/>
    <b v="0"/>
    <s v="theater/musical"/>
    <n v="0"/>
    <e v="#DIV/0!"/>
    <x v="1"/>
    <s v="musical"/>
    <x v="3875"/>
    <d v="2016-09-03T10:00:0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x v="67"/>
    <b v="0"/>
    <s v="theater/musical"/>
    <n v="52.794871794871788"/>
    <n v="44.760869565217391"/>
    <x v="1"/>
    <s v="musical"/>
    <x v="3876"/>
    <d v="2016-02-02T14:58:48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x v="25"/>
    <b v="0"/>
    <s v="theater/musical"/>
    <n v="4.9639999999999995"/>
    <n v="88.642857142857139"/>
    <x v="1"/>
    <s v="musical"/>
    <x v="3877"/>
    <d v="2016-12-08T16:15:52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x v="29"/>
    <b v="0"/>
    <s v="theater/musical"/>
    <n v="5.5555555555555552E-2"/>
    <n v="10"/>
    <x v="1"/>
    <s v="musical"/>
    <x v="3878"/>
    <d v="2015-06-30T03:59:00"/>
  </r>
  <r>
    <x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x v="78"/>
    <b v="0"/>
    <s v="theater/musical"/>
    <n v="0"/>
    <e v="#DIV/0!"/>
    <x v="1"/>
    <s v="musical"/>
    <x v="3879"/>
    <d v="2015-01-25T20:39:56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x v="57"/>
    <b v="0"/>
    <s v="theater/musical"/>
    <n v="13.066666666666665"/>
    <n v="57.647058823529413"/>
    <x v="1"/>
    <s v="musical"/>
    <x v="3880"/>
    <d v="2014-07-30T23:00:00"/>
  </r>
  <r>
    <x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x v="29"/>
    <b v="0"/>
    <s v="theater/musical"/>
    <n v="5"/>
    <n v="25"/>
    <x v="1"/>
    <s v="musical"/>
    <x v="3881"/>
    <d v="2017-02-20T00:26:39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x v="78"/>
    <b v="0"/>
    <s v="theater/musical"/>
    <n v="0"/>
    <e v="#DIV/0!"/>
    <x v="1"/>
    <s v="musical"/>
    <x v="3882"/>
    <d v="2016-01-31T23:03:0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x v="78"/>
    <b v="0"/>
    <s v="theater/musical"/>
    <n v="0"/>
    <e v="#DIV/0!"/>
    <x v="1"/>
    <s v="musical"/>
    <x v="3883"/>
    <d v="2014-09-02T14:27:49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x v="78"/>
    <b v="0"/>
    <s v="theater/musical"/>
    <n v="0"/>
    <e v="#DIV/0!"/>
    <x v="1"/>
    <s v="musical"/>
    <x v="3884"/>
    <d v="2015-03-27T17:59:52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x v="78"/>
    <b v="0"/>
    <s v="theater/musical"/>
    <n v="0"/>
    <e v="#DIV/0!"/>
    <x v="1"/>
    <s v="musical"/>
    <x v="3885"/>
    <d v="2016-05-09T22:49:51"/>
  </r>
  <r>
    <x v="3886"/>
    <s v="a (Canceled)"/>
    <n v="1"/>
    <n v="10000"/>
    <n v="0"/>
    <x v="1"/>
    <s v="AU"/>
    <s v="AUD"/>
    <n v="1418275702"/>
    <n v="1415683702"/>
    <b v="0"/>
    <x v="78"/>
    <b v="0"/>
    <s v="theater/musical"/>
    <n v="0"/>
    <e v="#DIV/0!"/>
    <x v="1"/>
    <s v="musical"/>
    <x v="3886"/>
    <d v="2014-12-11T05:28:22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x v="84"/>
    <b v="0"/>
    <s v="theater/musical"/>
    <n v="1.7500000000000002"/>
    <n v="17.5"/>
    <x v="1"/>
    <s v="musical"/>
    <x v="3887"/>
    <d v="2015-05-01T22:00:0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x v="25"/>
    <b v="0"/>
    <s v="theater/plays"/>
    <n v="27.1"/>
    <n v="38.714285714285715"/>
    <x v="1"/>
    <s v="plays"/>
    <x v="3888"/>
    <d v="2017-02-26T13:05:58"/>
  </r>
  <r>
    <x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x v="82"/>
    <b v="0"/>
    <s v="theater/plays"/>
    <n v="1.4749999999999999"/>
    <n v="13.111111111111111"/>
    <x v="1"/>
    <s v="plays"/>
    <x v="3889"/>
    <d v="2015-01-04T23:26:00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x v="22"/>
    <b v="0"/>
    <s v="theater/plays"/>
    <n v="16.826666666666668"/>
    <n v="315.5"/>
    <x v="1"/>
    <s v="plays"/>
    <x v="3890"/>
    <d v="2015-08-15T18:12:24"/>
  </r>
  <r>
    <x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x v="63"/>
    <b v="0"/>
    <s v="theater/plays"/>
    <n v="32.5"/>
    <n v="37.142857142857146"/>
    <x v="1"/>
    <s v="plays"/>
    <x v="3891"/>
    <d v="2015-03-23T04:59:00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x v="78"/>
    <b v="0"/>
    <s v="theater/plays"/>
    <n v="0"/>
    <e v="#DIV/0!"/>
    <x v="1"/>
    <s v="plays"/>
    <x v="3892"/>
    <d v="2014-08-24T07:00:00"/>
  </r>
  <r>
    <x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x v="87"/>
    <b v="0"/>
    <s v="theater/plays"/>
    <n v="21.55"/>
    <n v="128.27380952380952"/>
    <x v="1"/>
    <s v="plays"/>
    <x v="3893"/>
    <d v="2014-07-01T06:00:00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x v="202"/>
    <b v="0"/>
    <s v="theater/plays"/>
    <n v="3.4666666666666663"/>
    <n v="47.272727272727273"/>
    <x v="1"/>
    <s v="plays"/>
    <x v="3894"/>
    <d v="2016-12-06T04:59:00"/>
  </r>
  <r>
    <x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x v="29"/>
    <b v="0"/>
    <s v="theater/plays"/>
    <n v="5"/>
    <n v="50"/>
    <x v="1"/>
    <s v="plays"/>
    <x v="3895"/>
    <d v="2015-02-28T06:00:18"/>
  </r>
  <r>
    <x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x v="80"/>
    <b v="0"/>
    <s v="theater/plays"/>
    <n v="10.625"/>
    <n v="42.5"/>
    <x v="1"/>
    <s v="plays"/>
    <x v="3896"/>
    <d v="2014-06-17T04:36:18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x v="73"/>
    <b v="0"/>
    <s v="theater/plays"/>
    <n v="17.599999999999998"/>
    <n v="44"/>
    <x v="1"/>
    <s v="plays"/>
    <x v="3897"/>
    <d v="2015-01-08T20:58:03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x v="38"/>
    <b v="0"/>
    <s v="theater/plays"/>
    <n v="32.56"/>
    <n v="50.875"/>
    <x v="1"/>
    <s v="plays"/>
    <x v="3898"/>
    <d v="2015-08-17T16:00:00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x v="84"/>
    <b v="0"/>
    <s v="theater/plays"/>
    <n v="1.25"/>
    <n v="62.5"/>
    <x v="1"/>
    <s v="plays"/>
    <x v="3899"/>
    <d v="2014-08-12T18:36:01"/>
  </r>
  <r>
    <x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x v="81"/>
    <b v="0"/>
    <s v="theater/plays"/>
    <n v="5.4"/>
    <n v="27"/>
    <x v="1"/>
    <s v="plays"/>
    <x v="3900"/>
    <d v="2015-06-11T02:13:11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x v="29"/>
    <b v="0"/>
    <s v="theater/plays"/>
    <n v="0.83333333333333337"/>
    <n v="25"/>
    <x v="1"/>
    <s v="plays"/>
    <x v="3901"/>
    <d v="2015-12-19T19:49:59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x v="162"/>
    <b v="0"/>
    <s v="theater/plays"/>
    <n v="48.833333333333336"/>
    <n v="47.258064516129032"/>
    <x v="1"/>
    <s v="plays"/>
    <x v="3902"/>
    <d v="2016-11-14T12:14:02"/>
  </r>
  <r>
    <x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x v="78"/>
    <b v="0"/>
    <s v="theater/plays"/>
    <n v="0"/>
    <e v="#DIV/0!"/>
    <x v="1"/>
    <s v="plays"/>
    <x v="3903"/>
    <d v="2015-08-14T19:38:00"/>
  </r>
  <r>
    <x v="3904"/>
    <s v="Black America from Prophets to Pimps"/>
    <s v="A play that will cover 4000 years of black history."/>
    <n v="10000"/>
    <n v="3"/>
    <x v="2"/>
    <s v="US"/>
    <s v="USD"/>
    <n v="1429074240"/>
    <n v="1427866200"/>
    <b v="0"/>
    <x v="84"/>
    <b v="0"/>
    <s v="theater/plays"/>
    <n v="0.03"/>
    <n v="1.5"/>
    <x v="1"/>
    <s v="plays"/>
    <x v="3904"/>
    <d v="2015-04-15T05:04:00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x v="63"/>
    <b v="0"/>
    <s v="theater/plays"/>
    <n v="11.533333333333333"/>
    <n v="24.714285714285715"/>
    <x v="1"/>
    <s v="plays"/>
    <x v="3905"/>
    <d v="2015-06-11T23:00:00"/>
  </r>
  <r>
    <x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x v="38"/>
    <b v="0"/>
    <s v="theater/plays"/>
    <n v="67.333333333333329"/>
    <n v="63.125"/>
    <x v="1"/>
    <s v="plays"/>
    <x v="3906"/>
    <d v="2015-06-26T13:25:00"/>
  </r>
  <r>
    <x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x v="80"/>
    <b v="0"/>
    <s v="theater/plays"/>
    <n v="15.299999999999999"/>
    <n v="38.25"/>
    <x v="1"/>
    <s v="plays"/>
    <x v="3907"/>
    <d v="2014-10-26T20:08:00"/>
  </r>
  <r>
    <x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x v="80"/>
    <b v="0"/>
    <s v="theater/plays"/>
    <n v="8.6666666666666679"/>
    <n v="16.25"/>
    <x v="1"/>
    <s v="plays"/>
    <x v="3908"/>
    <d v="2014-07-29T03:14:56"/>
  </r>
  <r>
    <x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x v="80"/>
    <b v="0"/>
    <s v="theater/plays"/>
    <n v="0.22499999999999998"/>
    <n v="33.75"/>
    <x v="1"/>
    <s v="plays"/>
    <x v="3909"/>
    <d v="2014-09-11T08:37:22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x v="83"/>
    <b v="0"/>
    <s v="theater/plays"/>
    <n v="3.0833333333333335"/>
    <n v="61.666666666666664"/>
    <x v="1"/>
    <s v="plays"/>
    <x v="3910"/>
    <d v="2015-09-07T18:09:57"/>
  </r>
  <r>
    <x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x v="17"/>
    <b v="0"/>
    <s v="theater/plays"/>
    <n v="37.412500000000001"/>
    <n v="83.138888888888886"/>
    <x v="1"/>
    <s v="plays"/>
    <x v="3911"/>
    <d v="2014-11-26T20:29:37"/>
  </r>
  <r>
    <x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x v="29"/>
    <b v="0"/>
    <s v="theater/plays"/>
    <n v="6.6666666666666671E-3"/>
    <n v="1"/>
    <x v="1"/>
    <s v="plays"/>
    <x v="3912"/>
    <d v="2015-04-25T04:35:00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x v="63"/>
    <b v="0"/>
    <s v="theater/plays"/>
    <n v="10"/>
    <n v="142.85714285714286"/>
    <x v="1"/>
    <s v="plays"/>
    <x v="3913"/>
    <d v="2015-11-30T06:04:09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x v="74"/>
    <b v="0"/>
    <s v="theater/plays"/>
    <n v="36.36"/>
    <n v="33.666666666666664"/>
    <x v="1"/>
    <s v="plays"/>
    <x v="3914"/>
    <d v="2015-05-10T22:59:00"/>
  </r>
  <r>
    <x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x v="29"/>
    <b v="0"/>
    <s v="theater/plays"/>
    <n v="0.33333333333333337"/>
    <n v="5"/>
    <x v="1"/>
    <s v="plays"/>
    <x v="3915"/>
    <d v="2016-06-01T23:38:29"/>
  </r>
  <r>
    <x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x v="78"/>
    <b v="0"/>
    <s v="theater/plays"/>
    <n v="0"/>
    <e v="#DIV/0!"/>
    <x v="1"/>
    <s v="plays"/>
    <x v="3916"/>
    <d v="2016-06-03T11:19:12"/>
  </r>
  <r>
    <x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x v="29"/>
    <b v="0"/>
    <s v="theater/plays"/>
    <n v="0.2857142857142857"/>
    <n v="10"/>
    <x v="1"/>
    <s v="plays"/>
    <x v="3917"/>
    <d v="2014-09-11T12:39:21"/>
  </r>
  <r>
    <x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x v="83"/>
    <b v="0"/>
    <s v="theater/plays"/>
    <n v="0.2"/>
    <n v="40"/>
    <x v="1"/>
    <s v="plays"/>
    <x v="3918"/>
    <d v="2014-08-04T16:00:00"/>
  </r>
  <r>
    <x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x v="83"/>
    <b v="0"/>
    <s v="theater/plays"/>
    <n v="1.7999999999999998"/>
    <n v="30"/>
    <x v="1"/>
    <s v="plays"/>
    <x v="3919"/>
    <d v="2016-01-18T00:00:00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x v="83"/>
    <b v="0"/>
    <s v="theater/plays"/>
    <n v="5.4"/>
    <n v="45"/>
    <x v="1"/>
    <s v="plays"/>
    <x v="3920"/>
    <d v="2016-11-13T10:17:40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x v="78"/>
    <b v="0"/>
    <s v="theater/plays"/>
    <n v="0"/>
    <e v="#DIV/0!"/>
    <x v="1"/>
    <s v="plays"/>
    <x v="3921"/>
    <d v="2014-10-26T18:00:00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x v="79"/>
    <b v="0"/>
    <s v="theater/plays"/>
    <n v="8.1333333333333329"/>
    <n v="10.166666666666666"/>
    <x v="1"/>
    <s v="plays"/>
    <x v="3922"/>
    <d v="2015-03-02T23:00:00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x v="57"/>
    <b v="0"/>
    <s v="theater/plays"/>
    <n v="12.034782608695652"/>
    <n v="81.411764705882348"/>
    <x v="1"/>
    <s v="plays"/>
    <x v="3923"/>
    <d v="2015-04-09T23:31:11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x v="244"/>
    <b v="0"/>
    <s v="theater/plays"/>
    <n v="15.266666666666667"/>
    <n v="57.25"/>
    <x v="1"/>
    <s v="plays"/>
    <x v="3924"/>
    <d v="2014-06-26T23:02:02"/>
  </r>
  <r>
    <x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x v="83"/>
    <b v="0"/>
    <s v="theater/plays"/>
    <n v="10"/>
    <n v="5"/>
    <x v="1"/>
    <s v="plays"/>
    <x v="3925"/>
    <d v="2014-07-30T20:53:59"/>
  </r>
  <r>
    <x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x v="29"/>
    <b v="0"/>
    <s v="theater/plays"/>
    <n v="0.3"/>
    <n v="15"/>
    <x v="1"/>
    <s v="plays"/>
    <x v="3926"/>
    <d v="2014-12-27T02:02:28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x v="84"/>
    <b v="0"/>
    <s v="theater/plays"/>
    <n v="1"/>
    <n v="12.5"/>
    <x v="1"/>
    <s v="plays"/>
    <x v="3927"/>
    <d v="2014-08-09T06:25:04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x v="63"/>
    <b v="0"/>
    <s v="theater/plays"/>
    <n v="13.020000000000001"/>
    <n v="93"/>
    <x v="1"/>
    <s v="plays"/>
    <x v="3928"/>
    <d v="2015-10-16T04:59:00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x v="25"/>
    <b v="0"/>
    <s v="theater/plays"/>
    <n v="2.2650000000000001"/>
    <n v="32.357142857142854"/>
    <x v="1"/>
    <s v="plays"/>
    <x v="3929"/>
    <d v="2016-09-18T19:51:05"/>
  </r>
  <r>
    <x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x v="78"/>
    <b v="0"/>
    <s v="theater/plays"/>
    <n v="0"/>
    <e v="#DIV/0!"/>
    <x v="1"/>
    <s v="plays"/>
    <x v="3930"/>
    <d v="2016-04-01T06:00:00"/>
  </r>
  <r>
    <x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x v="78"/>
    <b v="0"/>
    <s v="theater/plays"/>
    <n v="0"/>
    <e v="#DIV/0!"/>
    <x v="1"/>
    <s v="plays"/>
    <x v="3931"/>
    <d v="2015-09-06T03:38:27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x v="29"/>
    <b v="0"/>
    <s v="theater/plays"/>
    <n v="8.3333333333333332E-3"/>
    <n v="1"/>
    <x v="1"/>
    <s v="plays"/>
    <x v="3932"/>
    <d v="2016-03-16T03:02:44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x v="8"/>
    <b v="0"/>
    <s v="theater/plays"/>
    <n v="15.742857142857142"/>
    <n v="91.833333333333329"/>
    <x v="1"/>
    <s v="plays"/>
    <x v="3933"/>
    <d v="2016-07-17T00:43:00"/>
  </r>
  <r>
    <x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x v="8"/>
    <b v="0"/>
    <s v="theater/plays"/>
    <n v="11"/>
    <n v="45.833333333333336"/>
    <x v="1"/>
    <s v="plays"/>
    <x v="3934"/>
    <d v="2015-10-01T13:00:00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x v="23"/>
    <b v="0"/>
    <s v="theater/plays"/>
    <n v="43.833333333333336"/>
    <n v="57.173913043478258"/>
    <x v="1"/>
    <s v="plays"/>
    <x v="3935"/>
    <d v="2015-10-04T15:45:46"/>
  </r>
  <r>
    <x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x v="78"/>
    <b v="0"/>
    <s v="theater/plays"/>
    <n v="0"/>
    <e v="#DIV/0!"/>
    <x v="1"/>
    <s v="plays"/>
    <x v="3936"/>
    <d v="2016-12-01T07:18:40"/>
  </r>
  <r>
    <x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x v="73"/>
    <b v="0"/>
    <s v="theater/plays"/>
    <n v="86.135181975736558"/>
    <n v="248.5"/>
    <x v="1"/>
    <s v="plays"/>
    <x v="3937"/>
    <d v="2016-07-11T15:09:20"/>
  </r>
  <r>
    <x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x v="81"/>
    <b v="0"/>
    <s v="theater/plays"/>
    <n v="12.196620583717358"/>
    <n v="79.400000000000006"/>
    <x v="1"/>
    <s v="plays"/>
    <x v="3938"/>
    <d v="2015-06-27T21:44:14"/>
  </r>
  <r>
    <x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x v="29"/>
    <b v="0"/>
    <s v="theater/plays"/>
    <n v="0.1"/>
    <n v="5"/>
    <x v="1"/>
    <s v="plays"/>
    <x v="3939"/>
    <d v="2014-10-07T04:30:00"/>
  </r>
  <r>
    <x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x v="84"/>
    <b v="0"/>
    <s v="theater/plays"/>
    <n v="0.22"/>
    <n v="5.5"/>
    <x v="1"/>
    <s v="plays"/>
    <x v="3940"/>
    <d v="2015-01-02T11:49:11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x v="84"/>
    <b v="0"/>
    <s v="theater/plays"/>
    <n v="0.90909090909090906"/>
    <n v="25"/>
    <x v="1"/>
    <s v="plays"/>
    <x v="3941"/>
    <d v="2014-11-25T01:00:00"/>
  </r>
  <r>
    <x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x v="78"/>
    <b v="0"/>
    <s v="theater/plays"/>
    <n v="0"/>
    <e v="#DIV/0!"/>
    <x v="1"/>
    <s v="plays"/>
    <x v="3942"/>
    <d v="2015-06-16T21:41:54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x v="62"/>
    <b v="0"/>
    <s v="theater/plays"/>
    <n v="35.64"/>
    <n v="137.07692307692307"/>
    <x v="1"/>
    <s v="plays"/>
    <x v="3943"/>
    <d v="2015-11-02T16:50:00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x v="78"/>
    <b v="0"/>
    <s v="theater/plays"/>
    <n v="0"/>
    <e v="#DIV/0!"/>
    <x v="1"/>
    <s v="plays"/>
    <x v="3944"/>
    <d v="2015-08-27T15:54:35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x v="29"/>
    <b v="0"/>
    <s v="theater/plays"/>
    <n v="0.25"/>
    <n v="5"/>
    <x v="1"/>
    <s v="plays"/>
    <x v="3945"/>
    <d v="2015-05-15T19:14:28"/>
  </r>
  <r>
    <x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x v="81"/>
    <b v="0"/>
    <s v="theater/plays"/>
    <n v="3.25"/>
    <n v="39"/>
    <x v="1"/>
    <s v="plays"/>
    <x v="3946"/>
    <d v="2015-02-28T08:00:00"/>
  </r>
  <r>
    <x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x v="84"/>
    <b v="0"/>
    <s v="theater/plays"/>
    <n v="3.3666666666666663"/>
    <n v="50.5"/>
    <x v="1"/>
    <s v="plays"/>
    <x v="3947"/>
    <d v="2016-10-02T03:25:44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x v="78"/>
    <b v="0"/>
    <s v="theater/plays"/>
    <n v="0"/>
    <e v="#DIV/0!"/>
    <x v="1"/>
    <s v="plays"/>
    <x v="3948"/>
    <d v="2014-09-07T07:48:43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x v="58"/>
    <b v="0"/>
    <s v="theater/plays"/>
    <n v="15.770000000000001"/>
    <n v="49.28125"/>
    <x v="1"/>
    <s v="plays"/>
    <x v="3949"/>
    <d v="2015-02-11T02:53:41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x v="29"/>
    <b v="0"/>
    <s v="theater/plays"/>
    <n v="0.625"/>
    <n v="25"/>
    <x v="1"/>
    <s v="plays"/>
    <x v="3950"/>
    <d v="2016-04-08T18:35:00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x v="29"/>
    <b v="0"/>
    <s v="theater/plays"/>
    <n v="5.0000000000000001E-4"/>
    <n v="1"/>
    <x v="1"/>
    <s v="plays"/>
    <x v="3951"/>
    <d v="2016-05-03T18:49:02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x v="29"/>
    <b v="0"/>
    <s v="theater/plays"/>
    <n v="9.6153846153846159E-2"/>
    <n v="25"/>
    <x v="1"/>
    <s v="plays"/>
    <x v="3952"/>
    <d v="2015-10-26T18:58:10"/>
  </r>
  <r>
    <x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x v="78"/>
    <b v="0"/>
    <s v="theater/plays"/>
    <n v="0"/>
    <e v="#DIV/0!"/>
    <x v="1"/>
    <s v="plays"/>
    <x v="3953"/>
    <d v="2016-07-29T23:29:00"/>
  </r>
  <r>
    <x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x v="78"/>
    <b v="0"/>
    <s v="theater/plays"/>
    <n v="0"/>
    <e v="#DIV/0!"/>
    <x v="1"/>
    <s v="plays"/>
    <x v="3954"/>
    <d v="2014-07-14T15:37:44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x v="22"/>
    <b v="0"/>
    <s v="theater/plays"/>
    <n v="24.285714285714285"/>
    <n v="53.125"/>
    <x v="1"/>
    <s v="plays"/>
    <x v="3955"/>
    <d v="2015-11-28T21:22:21"/>
  </r>
  <r>
    <x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x v="78"/>
    <b v="0"/>
    <s v="theater/plays"/>
    <n v="0"/>
    <e v="#DIV/0!"/>
    <x v="1"/>
    <s v="plays"/>
    <x v="3956"/>
    <d v="2016-04-25T00:20:00"/>
  </r>
  <r>
    <x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x v="29"/>
    <b v="0"/>
    <s v="theater/plays"/>
    <n v="2.5000000000000001E-2"/>
    <n v="7"/>
    <x v="1"/>
    <s v="plays"/>
    <x v="3957"/>
    <d v="2016-07-08T23:25:54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x v="38"/>
    <b v="0"/>
    <s v="theater/plays"/>
    <n v="32.049999999999997"/>
    <n v="40.0625"/>
    <x v="1"/>
    <s v="plays"/>
    <x v="3958"/>
    <d v="2014-08-02T14:00:00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x v="8"/>
    <b v="0"/>
    <s v="theater/plays"/>
    <n v="24.333333333333336"/>
    <n v="24.333333333333332"/>
    <x v="1"/>
    <s v="plays"/>
    <x v="3959"/>
    <d v="2014-09-28T18:55:5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x v="80"/>
    <b v="0"/>
    <s v="theater/plays"/>
    <n v="1.5"/>
    <n v="11.25"/>
    <x v="1"/>
    <s v="plays"/>
    <x v="3960"/>
    <d v="2016-01-03T20:17:36"/>
  </r>
  <r>
    <x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x v="84"/>
    <b v="0"/>
    <s v="theater/plays"/>
    <n v="0.42"/>
    <n v="10.5"/>
    <x v="1"/>
    <s v="plays"/>
    <x v="3961"/>
    <d v="2014-05-08T21:23:30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x v="83"/>
    <b v="0"/>
    <s v="theater/plays"/>
    <n v="3.214285714285714"/>
    <n v="15"/>
    <x v="1"/>
    <s v="plays"/>
    <x v="3962"/>
    <d v="2015-11-28T14:54:54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x v="78"/>
    <b v="0"/>
    <s v="theater/plays"/>
    <n v="0"/>
    <e v="#DIV/0!"/>
    <x v="1"/>
    <s v="plays"/>
    <x v="3963"/>
    <d v="2015-11-18T04:41:57"/>
  </r>
  <r>
    <x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x v="83"/>
    <b v="0"/>
    <s v="theater/plays"/>
    <n v="6.3"/>
    <n v="42"/>
    <x v="1"/>
    <s v="plays"/>
    <x v="3964"/>
    <d v="2015-04-19T16:19:4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x v="80"/>
    <b v="0"/>
    <s v="theater/plays"/>
    <n v="14.249999999999998"/>
    <n v="71.25"/>
    <x v="1"/>
    <s v="plays"/>
    <x v="3965"/>
    <d v="2016-04-14T04:39:40"/>
  </r>
  <r>
    <x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x v="84"/>
    <b v="0"/>
    <s v="theater/plays"/>
    <n v="0.6"/>
    <n v="22.5"/>
    <x v="1"/>
    <s v="plays"/>
    <x v="3966"/>
    <d v="2014-07-24T02:59:00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x v="73"/>
    <b v="0"/>
    <s v="theater/plays"/>
    <n v="24.117647058823529"/>
    <n v="41"/>
    <x v="1"/>
    <s v="plays"/>
    <x v="3967"/>
    <d v="2017-03-06T06:58:27"/>
  </r>
  <r>
    <x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x v="202"/>
    <b v="0"/>
    <s v="theater/plays"/>
    <n v="10.54"/>
    <n v="47.909090909090907"/>
    <x v="1"/>
    <s v="plays"/>
    <x v="3968"/>
    <d v="2016-05-22T19:34:33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x v="79"/>
    <b v="0"/>
    <s v="theater/plays"/>
    <n v="7.4690265486725664"/>
    <n v="35.166666666666664"/>
    <x v="1"/>
    <s v="plays"/>
    <x v="3969"/>
    <d v="2016-08-29T03:55:00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x v="84"/>
    <b v="0"/>
    <s v="theater/plays"/>
    <n v="7.3333333333333334E-2"/>
    <n v="5.5"/>
    <x v="1"/>
    <s v="plays"/>
    <x v="3970"/>
    <d v="2016-04-17T20:43:31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x v="79"/>
    <b v="0"/>
    <s v="theater/plays"/>
    <n v="0.97142857142857131"/>
    <n v="22.666666666666668"/>
    <x v="1"/>
    <s v="plays"/>
    <x v="3971"/>
    <d v="2014-07-21T12:52:06"/>
  </r>
  <r>
    <x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x v="22"/>
    <b v="0"/>
    <s v="theater/plays"/>
    <n v="21.099999999999998"/>
    <n v="26.375"/>
    <x v="1"/>
    <s v="plays"/>
    <x v="3972"/>
    <d v="2015-02-06T01:37:14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x v="77"/>
    <b v="0"/>
    <s v="theater/plays"/>
    <n v="78.100000000000009"/>
    <n v="105.54054054054055"/>
    <x v="1"/>
    <s v="plays"/>
    <x v="3973"/>
    <d v="2016-05-09T04:00:00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x v="202"/>
    <b v="0"/>
    <s v="theater/plays"/>
    <n v="32"/>
    <n v="29.09090909090909"/>
    <x v="1"/>
    <s v="plays"/>
    <x v="3974"/>
    <d v="2016-06-02T13:07:28"/>
  </r>
  <r>
    <x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x v="78"/>
    <b v="0"/>
    <s v="theater/plays"/>
    <n v="0"/>
    <e v="#DIV/0!"/>
    <x v="1"/>
    <s v="plays"/>
    <x v="3975"/>
    <d v="2016-07-13T20:48:18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x v="73"/>
    <b v="0"/>
    <s v="theater/plays"/>
    <n v="47.692307692307693"/>
    <n v="62"/>
    <x v="1"/>
    <s v="plays"/>
    <x v="3976"/>
    <d v="2014-08-01T07:00:00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x v="79"/>
    <b v="0"/>
    <s v="theater/plays"/>
    <n v="1.4500000000000002"/>
    <n v="217.5"/>
    <x v="1"/>
    <s v="plays"/>
    <x v="3977"/>
    <d v="2016-07-22T18:55:32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x v="22"/>
    <b v="0"/>
    <s v="theater/plays"/>
    <n v="10.7"/>
    <n v="26.75"/>
    <x v="1"/>
    <s v="plays"/>
    <x v="3978"/>
    <d v="2015-01-31T15:25:53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x v="79"/>
    <b v="0"/>
    <s v="theater/plays"/>
    <n v="1.8333333333333333"/>
    <n v="18.333333333333332"/>
    <x v="1"/>
    <s v="plays"/>
    <x v="3979"/>
    <d v="2015-03-29T20:00:00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x v="63"/>
    <b v="0"/>
    <s v="theater/plays"/>
    <n v="18"/>
    <n v="64.285714285714292"/>
    <x v="1"/>
    <s v="plays"/>
    <x v="3980"/>
    <d v="2014-07-05T14:22:27"/>
  </r>
  <r>
    <x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x v="63"/>
    <b v="0"/>
    <s v="theater/plays"/>
    <n v="4.083333333333333"/>
    <n v="175"/>
    <x v="1"/>
    <s v="plays"/>
    <x v="3981"/>
    <d v="2016-07-17T04:19:09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x v="81"/>
    <b v="0"/>
    <s v="theater/plays"/>
    <n v="20"/>
    <n v="34"/>
    <x v="1"/>
    <s v="plays"/>
    <x v="3982"/>
    <d v="2015-07-07T19:26:20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x v="67"/>
    <b v="0"/>
    <s v="theater/plays"/>
    <n v="34.802513464991023"/>
    <n v="84.282608695652172"/>
    <x v="1"/>
    <s v="plays"/>
    <x v="3983"/>
    <d v="2014-05-20T06:59:00"/>
  </r>
  <r>
    <x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x v="73"/>
    <b v="0"/>
    <s v="theater/plays"/>
    <n v="6.3333333333333339"/>
    <n v="9.5"/>
    <x v="1"/>
    <s v="plays"/>
    <x v="3984"/>
    <d v="2014-11-08T00:00:00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x v="10"/>
    <b v="0"/>
    <s v="theater/plays"/>
    <n v="32.049999999999997"/>
    <n v="33.736842105263158"/>
    <x v="1"/>
    <s v="plays"/>
    <x v="3985"/>
    <d v="2016-02-20T21:05:00"/>
  </r>
  <r>
    <x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x v="62"/>
    <b v="0"/>
    <s v="theater/plays"/>
    <n v="9.76"/>
    <n v="37.53846153846154"/>
    <x v="1"/>
    <s v="plays"/>
    <x v="3986"/>
    <d v="2016-05-06T13:04:00"/>
  </r>
  <r>
    <x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x v="62"/>
    <b v="0"/>
    <s v="theater/plays"/>
    <n v="37.75"/>
    <n v="11.615384615384615"/>
    <x v="1"/>
    <s v="plays"/>
    <x v="3987"/>
    <d v="2014-05-16T22:11:30"/>
  </r>
  <r>
    <x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x v="80"/>
    <b v="0"/>
    <s v="theater/plays"/>
    <n v="2.1333333333333333"/>
    <n v="8"/>
    <x v="1"/>
    <s v="plays"/>
    <x v="3988"/>
    <d v="2015-08-29T01:56:53"/>
  </r>
  <r>
    <x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x v="78"/>
    <b v="0"/>
    <s v="theater/plays"/>
    <n v="0"/>
    <e v="#DIV/0!"/>
    <x v="1"/>
    <s v="plays"/>
    <x v="3989"/>
    <d v="2015-11-08T18:59:41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x v="83"/>
    <b v="0"/>
    <s v="theater/plays"/>
    <n v="4.1818181818181817"/>
    <n v="23"/>
    <x v="1"/>
    <s v="plays"/>
    <x v="3990"/>
    <d v="2016-03-02T16:08:13"/>
  </r>
  <r>
    <x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x v="29"/>
    <b v="0"/>
    <s v="theater/plays"/>
    <n v="20"/>
    <n v="100"/>
    <x v="1"/>
    <s v="plays"/>
    <x v="3991"/>
    <d v="2015-05-31T15:28:02"/>
  </r>
  <r>
    <x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x v="82"/>
    <b v="0"/>
    <s v="theater/plays"/>
    <n v="5.41"/>
    <n v="60.111111111111114"/>
    <x v="1"/>
    <s v="plays"/>
    <x v="3992"/>
    <d v="2015-12-11T23:34:19"/>
  </r>
  <r>
    <x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x v="29"/>
    <b v="0"/>
    <s v="theater/plays"/>
    <n v="6.0000000000000001E-3"/>
    <n v="3"/>
    <x v="1"/>
    <s v="plays"/>
    <x v="3993"/>
    <d v="2015-05-13T20:45:12"/>
  </r>
  <r>
    <x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x v="29"/>
    <b v="0"/>
    <s v="theater/plays"/>
    <n v="0.25"/>
    <n v="5"/>
    <x v="1"/>
    <s v="plays"/>
    <x v="3994"/>
    <d v="2014-07-19T09:21:30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x v="80"/>
    <b v="0"/>
    <s v="theater/plays"/>
    <n v="35"/>
    <n v="17.5"/>
    <x v="1"/>
    <s v="plays"/>
    <x v="3995"/>
    <d v="2015-02-14T11:27:00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x v="57"/>
    <b v="0"/>
    <s v="theater/plays"/>
    <n v="16.566666666666666"/>
    <n v="29.235294117647058"/>
    <x v="1"/>
    <s v="plays"/>
    <x v="3996"/>
    <d v="2014-11-20T16:04:00"/>
  </r>
  <r>
    <x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x v="78"/>
    <b v="0"/>
    <s v="theater/plays"/>
    <n v="0"/>
    <e v="#DIV/0!"/>
    <x v="1"/>
    <s v="plays"/>
    <x v="3997"/>
    <d v="2015-04-05T08:23:41"/>
  </r>
  <r>
    <x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x v="8"/>
    <b v="0"/>
    <s v="theater/plays"/>
    <n v="57.199999999999996"/>
    <n v="59.583333333333336"/>
    <x v="1"/>
    <s v="plays"/>
    <x v="3998"/>
    <d v="2015-03-28T22:07:0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x v="25"/>
    <b v="0"/>
    <s v="theater/plays"/>
    <n v="16.514285714285716"/>
    <n v="82.571428571428569"/>
    <x v="1"/>
    <s v="plays"/>
    <x v="3999"/>
    <d v="2014-08-31T19:51:49"/>
  </r>
  <r>
    <x v="4000"/>
    <s v="The Escorts"/>
    <s v="An Enticing Trip into the World of Assisted Dying"/>
    <n v="8000"/>
    <n v="10"/>
    <x v="2"/>
    <s v="US"/>
    <s v="USD"/>
    <n v="1462631358"/>
    <n v="1457450958"/>
    <b v="0"/>
    <x v="29"/>
    <b v="0"/>
    <s v="theater/plays"/>
    <n v="0.125"/>
    <n v="10"/>
    <x v="1"/>
    <s v="plays"/>
    <x v="4000"/>
    <d v="2016-05-07T14:29:18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x v="25"/>
    <b v="0"/>
    <s v="theater/plays"/>
    <n v="37.75"/>
    <n v="32.357142857142854"/>
    <x v="1"/>
    <s v="plays"/>
    <x v="4001"/>
    <d v="2017-03-01T19:00:00"/>
  </r>
  <r>
    <x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x v="80"/>
    <b v="0"/>
    <s v="theater/plays"/>
    <n v="1.8399999999999999"/>
    <n v="5.75"/>
    <x v="1"/>
    <s v="plays"/>
    <x v="4002"/>
    <d v="2014-09-27T01:02:41"/>
  </r>
  <r>
    <x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x v="84"/>
    <b v="0"/>
    <s v="theater/plays"/>
    <n v="10.050000000000001"/>
    <n v="100.5"/>
    <x v="1"/>
    <s v="plays"/>
    <x v="4003"/>
    <d v="2015-02-15T14:05:47"/>
  </r>
  <r>
    <x v="4004"/>
    <s v="South Florida Tours"/>
    <s v="Help Launch The Queen Into South Florida!"/>
    <n v="500"/>
    <n v="1"/>
    <x v="2"/>
    <s v="US"/>
    <s v="USD"/>
    <n v="1412740457"/>
    <n v="1410148457"/>
    <b v="0"/>
    <x v="29"/>
    <b v="0"/>
    <s v="theater/plays"/>
    <n v="0.2"/>
    <n v="1"/>
    <x v="1"/>
    <s v="plays"/>
    <x v="4004"/>
    <d v="2014-10-08T03:54:17"/>
  </r>
  <r>
    <x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x v="84"/>
    <b v="0"/>
    <s v="theater/plays"/>
    <n v="1.3333333333333335"/>
    <n v="20"/>
    <x v="1"/>
    <s v="plays"/>
    <x v="4005"/>
    <d v="2014-10-20T19:23:05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x v="29"/>
    <b v="0"/>
    <s v="theater/plays"/>
    <n v="6.6666666666666671E-3"/>
    <n v="2"/>
    <x v="1"/>
    <s v="plays"/>
    <x v="4006"/>
    <d v="2016-02-16T18:33:07"/>
  </r>
  <r>
    <x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x v="29"/>
    <b v="0"/>
    <s v="theater/plays"/>
    <n v="0.25"/>
    <n v="5"/>
    <x v="1"/>
    <s v="plays"/>
    <x v="4007"/>
    <d v="2014-08-26T16:28:00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x v="80"/>
    <b v="0"/>
    <s v="theater/plays"/>
    <n v="6"/>
    <n v="15"/>
    <x v="1"/>
    <s v="plays"/>
    <x v="4008"/>
    <d v="2015-07-22T23:08:27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x v="83"/>
    <b v="0"/>
    <s v="theater/plays"/>
    <n v="3.8860103626943006"/>
    <n v="25"/>
    <x v="1"/>
    <s v="plays"/>
    <x v="4009"/>
    <d v="2014-09-09T16:49:20"/>
  </r>
  <r>
    <x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x v="44"/>
    <b v="0"/>
    <s v="theater/plays"/>
    <n v="24.194444444444443"/>
    <n v="45.842105263157897"/>
    <x v="1"/>
    <s v="plays"/>
    <x v="4010"/>
    <d v="2014-10-26T18:29:26"/>
  </r>
  <r>
    <x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x v="80"/>
    <b v="0"/>
    <s v="theater/plays"/>
    <n v="7.6"/>
    <n v="4.75"/>
    <x v="1"/>
    <s v="plays"/>
    <x v="4011"/>
    <d v="2015-01-28T13:04:38"/>
  </r>
  <r>
    <x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x v="78"/>
    <b v="0"/>
    <s v="theater/plays"/>
    <n v="0"/>
    <e v="#DIV/0!"/>
    <x v="1"/>
    <s v="plays"/>
    <x v="4012"/>
    <d v="2015-05-02T13:04:09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x v="84"/>
    <b v="0"/>
    <s v="theater/plays"/>
    <n v="1.3"/>
    <n v="13"/>
    <x v="1"/>
    <s v="plays"/>
    <x v="4013"/>
    <d v="2015-02-16T07:13:43"/>
  </r>
  <r>
    <x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x v="78"/>
    <b v="0"/>
    <s v="theater/plays"/>
    <n v="0"/>
    <e v="#DIV/0!"/>
    <x v="1"/>
    <s v="plays"/>
    <x v="4014"/>
    <d v="2016-03-05T05:54:29"/>
  </r>
  <r>
    <x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x v="29"/>
    <b v="0"/>
    <s v="theater/plays"/>
    <n v="1.4285714285714287E-2"/>
    <n v="1"/>
    <x v="1"/>
    <s v="plays"/>
    <x v="4015"/>
    <d v="2015-07-19T18:44:23"/>
  </r>
  <r>
    <x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x v="63"/>
    <b v="0"/>
    <s v="theater/plays"/>
    <n v="14.000000000000002"/>
    <n v="10"/>
    <x v="1"/>
    <s v="plays"/>
    <x v="4016"/>
    <d v="2014-09-17T20:56:40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x v="84"/>
    <b v="0"/>
    <s v="theater/plays"/>
    <n v="1.05"/>
    <n v="52.5"/>
    <x v="1"/>
    <s v="plays"/>
    <x v="4017"/>
    <d v="2014-09-04T16:07:54"/>
  </r>
  <r>
    <x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x v="80"/>
    <b v="0"/>
    <s v="theater/plays"/>
    <n v="8.6666666666666679"/>
    <n v="32.5"/>
    <x v="1"/>
    <s v="plays"/>
    <x v="4018"/>
    <d v="2016-10-07T21:51:48"/>
  </r>
  <r>
    <x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x v="80"/>
    <b v="0"/>
    <s v="theater/plays"/>
    <n v="0.82857142857142851"/>
    <n v="7.25"/>
    <x v="1"/>
    <s v="plays"/>
    <x v="4019"/>
    <d v="2016-04-15T16:28:00"/>
  </r>
  <r>
    <x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x v="83"/>
    <b v="0"/>
    <s v="theater/plays"/>
    <n v="16.666666666666664"/>
    <n v="33.333333333333336"/>
    <x v="1"/>
    <s v="plays"/>
    <x v="4020"/>
    <d v="2015-03-24T03:34:59"/>
  </r>
  <r>
    <x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x v="84"/>
    <b v="0"/>
    <s v="theater/plays"/>
    <n v="0.83333333333333337"/>
    <n v="62.5"/>
    <x v="1"/>
    <s v="plays"/>
    <x v="4021"/>
    <d v="2014-10-26T21:52:38"/>
  </r>
  <r>
    <x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x v="438"/>
    <b v="0"/>
    <s v="theater/plays"/>
    <n v="69.561111111111103"/>
    <n v="63.558375634517766"/>
    <x v="1"/>
    <s v="plays"/>
    <x v="4022"/>
    <d v="2015-02-01T02:54:00"/>
  </r>
  <r>
    <x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x v="78"/>
    <b v="0"/>
    <s v="theater/plays"/>
    <n v="0"/>
    <e v="#DIV/0!"/>
    <x v="1"/>
    <s v="plays"/>
    <x v="4023"/>
    <d v="2016-03-24T22:59:23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x v="29"/>
    <b v="0"/>
    <s v="theater/plays"/>
    <n v="1.25"/>
    <n v="10"/>
    <x v="1"/>
    <s v="plays"/>
    <x v="4024"/>
    <d v="2015-08-31T16:04:57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x v="80"/>
    <b v="0"/>
    <s v="theater/plays"/>
    <n v="5"/>
    <n v="62.5"/>
    <x v="1"/>
    <s v="plays"/>
    <x v="4025"/>
    <d v="2015-07-26T05:42:16"/>
  </r>
  <r>
    <x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x v="78"/>
    <b v="0"/>
    <s v="theater/plays"/>
    <n v="0"/>
    <e v="#DIV/0!"/>
    <x v="1"/>
    <s v="plays"/>
    <x v="4026"/>
    <d v="2015-12-04T16:43:59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x v="63"/>
    <b v="0"/>
    <s v="theater/plays"/>
    <n v="7.166666666666667"/>
    <n v="30.714285714285715"/>
    <x v="1"/>
    <s v="plays"/>
    <x v="4027"/>
    <d v="2017-02-23T01:00:00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x v="202"/>
    <b v="0"/>
    <s v="theater/plays"/>
    <n v="28.050000000000004"/>
    <n v="51"/>
    <x v="1"/>
    <s v="plays"/>
    <x v="4028"/>
    <d v="2014-06-05T22:31:40"/>
  </r>
  <r>
    <x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x v="78"/>
    <b v="0"/>
    <s v="theater/plays"/>
    <n v="0"/>
    <e v="#DIV/0!"/>
    <x v="1"/>
    <s v="plays"/>
    <x v="4029"/>
    <d v="2015-12-14T00:36:10"/>
  </r>
  <r>
    <x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x v="79"/>
    <b v="0"/>
    <s v="theater/plays"/>
    <n v="16"/>
    <n v="66.666666666666671"/>
    <x v="1"/>
    <s v="plays"/>
    <x v="4030"/>
    <d v="2016-02-03T18:49:00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x v="78"/>
    <b v="0"/>
    <s v="theater/plays"/>
    <n v="0"/>
    <e v="#DIV/0!"/>
    <x v="1"/>
    <s v="plays"/>
    <x v="4031"/>
    <d v="2014-12-18T15:02:44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x v="63"/>
    <b v="0"/>
    <s v="theater/plays"/>
    <n v="6.8287037037037033"/>
    <n v="59"/>
    <x v="1"/>
    <s v="plays"/>
    <x v="4032"/>
    <d v="2015-12-15T20:25:1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x v="225"/>
    <b v="0"/>
    <s v="theater/plays"/>
    <n v="25.698702928870294"/>
    <n v="65.340319148936175"/>
    <x v="1"/>
    <s v="plays"/>
    <x v="4033"/>
    <d v="2016-10-02T09:00:00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x v="84"/>
    <b v="0"/>
    <s v="theater/plays"/>
    <n v="1.4814814814814816"/>
    <n v="100"/>
    <x v="1"/>
    <s v="plays"/>
    <x v="4034"/>
    <d v="2015-04-03T21:44:10"/>
  </r>
  <r>
    <x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x v="20"/>
    <b v="0"/>
    <s v="theater/plays"/>
    <n v="36.85"/>
    <n v="147.4"/>
    <x v="1"/>
    <s v="plays"/>
    <x v="4035"/>
    <d v="2014-10-21T21:11:27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x v="57"/>
    <b v="0"/>
    <s v="theater/plays"/>
    <n v="47.05"/>
    <n v="166.05882352941177"/>
    <x v="1"/>
    <s v="plays"/>
    <x v="4036"/>
    <d v="2014-07-01T22:30:00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x v="84"/>
    <b v="0"/>
    <s v="theater/plays"/>
    <n v="11.428571428571429"/>
    <n v="40"/>
    <x v="1"/>
    <s v="plays"/>
    <x v="4037"/>
    <d v="2016-05-24T14:25:00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x v="80"/>
    <b v="0"/>
    <s v="theater/plays"/>
    <n v="12.04"/>
    <n v="75.25"/>
    <x v="1"/>
    <s v="plays"/>
    <x v="4038"/>
    <d v="2014-10-17T19:10:10"/>
  </r>
  <r>
    <x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x v="81"/>
    <b v="0"/>
    <s v="theater/plays"/>
    <n v="60"/>
    <n v="60"/>
    <x v="1"/>
    <s v="plays"/>
    <x v="4039"/>
    <d v="2015-12-01T05:59:00"/>
  </r>
  <r>
    <x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x v="84"/>
    <b v="0"/>
    <s v="theater/plays"/>
    <n v="31.25"/>
    <n v="1250"/>
    <x v="1"/>
    <s v="plays"/>
    <x v="4040"/>
    <d v="2015-07-18T03:00:00"/>
  </r>
  <r>
    <x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x v="84"/>
    <b v="0"/>
    <s v="theater/plays"/>
    <n v="0.42"/>
    <n v="10.5"/>
    <x v="1"/>
    <s v="plays"/>
    <x v="4041"/>
    <d v="2016-09-06T11:22:34"/>
  </r>
  <r>
    <x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x v="83"/>
    <b v="0"/>
    <s v="theater/plays"/>
    <n v="0.21"/>
    <n v="7"/>
    <x v="1"/>
    <s v="plays"/>
    <x v="4042"/>
    <d v="2015-01-20T19:16:00"/>
  </r>
  <r>
    <x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x v="78"/>
    <b v="0"/>
    <s v="theater/plays"/>
    <n v="0"/>
    <e v="#DIV/0!"/>
    <x v="1"/>
    <s v="plays"/>
    <x v="4043"/>
    <d v="2014-11-20T22:58:45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x v="80"/>
    <b v="0"/>
    <s v="theater/plays"/>
    <n v="37.5"/>
    <n v="56.25"/>
    <x v="1"/>
    <s v="plays"/>
    <x v="4044"/>
    <d v="2015-04-10T05:00:00"/>
  </r>
  <r>
    <x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x v="29"/>
    <b v="0"/>
    <s v="theater/plays"/>
    <n v="0.02"/>
    <n v="1"/>
    <x v="1"/>
    <s v="plays"/>
    <x v="4045"/>
    <d v="2014-08-21T04:49:49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x v="8"/>
    <b v="0"/>
    <s v="theater/plays"/>
    <n v="8.2142857142857135"/>
    <n v="38.333333333333336"/>
    <x v="1"/>
    <s v="plays"/>
    <x v="4046"/>
    <d v="2014-10-22T15:36:50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x v="80"/>
    <b v="0"/>
    <s v="theater/plays"/>
    <n v="2.1999999999999997"/>
    <n v="27.5"/>
    <x v="1"/>
    <s v="plays"/>
    <x v="4047"/>
    <d v="2015-01-11T01:00:00"/>
  </r>
  <r>
    <x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x v="110"/>
    <b v="0"/>
    <s v="theater/plays"/>
    <n v="17.652941176470588"/>
    <n v="32.978021978021978"/>
    <x v="1"/>
    <s v="plays"/>
    <x v="4048"/>
    <d v="2016-04-11T11:13:07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x v="29"/>
    <b v="0"/>
    <s v="theater/plays"/>
    <n v="0.08"/>
    <n v="16"/>
    <x v="1"/>
    <s v="plays"/>
    <x v="4049"/>
    <d v="2015-07-14T23:00:15"/>
  </r>
  <r>
    <x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x v="29"/>
    <b v="0"/>
    <s v="theater/plays"/>
    <n v="6.6666666666666666E-2"/>
    <n v="1"/>
    <x v="1"/>
    <s v="plays"/>
    <x v="4050"/>
    <d v="2014-10-23T15:16:31"/>
  </r>
  <r>
    <x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x v="78"/>
    <b v="0"/>
    <s v="theater/plays"/>
    <n v="0"/>
    <e v="#DIV/0!"/>
    <x v="1"/>
    <s v="plays"/>
    <x v="4051"/>
    <d v="2014-05-09T06:53:00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x v="62"/>
    <b v="0"/>
    <s v="theater/plays"/>
    <n v="37.533333333333339"/>
    <n v="86.615384615384613"/>
    <x v="1"/>
    <s v="plays"/>
    <x v="4052"/>
    <d v="2014-10-13T21:05:1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x v="84"/>
    <b v="0"/>
    <s v="theater/plays"/>
    <n v="22"/>
    <n v="55"/>
    <x v="1"/>
    <s v="plays"/>
    <x v="4053"/>
    <d v="2014-11-15T20:00:00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x v="78"/>
    <b v="0"/>
    <s v="theater/plays"/>
    <n v="0"/>
    <e v="#DIV/0!"/>
    <x v="1"/>
    <s v="plays"/>
    <x v="4054"/>
    <d v="2016-10-01T04:00:00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x v="64"/>
    <b v="0"/>
    <s v="theater/plays"/>
    <n v="17.62"/>
    <n v="41.952380952380949"/>
    <x v="1"/>
    <s v="plays"/>
    <x v="4055"/>
    <d v="2014-06-19T15:33:51"/>
  </r>
  <r>
    <x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x v="82"/>
    <b v="0"/>
    <s v="theater/plays"/>
    <n v="53"/>
    <n v="88.333333333333329"/>
    <x v="1"/>
    <s v="plays"/>
    <x v="4056"/>
    <d v="2016-07-03T19:59:00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x v="79"/>
    <b v="0"/>
    <s v="theater/plays"/>
    <n v="22.142857142857142"/>
    <n v="129.16666666666666"/>
    <x v="1"/>
    <s v="plays"/>
    <x v="4057"/>
    <d v="2015-11-25T23:00:00"/>
  </r>
  <r>
    <x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x v="80"/>
    <b v="0"/>
    <s v="theater/plays"/>
    <n v="2.5333333333333332"/>
    <n v="23.75"/>
    <x v="1"/>
    <s v="plays"/>
    <x v="4058"/>
    <d v="2016-04-01T03:59:00"/>
  </r>
  <r>
    <x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x v="63"/>
    <b v="0"/>
    <s v="theater/plays"/>
    <n v="2.5"/>
    <n v="35.714285714285715"/>
    <x v="1"/>
    <s v="plays"/>
    <x v="4059"/>
    <d v="2014-09-16T03:00:00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x v="81"/>
    <b v="0"/>
    <s v="theater/plays"/>
    <n v="2.85"/>
    <n v="57"/>
    <x v="1"/>
    <s v="plays"/>
    <x v="4060"/>
    <d v="2014-06-23T16:00:00"/>
  </r>
  <r>
    <x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x v="78"/>
    <b v="0"/>
    <s v="theater/plays"/>
    <n v="0"/>
    <e v="#DIV/0!"/>
    <x v="1"/>
    <s v="plays"/>
    <x v="4061"/>
    <d v="2016-04-21T02:23:43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x v="83"/>
    <b v="0"/>
    <s v="theater/plays"/>
    <n v="2.4500000000000002"/>
    <n v="163.33333333333334"/>
    <x v="1"/>
    <s v="plays"/>
    <x v="4062"/>
    <d v="2016-07-02T17:44:28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x v="82"/>
    <b v="0"/>
    <s v="theater/plays"/>
    <n v="1.4210526315789473"/>
    <n v="15"/>
    <x v="1"/>
    <s v="plays"/>
    <x v="4063"/>
    <d v="2014-06-27T16:21:24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x v="79"/>
    <b v="0"/>
    <s v="theater/plays"/>
    <n v="19.25"/>
    <n v="64.166666666666671"/>
    <x v="1"/>
    <s v="plays"/>
    <x v="4064"/>
    <d v="2015-04-29T14:07:06"/>
  </r>
  <r>
    <x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x v="80"/>
    <b v="0"/>
    <s v="theater/plays"/>
    <n v="0.67500000000000004"/>
    <n v="6.75"/>
    <x v="1"/>
    <s v="plays"/>
    <x v="4065"/>
    <d v="2014-08-12T22:50:11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x v="29"/>
    <b v="0"/>
    <s v="theater/plays"/>
    <n v="0.16666666666666669"/>
    <n v="25"/>
    <x v="1"/>
    <s v="plays"/>
    <x v="4066"/>
    <d v="2016-05-19T00:56:28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x v="57"/>
    <b v="0"/>
    <s v="theater/plays"/>
    <n v="60.9"/>
    <n v="179.11764705882354"/>
    <x v="1"/>
    <s v="plays"/>
    <x v="4067"/>
    <d v="2015-09-28T02:49:10"/>
  </r>
  <r>
    <x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x v="29"/>
    <b v="0"/>
    <s v="theater/plays"/>
    <n v="1"/>
    <n v="34.950000000000003"/>
    <x v="1"/>
    <s v="plays"/>
    <x v="4068"/>
    <d v="2017-01-13T23:05:00"/>
  </r>
  <r>
    <x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x v="62"/>
    <b v="0"/>
    <s v="theater/plays"/>
    <n v="34.4"/>
    <n v="33.07692307692308"/>
    <x v="1"/>
    <s v="plays"/>
    <x v="4069"/>
    <d v="2015-02-28T12:00:00"/>
  </r>
  <r>
    <x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x v="79"/>
    <b v="0"/>
    <s v="theater/plays"/>
    <n v="16.5"/>
    <n v="27.5"/>
    <x v="1"/>
    <s v="plays"/>
    <x v="4070"/>
    <d v="2015-03-01T03:00:00"/>
  </r>
  <r>
    <x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x v="78"/>
    <b v="0"/>
    <s v="theater/plays"/>
    <n v="0"/>
    <e v="#DIV/0!"/>
    <x v="1"/>
    <s v="plays"/>
    <x v="4071"/>
    <d v="2016-12-26T19:18:51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x v="84"/>
    <b v="0"/>
    <s v="theater/plays"/>
    <n v="0.4"/>
    <n v="2"/>
    <x v="1"/>
    <s v="plays"/>
    <x v="4072"/>
    <d v="2014-08-21T18:35:11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x v="84"/>
    <b v="0"/>
    <s v="theater/plays"/>
    <n v="1.0571428571428572"/>
    <n v="18.5"/>
    <x v="1"/>
    <s v="plays"/>
    <x v="4073"/>
    <d v="2015-05-09T04:00:00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x v="64"/>
    <b v="0"/>
    <s v="theater/plays"/>
    <n v="26.727272727272727"/>
    <n v="35"/>
    <x v="1"/>
    <s v="plays"/>
    <x v="4074"/>
    <d v="2015-11-05T14:16:15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x v="62"/>
    <b v="0"/>
    <s v="theater/plays"/>
    <n v="28.799999999999997"/>
    <n v="44.307692307692307"/>
    <x v="1"/>
    <s v="plays"/>
    <x v="4075"/>
    <d v="2014-06-30T17:28:00"/>
  </r>
  <r>
    <x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x v="78"/>
    <b v="0"/>
    <s v="theater/plays"/>
    <n v="0"/>
    <e v="#DIV/0!"/>
    <x v="1"/>
    <s v="plays"/>
    <x v="4076"/>
    <d v="2014-10-21T19:51:00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x v="79"/>
    <b v="0"/>
    <s v="theater/plays"/>
    <n v="8.9"/>
    <n v="222.5"/>
    <x v="1"/>
    <s v="plays"/>
    <x v="4077"/>
    <d v="2016-12-21T17:03:14"/>
  </r>
  <r>
    <x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x v="78"/>
    <b v="0"/>
    <s v="theater/plays"/>
    <n v="0"/>
    <e v="#DIV/0!"/>
    <x v="1"/>
    <s v="plays"/>
    <x v="4078"/>
    <d v="2017-01-27T18:54:02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x v="29"/>
    <b v="0"/>
    <s v="theater/plays"/>
    <n v="0.16666666666666669"/>
    <n v="5"/>
    <x v="1"/>
    <s v="plays"/>
    <x v="4079"/>
    <d v="2016-06-19T22:32:01"/>
  </r>
  <r>
    <x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x v="78"/>
    <b v="0"/>
    <s v="theater/plays"/>
    <n v="0"/>
    <e v="#DIV/0!"/>
    <x v="1"/>
    <s v="plays"/>
    <x v="4080"/>
    <d v="2016-06-14T18:54:00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x v="8"/>
    <b v="0"/>
    <s v="theater/plays"/>
    <n v="15.737410071942445"/>
    <n v="29.166666666666668"/>
    <x v="1"/>
    <s v="plays"/>
    <x v="4081"/>
    <d v="2015-03-08T12:57:05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x v="84"/>
    <b v="0"/>
    <s v="theater/plays"/>
    <n v="2"/>
    <n v="1.5"/>
    <x v="1"/>
    <s v="plays"/>
    <x v="4082"/>
    <d v="2015-11-14T23:00:00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x v="79"/>
    <b v="0"/>
    <s v="theater/plays"/>
    <n v="21.685714285714287"/>
    <n v="126.5"/>
    <x v="1"/>
    <s v="plays"/>
    <x v="4083"/>
    <d v="2016-01-14T18:16:56"/>
  </r>
  <r>
    <x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x v="29"/>
    <b v="0"/>
    <s v="theater/plays"/>
    <n v="0.33333333333333337"/>
    <n v="10"/>
    <x v="1"/>
    <s v="plays"/>
    <x v="4084"/>
    <d v="2016-10-09T10:28:2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x v="29"/>
    <b v="0"/>
    <s v="theater/plays"/>
    <n v="0.2857142857142857"/>
    <n v="10"/>
    <x v="1"/>
    <s v="plays"/>
    <x v="4085"/>
    <d v="2015-03-24T03:59:00"/>
  </r>
  <r>
    <x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x v="81"/>
    <b v="0"/>
    <s v="theater/plays"/>
    <n v="4.7"/>
    <n v="9.4"/>
    <x v="1"/>
    <s v="plays"/>
    <x v="4086"/>
    <d v="2015-11-21T04:00:00"/>
  </r>
  <r>
    <x v="4087"/>
    <s v="Stage Production &quot;The Nail Shop&quot;"/>
    <s v="Comedy Stage Play"/>
    <n v="9600"/>
    <n v="0"/>
    <x v="2"/>
    <s v="US"/>
    <s v="USD"/>
    <n v="1468777786"/>
    <n v="1466185786"/>
    <b v="0"/>
    <x v="78"/>
    <b v="0"/>
    <s v="theater/plays"/>
    <n v="0"/>
    <e v="#DIV/0!"/>
    <x v="1"/>
    <s v="plays"/>
    <x v="4087"/>
    <d v="2016-07-17T17:49:46"/>
  </r>
  <r>
    <x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x v="83"/>
    <b v="0"/>
    <s v="theater/plays"/>
    <n v="10.8"/>
    <n v="72"/>
    <x v="1"/>
    <s v="plays"/>
    <x v="4088"/>
    <d v="2015-01-16T10:26:00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x v="22"/>
    <b v="0"/>
    <s v="theater/plays"/>
    <n v="4.8"/>
    <n v="30"/>
    <x v="1"/>
    <s v="plays"/>
    <x v="4089"/>
    <d v="2015-05-31T17:35:00"/>
  </r>
  <r>
    <x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x v="83"/>
    <b v="0"/>
    <s v="theater/plays"/>
    <n v="3.2"/>
    <n v="10.666666666666666"/>
    <x v="1"/>
    <s v="plays"/>
    <x v="4090"/>
    <d v="2015-08-07T15:00:00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x v="22"/>
    <b v="0"/>
    <s v="theater/plays"/>
    <n v="12.75"/>
    <n v="25.5"/>
    <x v="1"/>
    <s v="plays"/>
    <x v="4091"/>
    <d v="2015-01-16T12:09:11"/>
  </r>
  <r>
    <x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x v="29"/>
    <b v="0"/>
    <s v="theater/plays"/>
    <n v="1.8181818181818181E-2"/>
    <n v="20"/>
    <x v="1"/>
    <s v="plays"/>
    <x v="4092"/>
    <d v="2015-04-05T03:40:47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x v="80"/>
    <b v="0"/>
    <s v="theater/plays"/>
    <n v="2.4"/>
    <n v="15"/>
    <x v="1"/>
    <s v="plays"/>
    <x v="4093"/>
    <d v="2015-08-22T19:34:53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x v="22"/>
    <b v="0"/>
    <s v="theater/plays"/>
    <n v="36.5"/>
    <n v="91.25"/>
    <x v="1"/>
    <s v="plays"/>
    <x v="4094"/>
    <d v="2014-10-22T04:59:00"/>
  </r>
  <r>
    <x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x v="29"/>
    <b v="0"/>
    <s v="theater/plays"/>
    <n v="2.666666666666667"/>
    <n v="800"/>
    <x v="1"/>
    <s v="plays"/>
    <x v="4095"/>
    <d v="2016-12-19T00:45:50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x v="81"/>
    <b v="0"/>
    <s v="theater/plays"/>
    <n v="11.428571428571429"/>
    <n v="80"/>
    <x v="1"/>
    <s v="plays"/>
    <x v="4096"/>
    <d v="2017-02-28T08:51:00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x v="78"/>
    <b v="0"/>
    <s v="theater/plays"/>
    <n v="0"/>
    <e v="#DIV/0!"/>
    <x v="1"/>
    <s v="plays"/>
    <x v="4097"/>
    <d v="2016-01-31T23:55:00"/>
  </r>
  <r>
    <x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x v="78"/>
    <b v="0"/>
    <s v="theater/plays"/>
    <n v="0"/>
    <e v="#DIV/0!"/>
    <x v="1"/>
    <s v="plays"/>
    <x v="4098"/>
    <d v="2016-06-04T17:19:57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x v="29"/>
    <b v="0"/>
    <s v="theater/plays"/>
    <n v="1.1111111111111112"/>
    <n v="50"/>
    <x v="1"/>
    <s v="plays"/>
    <x v="4099"/>
    <d v="2016-09-02T20:24:33"/>
  </r>
  <r>
    <x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x v="78"/>
    <b v="0"/>
    <s v="theater/plays"/>
    <n v="0"/>
    <e v="#DIV/0!"/>
    <x v="1"/>
    <s v="plays"/>
    <x v="4100"/>
    <d v="2014-10-25T02:59:50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x v="78"/>
    <b v="0"/>
    <s v="theater/plays"/>
    <n v="0"/>
    <e v="#DIV/0!"/>
    <x v="1"/>
    <s v="plays"/>
    <x v="4101"/>
    <d v="2017-01-25T21:41:22"/>
  </r>
  <r>
    <x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x v="79"/>
    <b v="0"/>
    <s v="theater/plays"/>
    <n v="27.400000000000002"/>
    <n v="22.833333333333332"/>
    <x v="1"/>
    <s v="plays"/>
    <x v="4102"/>
    <d v="2016-05-15T20:21:13"/>
  </r>
  <r>
    <x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x v="79"/>
    <b v="0"/>
    <s v="theater/plays"/>
    <n v="10"/>
    <n v="16.666666666666668"/>
    <x v="1"/>
    <s v="plays"/>
    <x v="4103"/>
    <d v="2015-08-26T18:32:00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x v="25"/>
    <b v="0"/>
    <s v="theater/plays"/>
    <n v="21.366666666666667"/>
    <n v="45.785714285714285"/>
    <x v="1"/>
    <s v="plays"/>
    <x v="4104"/>
    <d v="2016-10-27T06:40:34"/>
  </r>
  <r>
    <x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x v="79"/>
    <b v="0"/>
    <s v="theater/plays"/>
    <n v="6.9696969696969706"/>
    <n v="383.33333333333331"/>
    <x v="1"/>
    <s v="plays"/>
    <x v="4105"/>
    <d v="2016-12-26T00:15:09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x v="51"/>
    <b v="0"/>
    <s v="theater/plays"/>
    <n v="70.599999999999994"/>
    <n v="106.96969696969697"/>
    <x v="1"/>
    <s v="plays"/>
    <x v="4106"/>
    <d v="2015-04-02T01:00:00"/>
  </r>
  <r>
    <x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x v="80"/>
    <b v="0"/>
    <s v="theater/plays"/>
    <n v="2.0500000000000003"/>
    <n v="10.25"/>
    <x v="1"/>
    <s v="plays"/>
    <x v="4107"/>
    <d v="2014-09-24T22:00:01"/>
  </r>
  <r>
    <x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x v="29"/>
    <b v="0"/>
    <s v="theater/plays"/>
    <n v="1.9666666666666666"/>
    <n v="59"/>
    <x v="1"/>
    <s v="plays"/>
    <x v="4108"/>
    <d v="2017-03-03T05:00:00"/>
  </r>
  <r>
    <x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x v="78"/>
    <b v="0"/>
    <s v="theater/plays"/>
    <n v="0"/>
    <e v="#DIV/0!"/>
    <x v="1"/>
    <s v="plays"/>
    <x v="4109"/>
    <d v="2015-11-29T13:56:44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x v="79"/>
    <b v="0"/>
    <s v="theater/plays"/>
    <n v="28.666666666666668"/>
    <n v="14.333333333333334"/>
    <x v="1"/>
    <s v="plays"/>
    <x v="4110"/>
    <d v="2016-07-21T15:02:31"/>
  </r>
  <r>
    <x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x v="79"/>
    <b v="0"/>
    <s v="theater/plays"/>
    <n v="3.1333333333333333"/>
    <n v="15.666666666666666"/>
    <x v="1"/>
    <s v="plays"/>
    <x v="4111"/>
    <d v="2015-02-24T03:15:40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x v="29"/>
    <b v="0"/>
    <s v="theater/plays"/>
    <n v="0.04"/>
    <n v="1"/>
    <x v="1"/>
    <s v="plays"/>
    <x v="4112"/>
    <d v="2016-02-28T00:00:00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x v="8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0ADCCC-0FB2-459C-A9A8-E300CE5FF80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C57BCA-79A4-4681-B45C-40C3FB28B375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17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D54760-99F7-4250-9B2B-D6D5C3BA40B8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  <pivotField numFmtId="164" showAll="0"/>
    <pivotField showAll="0">
      <items count="7">
        <item x="0"/>
        <item x="1"/>
        <item x="2"/>
        <item x="3"/>
        <item x="4"/>
        <item x="5"/>
        <item t="default"/>
      </items>
    </pivotField>
    <pivotField axis="axisPage" multipleItemSelectionAllowed="1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5" subtotal="count" baseField="18" baseItem="1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85BB5B-FA6B-4375-ACCF-99A064AF0576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3720" firstHeaderRow="1" firstDataRow="2" firstDataCol="1"/>
  <pivotFields count="22">
    <pivotField axis="axisRow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axis="axisCol" multipleItemSelectionAllowed="1" showAll="0">
      <items count="5">
        <item h="1" x="1"/>
        <item h="1" x="3"/>
        <item x="0"/>
        <item x="2"/>
        <item t="default"/>
      </items>
    </pivotField>
    <pivotField showAll="0"/>
    <pivotField showAll="0"/>
    <pivotField showAll="0"/>
    <pivotField showAll="0"/>
    <pivotField showAll="0"/>
    <pivotField dataField="1"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numFmtId="1" showAll="0"/>
    <pivotField showAll="0"/>
    <pivotField showAll="0"/>
    <pivotField showAll="0"/>
    <pivotField numFmtId="164" showAll="0"/>
    <pivotField numFmtId="164" showAll="0"/>
    <pivotField showAll="0" defaultSubtotal="0"/>
    <pivotField showAll="0" defaultSubtotal="0"/>
  </pivotFields>
  <rowFields count="1">
    <field x="0"/>
  </rowFields>
  <rowItems count="37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 t="grand">
      <x/>
    </i>
  </rowItems>
  <colFields count="1">
    <field x="5"/>
  </colFields>
  <colItems count="3">
    <i>
      <x v="2"/>
    </i>
    <i>
      <x v="3"/>
    </i>
    <i t="grand">
      <x/>
    </i>
  </colItems>
  <dataFields count="1">
    <dataField name="Sum of backers_count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74" zoomScaleNormal="55" workbookViewId="0">
      <selection activeCell="C9" sqref="C9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85546875" bestFit="1" customWidth="1"/>
    <col min="16" max="16" width="13.7109375" bestFit="1" customWidth="1"/>
    <col min="17" max="17" width="12.85546875" bestFit="1" customWidth="1"/>
    <col min="18" max="18" width="17.85546875" bestFit="1" customWidth="1"/>
    <col min="19" max="19" width="23.85546875" bestFit="1" customWidth="1"/>
    <col min="20" max="20" width="22.28515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(E2/D2)*100</f>
        <v>136.85882352941178</v>
      </c>
      <c r="P2" s="5">
        <f>E2/L2</f>
        <v>63.917582417582416</v>
      </c>
      <c r="Q2" t="s">
        <v>8310</v>
      </c>
      <c r="R2" t="s">
        <v>8311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(E3/D3)*100</f>
        <v>142.60827250608273</v>
      </c>
      <c r="P3" s="5">
        <f t="shared" ref="P3:P66" si="1">E3/L3</f>
        <v>185.48101265822785</v>
      </c>
      <c r="Q3" t="s">
        <v>8310</v>
      </c>
      <c r="R3" t="s">
        <v>8311</v>
      </c>
      <c r="S3" s="9">
        <f t="shared" ref="S3:S66" si="2">(((J3/60)/60)/24)+DATE(1970,1,1)</f>
        <v>42766.600497685184</v>
      </c>
      <c r="T3" s="9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5">
        <f t="shared" si="1"/>
        <v>15</v>
      </c>
      <c r="Q4" t="s">
        <v>8310</v>
      </c>
      <c r="R4" t="s">
        <v>8311</v>
      </c>
      <c r="S4" s="9">
        <f t="shared" si="2"/>
        <v>42405.702349537038</v>
      </c>
      <c r="T4" s="9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5">
        <f t="shared" si="1"/>
        <v>69.266666666666666</v>
      </c>
      <c r="Q5" t="s">
        <v>8310</v>
      </c>
      <c r="R5" t="s">
        <v>8311</v>
      </c>
      <c r="S5" s="9">
        <f t="shared" si="2"/>
        <v>41828.515127314815</v>
      </c>
      <c r="T5" s="9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5">
        <f t="shared" si="1"/>
        <v>190.55028169014085</v>
      </c>
      <c r="Q6" t="s">
        <v>8310</v>
      </c>
      <c r="R6" t="s">
        <v>8311</v>
      </c>
      <c r="S6" s="9">
        <f t="shared" si="2"/>
        <v>42327.834247685183</v>
      </c>
      <c r="T6" s="9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5">
        <f t="shared" si="1"/>
        <v>93.40425531914893</v>
      </c>
      <c r="Q7" t="s">
        <v>8310</v>
      </c>
      <c r="R7" t="s">
        <v>8311</v>
      </c>
      <c r="S7" s="9">
        <f t="shared" si="2"/>
        <v>42563.932951388888</v>
      </c>
      <c r="T7" s="9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>(E8/D8)*100</f>
        <v>106.4875</v>
      </c>
      <c r="P8" s="5">
        <f t="shared" si="1"/>
        <v>146.87931034482759</v>
      </c>
      <c r="Q8" t="s">
        <v>8310</v>
      </c>
      <c r="R8" t="s">
        <v>8311</v>
      </c>
      <c r="S8" s="9">
        <f t="shared" si="2"/>
        <v>41794.072337962964</v>
      </c>
      <c r="T8" s="9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5">
        <f t="shared" si="1"/>
        <v>159.82456140350877</v>
      </c>
      <c r="Q9" t="s">
        <v>8310</v>
      </c>
      <c r="R9" t="s">
        <v>8311</v>
      </c>
      <c r="S9" s="9">
        <f t="shared" si="2"/>
        <v>42516.047071759262</v>
      </c>
      <c r="T9" s="9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5">
        <f t="shared" si="1"/>
        <v>291.79333333333335</v>
      </c>
      <c r="Q10" t="s">
        <v>8310</v>
      </c>
      <c r="R10" t="s">
        <v>8311</v>
      </c>
      <c r="S10" s="9">
        <f t="shared" si="2"/>
        <v>42468.94458333333</v>
      </c>
      <c r="T10" s="9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5">
        <f t="shared" si="1"/>
        <v>31.499500000000001</v>
      </c>
      <c r="Q11" t="s">
        <v>8310</v>
      </c>
      <c r="R11" t="s">
        <v>8311</v>
      </c>
      <c r="S11" s="9">
        <f t="shared" si="2"/>
        <v>42447.103518518517</v>
      </c>
      <c r="T11" s="9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5">
        <f t="shared" si="1"/>
        <v>158.68421052631578</v>
      </c>
      <c r="Q12" t="s">
        <v>8310</v>
      </c>
      <c r="R12" t="s">
        <v>8311</v>
      </c>
      <c r="S12" s="9">
        <f t="shared" si="2"/>
        <v>41780.068043981482</v>
      </c>
      <c r="T12" s="9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5">
        <f t="shared" si="1"/>
        <v>80.333333333333329</v>
      </c>
      <c r="Q13" t="s">
        <v>8310</v>
      </c>
      <c r="R13" t="s">
        <v>8311</v>
      </c>
      <c r="S13" s="9">
        <f t="shared" si="2"/>
        <v>42572.778495370367</v>
      </c>
      <c r="T13" s="9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5">
        <f t="shared" si="1"/>
        <v>59.961305925030231</v>
      </c>
      <c r="Q14" t="s">
        <v>8310</v>
      </c>
      <c r="R14" t="s">
        <v>8311</v>
      </c>
      <c r="S14" s="9">
        <f t="shared" si="2"/>
        <v>41791.713252314818</v>
      </c>
      <c r="T14" s="9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5">
        <f t="shared" si="1"/>
        <v>109.78431372549019</v>
      </c>
      <c r="Q15" t="s">
        <v>8310</v>
      </c>
      <c r="R15" t="s">
        <v>8311</v>
      </c>
      <c r="S15" s="9">
        <f t="shared" si="2"/>
        <v>42508.677187499998</v>
      </c>
      <c r="T15" s="9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5">
        <f t="shared" si="1"/>
        <v>147.70731707317074</v>
      </c>
      <c r="Q16" t="s">
        <v>8310</v>
      </c>
      <c r="R16" t="s">
        <v>8311</v>
      </c>
      <c r="S16" s="9">
        <f t="shared" si="2"/>
        <v>41808.02648148148</v>
      </c>
      <c r="T16" s="9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5">
        <f t="shared" si="1"/>
        <v>21.755102040816325</v>
      </c>
      <c r="Q17" t="s">
        <v>8310</v>
      </c>
      <c r="R17" t="s">
        <v>8311</v>
      </c>
      <c r="S17" s="9">
        <f t="shared" si="2"/>
        <v>42256.391875000001</v>
      </c>
      <c r="T17" s="9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5">
        <f t="shared" si="1"/>
        <v>171.84285714285716</v>
      </c>
      <c r="Q18" t="s">
        <v>8310</v>
      </c>
      <c r="R18" t="s">
        <v>8311</v>
      </c>
      <c r="S18" s="9">
        <f t="shared" si="2"/>
        <v>41760.796423611115</v>
      </c>
      <c r="T18" s="9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5">
        <f t="shared" si="1"/>
        <v>41.944444444444443</v>
      </c>
      <c r="Q19" t="s">
        <v>8310</v>
      </c>
      <c r="R19" t="s">
        <v>8311</v>
      </c>
      <c r="S19" s="9">
        <f t="shared" si="2"/>
        <v>41917.731736111113</v>
      </c>
      <c r="T19" s="9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5">
        <f t="shared" si="1"/>
        <v>93.264122807017543</v>
      </c>
      <c r="Q20" t="s">
        <v>8310</v>
      </c>
      <c r="R20" t="s">
        <v>8311</v>
      </c>
      <c r="S20" s="9">
        <f t="shared" si="2"/>
        <v>41869.542314814818</v>
      </c>
      <c r="T20" s="9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5">
        <f t="shared" si="1"/>
        <v>56.136363636363633</v>
      </c>
      <c r="Q21" t="s">
        <v>8310</v>
      </c>
      <c r="R21" t="s">
        <v>8311</v>
      </c>
      <c r="S21" s="9">
        <f t="shared" si="2"/>
        <v>42175.816365740742</v>
      </c>
      <c r="T21" s="9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5">
        <f t="shared" si="1"/>
        <v>80.16</v>
      </c>
      <c r="Q22" t="s">
        <v>8310</v>
      </c>
      <c r="R22" t="s">
        <v>8311</v>
      </c>
      <c r="S22" s="9">
        <f t="shared" si="2"/>
        <v>42200.758240740746</v>
      </c>
      <c r="T22" s="9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5">
        <f t="shared" si="1"/>
        <v>199.9009900990099</v>
      </c>
      <c r="Q23" t="s">
        <v>8310</v>
      </c>
      <c r="R23" t="s">
        <v>8311</v>
      </c>
      <c r="S23" s="9">
        <f t="shared" si="2"/>
        <v>41878.627187500002</v>
      </c>
      <c r="T23" s="9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5">
        <f t="shared" si="1"/>
        <v>51.25</v>
      </c>
      <c r="Q24" t="s">
        <v>8310</v>
      </c>
      <c r="R24" t="s">
        <v>8311</v>
      </c>
      <c r="S24" s="9">
        <f t="shared" si="2"/>
        <v>41989.91134259259</v>
      </c>
      <c r="T24" s="9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5">
        <f t="shared" si="1"/>
        <v>103.04347826086956</v>
      </c>
      <c r="Q25" t="s">
        <v>8310</v>
      </c>
      <c r="R25" t="s">
        <v>8311</v>
      </c>
      <c r="S25" s="9">
        <f t="shared" si="2"/>
        <v>42097.778946759259</v>
      </c>
      <c r="T25" s="9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5">
        <f t="shared" si="1"/>
        <v>66.346149825783982</v>
      </c>
      <c r="Q26" t="s">
        <v>8310</v>
      </c>
      <c r="R26" t="s">
        <v>8311</v>
      </c>
      <c r="S26" s="9">
        <f t="shared" si="2"/>
        <v>42229.820173611108</v>
      </c>
      <c r="T26" s="9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5">
        <f t="shared" si="1"/>
        <v>57.142857142857146</v>
      </c>
      <c r="Q27" t="s">
        <v>8310</v>
      </c>
      <c r="R27" t="s">
        <v>8311</v>
      </c>
      <c r="S27" s="9">
        <f t="shared" si="2"/>
        <v>42318.025011574078</v>
      </c>
      <c r="T27" s="9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5">
        <f t="shared" si="1"/>
        <v>102.10526315789474</v>
      </c>
      <c r="Q28" t="s">
        <v>8310</v>
      </c>
      <c r="R28" t="s">
        <v>8311</v>
      </c>
      <c r="S28" s="9">
        <f t="shared" si="2"/>
        <v>41828.515555555554</v>
      </c>
      <c r="T28" s="9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5">
        <f t="shared" si="1"/>
        <v>148.96666666666667</v>
      </c>
      <c r="Q29" t="s">
        <v>8310</v>
      </c>
      <c r="R29" t="s">
        <v>8311</v>
      </c>
      <c r="S29" s="9">
        <f t="shared" si="2"/>
        <v>41929.164733796293</v>
      </c>
      <c r="T29" s="9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5">
        <f t="shared" si="1"/>
        <v>169.6056338028169</v>
      </c>
      <c r="Q30" t="s">
        <v>8310</v>
      </c>
      <c r="R30" t="s">
        <v>8311</v>
      </c>
      <c r="S30" s="9">
        <f t="shared" si="2"/>
        <v>42324.96393518518</v>
      </c>
      <c r="T30" s="9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5">
        <f t="shared" si="1"/>
        <v>31.623931623931625</v>
      </c>
      <c r="Q31" t="s">
        <v>8310</v>
      </c>
      <c r="R31" t="s">
        <v>8311</v>
      </c>
      <c r="S31" s="9">
        <f t="shared" si="2"/>
        <v>41812.67324074074</v>
      </c>
      <c r="T31" s="9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5">
        <f t="shared" si="1"/>
        <v>76.45264150943396</v>
      </c>
      <c r="Q32" t="s">
        <v>8310</v>
      </c>
      <c r="R32" t="s">
        <v>8311</v>
      </c>
      <c r="S32" s="9">
        <f t="shared" si="2"/>
        <v>41842.292997685188</v>
      </c>
      <c r="T32" s="9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5">
        <f t="shared" si="1"/>
        <v>13</v>
      </c>
      <c r="Q33" t="s">
        <v>8310</v>
      </c>
      <c r="R33" t="s">
        <v>8311</v>
      </c>
      <c r="S33" s="9">
        <f t="shared" si="2"/>
        <v>42376.79206018518</v>
      </c>
      <c r="T33" s="9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5">
        <f t="shared" si="1"/>
        <v>320.44943820224717</v>
      </c>
      <c r="Q34" t="s">
        <v>8310</v>
      </c>
      <c r="R34" t="s">
        <v>8311</v>
      </c>
      <c r="S34" s="9">
        <f t="shared" si="2"/>
        <v>42461.627511574072</v>
      </c>
      <c r="T34" s="9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5">
        <f t="shared" si="1"/>
        <v>83.75</v>
      </c>
      <c r="Q35" t="s">
        <v>8310</v>
      </c>
      <c r="R35" t="s">
        <v>8311</v>
      </c>
      <c r="S35" s="9">
        <f t="shared" si="2"/>
        <v>42286.660891203705</v>
      </c>
      <c r="T35" s="9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5">
        <f t="shared" si="1"/>
        <v>49.882352941176471</v>
      </c>
      <c r="Q36" t="s">
        <v>8310</v>
      </c>
      <c r="R36" t="s">
        <v>8311</v>
      </c>
      <c r="S36" s="9">
        <f t="shared" si="2"/>
        <v>41841.321770833332</v>
      </c>
      <c r="T36" s="9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5">
        <f t="shared" si="1"/>
        <v>59.464285714285715</v>
      </c>
      <c r="Q37" t="s">
        <v>8310</v>
      </c>
      <c r="R37" t="s">
        <v>8311</v>
      </c>
      <c r="S37" s="9">
        <f t="shared" si="2"/>
        <v>42098.291828703703</v>
      </c>
      <c r="T37" s="9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5">
        <f t="shared" si="1"/>
        <v>193.84090909090909</v>
      </c>
      <c r="Q38" t="s">
        <v>8310</v>
      </c>
      <c r="R38" t="s">
        <v>8311</v>
      </c>
      <c r="S38" s="9">
        <f t="shared" si="2"/>
        <v>42068.307002314818</v>
      </c>
      <c r="T38" s="9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5">
        <f t="shared" si="1"/>
        <v>159.51383399209487</v>
      </c>
      <c r="Q39" t="s">
        <v>8310</v>
      </c>
      <c r="R39" t="s">
        <v>8311</v>
      </c>
      <c r="S39" s="9">
        <f t="shared" si="2"/>
        <v>42032.693043981482</v>
      </c>
      <c r="T39" s="9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5">
        <f t="shared" si="1"/>
        <v>41.68181818181818</v>
      </c>
      <c r="Q40" t="s">
        <v>8310</v>
      </c>
      <c r="R40" t="s">
        <v>8311</v>
      </c>
      <c r="S40" s="9">
        <f t="shared" si="2"/>
        <v>41375.057222222218</v>
      </c>
      <c r="T40" s="9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5">
        <f t="shared" si="1"/>
        <v>150.89861751152074</v>
      </c>
      <c r="Q41" t="s">
        <v>8310</v>
      </c>
      <c r="R41" t="s">
        <v>8311</v>
      </c>
      <c r="S41" s="9">
        <f t="shared" si="2"/>
        <v>41754.047083333331</v>
      </c>
      <c r="T41" s="9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5">
        <f t="shared" si="1"/>
        <v>126.6875</v>
      </c>
      <c r="Q42" t="s">
        <v>8310</v>
      </c>
      <c r="R42" t="s">
        <v>8311</v>
      </c>
      <c r="S42" s="9">
        <f t="shared" si="2"/>
        <v>41789.21398148148</v>
      </c>
      <c r="T42" s="9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5">
        <f t="shared" si="1"/>
        <v>105.26315789473684</v>
      </c>
      <c r="Q43" t="s">
        <v>8310</v>
      </c>
      <c r="R43" t="s">
        <v>8311</v>
      </c>
      <c r="S43" s="9">
        <f t="shared" si="2"/>
        <v>41887.568912037037</v>
      </c>
      <c r="T43" s="9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5">
        <f t="shared" si="1"/>
        <v>117.51479289940828</v>
      </c>
      <c r="Q44" t="s">
        <v>8310</v>
      </c>
      <c r="R44" t="s">
        <v>8311</v>
      </c>
      <c r="S44" s="9">
        <f t="shared" si="2"/>
        <v>41971.639189814814</v>
      </c>
      <c r="T44" s="9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5">
        <f t="shared" si="1"/>
        <v>117.36121673003802</v>
      </c>
      <c r="Q45" t="s">
        <v>8310</v>
      </c>
      <c r="R45" t="s">
        <v>8311</v>
      </c>
      <c r="S45" s="9">
        <f t="shared" si="2"/>
        <v>41802.790347222224</v>
      </c>
      <c r="T45" s="9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5">
        <f t="shared" si="1"/>
        <v>133.33333333333334</v>
      </c>
      <c r="Q46" t="s">
        <v>8310</v>
      </c>
      <c r="R46" t="s">
        <v>8311</v>
      </c>
      <c r="S46" s="9">
        <f t="shared" si="2"/>
        <v>41874.098807870374</v>
      </c>
      <c r="T46" s="9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5">
        <f t="shared" si="1"/>
        <v>98.360655737704917</v>
      </c>
      <c r="Q47" t="s">
        <v>8310</v>
      </c>
      <c r="R47" t="s">
        <v>8311</v>
      </c>
      <c r="S47" s="9">
        <f t="shared" si="2"/>
        <v>42457.623923611114</v>
      </c>
      <c r="T47" s="9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5">
        <f t="shared" si="1"/>
        <v>194.44444444444446</v>
      </c>
      <c r="Q48" t="s">
        <v>8310</v>
      </c>
      <c r="R48" t="s">
        <v>8311</v>
      </c>
      <c r="S48" s="9">
        <f t="shared" si="2"/>
        <v>42323.964976851858</v>
      </c>
      <c r="T48" s="9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5">
        <f t="shared" si="1"/>
        <v>76.865000000000009</v>
      </c>
      <c r="Q49" t="s">
        <v>8310</v>
      </c>
      <c r="R49" t="s">
        <v>8311</v>
      </c>
      <c r="S49" s="9">
        <f t="shared" si="2"/>
        <v>41932.819525462961</v>
      </c>
      <c r="T49" s="9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5">
        <f t="shared" si="1"/>
        <v>56.815789473684212</v>
      </c>
      <c r="Q50" t="s">
        <v>8310</v>
      </c>
      <c r="R50" t="s">
        <v>8311</v>
      </c>
      <c r="S50" s="9">
        <f t="shared" si="2"/>
        <v>42033.516898148147</v>
      </c>
      <c r="T50" s="9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5">
        <f t="shared" si="1"/>
        <v>137.93103448275863</v>
      </c>
      <c r="Q51" t="s">
        <v>8310</v>
      </c>
      <c r="R51" t="s">
        <v>8311</v>
      </c>
      <c r="S51" s="9">
        <f t="shared" si="2"/>
        <v>42271.176446759258</v>
      </c>
      <c r="T51" s="9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5">
        <f t="shared" si="1"/>
        <v>27.272727272727273</v>
      </c>
      <c r="Q52" t="s">
        <v>8310</v>
      </c>
      <c r="R52" t="s">
        <v>8311</v>
      </c>
      <c r="S52" s="9">
        <f t="shared" si="2"/>
        <v>41995.752986111111</v>
      </c>
      <c r="T52" s="9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5">
        <f t="shared" si="1"/>
        <v>118.33613445378151</v>
      </c>
      <c r="Q53" t="s">
        <v>8310</v>
      </c>
      <c r="R53" t="s">
        <v>8311</v>
      </c>
      <c r="S53" s="9">
        <f t="shared" si="2"/>
        <v>42196.928668981483</v>
      </c>
      <c r="T53" s="9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5">
        <f t="shared" si="1"/>
        <v>223.48076923076923</v>
      </c>
      <c r="Q54" t="s">
        <v>8310</v>
      </c>
      <c r="R54" t="s">
        <v>8311</v>
      </c>
      <c r="S54" s="9">
        <f t="shared" si="2"/>
        <v>41807.701921296299</v>
      </c>
      <c r="T54" s="9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5">
        <f t="shared" si="1"/>
        <v>28.111111111111111</v>
      </c>
      <c r="Q55" t="s">
        <v>8310</v>
      </c>
      <c r="R55" t="s">
        <v>8311</v>
      </c>
      <c r="S55" s="9">
        <f t="shared" si="2"/>
        <v>41719.549131944441</v>
      </c>
      <c r="T55" s="9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5">
        <f t="shared" si="1"/>
        <v>194.23076923076923</v>
      </c>
      <c r="Q56" t="s">
        <v>8310</v>
      </c>
      <c r="R56" t="s">
        <v>8311</v>
      </c>
      <c r="S56" s="9">
        <f t="shared" si="2"/>
        <v>42333.713206018518</v>
      </c>
      <c r="T56" s="9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5">
        <f t="shared" si="1"/>
        <v>128.95348837209303</v>
      </c>
      <c r="Q57" t="s">
        <v>8310</v>
      </c>
      <c r="R57" t="s">
        <v>8311</v>
      </c>
      <c r="S57" s="9">
        <f t="shared" si="2"/>
        <v>42496.968935185185</v>
      </c>
      <c r="T57" s="9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5">
        <f t="shared" si="1"/>
        <v>49.316091954022987</v>
      </c>
      <c r="Q58" t="s">
        <v>8310</v>
      </c>
      <c r="R58" t="s">
        <v>8311</v>
      </c>
      <c r="S58" s="9">
        <f t="shared" si="2"/>
        <v>42149.548888888887</v>
      </c>
      <c r="T58" s="9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5">
        <f t="shared" si="1"/>
        <v>221.52173913043478</v>
      </c>
      <c r="Q59" t="s">
        <v>8310</v>
      </c>
      <c r="R59" t="s">
        <v>8311</v>
      </c>
      <c r="S59" s="9">
        <f t="shared" si="2"/>
        <v>42089.83289351852</v>
      </c>
      <c r="T59" s="9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5">
        <f t="shared" si="1"/>
        <v>137.21333333333334</v>
      </c>
      <c r="Q60" t="s">
        <v>8310</v>
      </c>
      <c r="R60" t="s">
        <v>8311</v>
      </c>
      <c r="S60" s="9">
        <f t="shared" si="2"/>
        <v>41932.745046296295</v>
      </c>
      <c r="T60" s="9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5">
        <f t="shared" si="1"/>
        <v>606.82242424242418</v>
      </c>
      <c r="Q61" t="s">
        <v>8310</v>
      </c>
      <c r="R61" t="s">
        <v>8311</v>
      </c>
      <c r="S61" s="9">
        <f t="shared" si="2"/>
        <v>42230.23583333334</v>
      </c>
      <c r="T61" s="9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5">
        <f t="shared" si="1"/>
        <v>43.040092592592593</v>
      </c>
      <c r="Q62" t="s">
        <v>8310</v>
      </c>
      <c r="R62" t="s">
        <v>8312</v>
      </c>
      <c r="S62" s="9">
        <f t="shared" si="2"/>
        <v>41701.901817129627</v>
      </c>
      <c r="T62" s="9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5">
        <f t="shared" si="1"/>
        <v>322.39130434782606</v>
      </c>
      <c r="Q63" t="s">
        <v>8310</v>
      </c>
      <c r="R63" t="s">
        <v>8312</v>
      </c>
      <c r="S63" s="9">
        <f t="shared" si="2"/>
        <v>41409.814317129632</v>
      </c>
      <c r="T63" s="9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5">
        <f t="shared" si="1"/>
        <v>96.708333333333329</v>
      </c>
      <c r="Q64" t="s">
        <v>8310</v>
      </c>
      <c r="R64" t="s">
        <v>8312</v>
      </c>
      <c r="S64" s="9">
        <f t="shared" si="2"/>
        <v>41311.799513888887</v>
      </c>
      <c r="T64" s="9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5">
        <f t="shared" si="1"/>
        <v>35.474531249999998</v>
      </c>
      <c r="Q65" t="s">
        <v>8310</v>
      </c>
      <c r="R65" t="s">
        <v>8312</v>
      </c>
      <c r="S65" s="9">
        <f t="shared" si="2"/>
        <v>41612.912187499998</v>
      </c>
      <c r="T65" s="9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5">
        <f t="shared" si="1"/>
        <v>86.666666666666671</v>
      </c>
      <c r="Q66" t="s">
        <v>8310</v>
      </c>
      <c r="R66" t="s">
        <v>8312</v>
      </c>
      <c r="S66" s="9">
        <f t="shared" si="2"/>
        <v>41433.01829861111</v>
      </c>
      <c r="T66" s="9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(E67/D67)*100</f>
        <v>107.52857142857141</v>
      </c>
      <c r="P67" s="5">
        <f t="shared" ref="P67:P130" si="5">E67/L67</f>
        <v>132.05263157894737</v>
      </c>
      <c r="Q67" t="s">
        <v>8310</v>
      </c>
      <c r="R67" t="s">
        <v>8312</v>
      </c>
      <c r="S67" s="9">
        <f t="shared" ref="S67:S130" si="6">(((J67/60)/60)/24)+DATE(1970,1,1)</f>
        <v>41835.821226851855</v>
      </c>
      <c r="T67" s="9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118.6</v>
      </c>
      <c r="P68" s="5">
        <f t="shared" si="5"/>
        <v>91.230769230769226</v>
      </c>
      <c r="Q68" t="s">
        <v>8310</v>
      </c>
      <c r="R68" t="s">
        <v>8312</v>
      </c>
      <c r="S68" s="9">
        <f t="shared" si="6"/>
        <v>42539.849768518514</v>
      </c>
      <c r="T68" s="9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116.25000000000001</v>
      </c>
      <c r="P69" s="5">
        <f t="shared" si="5"/>
        <v>116.25</v>
      </c>
      <c r="Q69" t="s">
        <v>8310</v>
      </c>
      <c r="R69" t="s">
        <v>8312</v>
      </c>
      <c r="S69" s="9">
        <f t="shared" si="6"/>
        <v>41075.583379629628</v>
      </c>
      <c r="T69" s="9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127.16666666666667</v>
      </c>
      <c r="P70" s="5">
        <f t="shared" si="5"/>
        <v>21.194444444444443</v>
      </c>
      <c r="Q70" t="s">
        <v>8310</v>
      </c>
      <c r="R70" t="s">
        <v>8312</v>
      </c>
      <c r="S70" s="9">
        <f t="shared" si="6"/>
        <v>41663.569340277776</v>
      </c>
      <c r="T70" s="9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110.9423</v>
      </c>
      <c r="P71" s="5">
        <f t="shared" si="5"/>
        <v>62.327134831460668</v>
      </c>
      <c r="Q71" t="s">
        <v>8310</v>
      </c>
      <c r="R71" t="s">
        <v>8312</v>
      </c>
      <c r="S71" s="9">
        <f t="shared" si="6"/>
        <v>40786.187789351854</v>
      </c>
      <c r="T71" s="9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127.2</v>
      </c>
      <c r="P72" s="5">
        <f t="shared" si="5"/>
        <v>37.411764705882355</v>
      </c>
      <c r="Q72" t="s">
        <v>8310</v>
      </c>
      <c r="R72" t="s">
        <v>8312</v>
      </c>
      <c r="S72" s="9">
        <f t="shared" si="6"/>
        <v>40730.896354166667</v>
      </c>
      <c r="T72" s="9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123.94444444444443</v>
      </c>
      <c r="P73" s="5">
        <f t="shared" si="5"/>
        <v>69.71875</v>
      </c>
      <c r="Q73" t="s">
        <v>8310</v>
      </c>
      <c r="R73" t="s">
        <v>8312</v>
      </c>
      <c r="S73" s="9">
        <f t="shared" si="6"/>
        <v>40997.271493055552</v>
      </c>
      <c r="T73" s="9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108.40909090909091</v>
      </c>
      <c r="P74" s="5">
        <f t="shared" si="5"/>
        <v>58.170731707317074</v>
      </c>
      <c r="Q74" t="s">
        <v>8310</v>
      </c>
      <c r="R74" t="s">
        <v>8312</v>
      </c>
      <c r="S74" s="9">
        <f t="shared" si="6"/>
        <v>41208.010196759256</v>
      </c>
      <c r="T74" s="9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100</v>
      </c>
      <c r="P75" s="5">
        <f t="shared" si="5"/>
        <v>50</v>
      </c>
      <c r="Q75" t="s">
        <v>8310</v>
      </c>
      <c r="R75" t="s">
        <v>8312</v>
      </c>
      <c r="S75" s="9">
        <f t="shared" si="6"/>
        <v>40587.75675925926</v>
      </c>
      <c r="T75" s="9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112.93199999999999</v>
      </c>
      <c r="P76" s="5">
        <f t="shared" si="5"/>
        <v>19.471034482758618</v>
      </c>
      <c r="Q76" t="s">
        <v>8310</v>
      </c>
      <c r="R76" t="s">
        <v>8312</v>
      </c>
      <c r="S76" s="9">
        <f t="shared" si="6"/>
        <v>42360.487210648149</v>
      </c>
      <c r="T76" s="9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115.42857142857143</v>
      </c>
      <c r="P77" s="5">
        <f t="shared" si="5"/>
        <v>85.957446808510639</v>
      </c>
      <c r="Q77" t="s">
        <v>8310</v>
      </c>
      <c r="R77" t="s">
        <v>8312</v>
      </c>
      <c r="S77" s="9">
        <f t="shared" si="6"/>
        <v>41357.209166666667</v>
      </c>
      <c r="T77" s="9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153.33333333333334</v>
      </c>
      <c r="P78" s="5">
        <f t="shared" si="5"/>
        <v>30.666666666666668</v>
      </c>
      <c r="Q78" t="s">
        <v>8310</v>
      </c>
      <c r="R78" t="s">
        <v>8312</v>
      </c>
      <c r="S78" s="9">
        <f t="shared" si="6"/>
        <v>40844.691643518519</v>
      </c>
      <c r="T78" s="9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392.5</v>
      </c>
      <c r="P79" s="5">
        <f t="shared" si="5"/>
        <v>60.384615384615387</v>
      </c>
      <c r="Q79" t="s">
        <v>8310</v>
      </c>
      <c r="R79" t="s">
        <v>8312</v>
      </c>
      <c r="S79" s="9">
        <f t="shared" si="6"/>
        <v>40997.144872685189</v>
      </c>
      <c r="T79" s="9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2702</v>
      </c>
      <c r="P80" s="5">
        <f t="shared" si="5"/>
        <v>38.6</v>
      </c>
      <c r="Q80" t="s">
        <v>8310</v>
      </c>
      <c r="R80" t="s">
        <v>8312</v>
      </c>
      <c r="S80" s="9">
        <f t="shared" si="6"/>
        <v>42604.730567129634</v>
      </c>
      <c r="T80" s="9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127</v>
      </c>
      <c r="P81" s="5">
        <f t="shared" si="5"/>
        <v>40.268292682926827</v>
      </c>
      <c r="Q81" t="s">
        <v>8310</v>
      </c>
      <c r="R81" t="s">
        <v>8312</v>
      </c>
      <c r="S81" s="9">
        <f t="shared" si="6"/>
        <v>41724.776539351849</v>
      </c>
      <c r="T81" s="9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107.25</v>
      </c>
      <c r="P82" s="5">
        <f t="shared" si="5"/>
        <v>273.82978723404256</v>
      </c>
      <c r="Q82" t="s">
        <v>8310</v>
      </c>
      <c r="R82" t="s">
        <v>8312</v>
      </c>
      <c r="S82" s="9">
        <f t="shared" si="6"/>
        <v>41583.083981481483</v>
      </c>
      <c r="T82" s="9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198</v>
      </c>
      <c r="P83" s="5">
        <f t="shared" si="5"/>
        <v>53.035714285714285</v>
      </c>
      <c r="Q83" t="s">
        <v>8310</v>
      </c>
      <c r="R83" t="s">
        <v>8312</v>
      </c>
      <c r="S83" s="9">
        <f t="shared" si="6"/>
        <v>41100.158877314818</v>
      </c>
      <c r="T83" s="9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100.01249999999999</v>
      </c>
      <c r="P84" s="5">
        <f t="shared" si="5"/>
        <v>40.005000000000003</v>
      </c>
      <c r="Q84" t="s">
        <v>8310</v>
      </c>
      <c r="R84" t="s">
        <v>8312</v>
      </c>
      <c r="S84" s="9">
        <f t="shared" si="6"/>
        <v>40795.820150462961</v>
      </c>
      <c r="T84" s="9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102.49999999999999</v>
      </c>
      <c r="P85" s="5">
        <f t="shared" si="5"/>
        <v>15.76923076923077</v>
      </c>
      <c r="Q85" t="s">
        <v>8310</v>
      </c>
      <c r="R85" t="s">
        <v>8312</v>
      </c>
      <c r="S85" s="9">
        <f t="shared" si="6"/>
        <v>42042.615613425922</v>
      </c>
      <c r="T85" s="9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100</v>
      </c>
      <c r="P86" s="5">
        <f t="shared" si="5"/>
        <v>71.428571428571431</v>
      </c>
      <c r="Q86" t="s">
        <v>8310</v>
      </c>
      <c r="R86" t="s">
        <v>8312</v>
      </c>
      <c r="S86" s="9">
        <f t="shared" si="6"/>
        <v>40648.757939814815</v>
      </c>
      <c r="T86" s="9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125.49999999999999</v>
      </c>
      <c r="P87" s="5">
        <f t="shared" si="5"/>
        <v>71.714285714285708</v>
      </c>
      <c r="Q87" t="s">
        <v>8310</v>
      </c>
      <c r="R87" t="s">
        <v>8312</v>
      </c>
      <c r="S87" s="9">
        <f t="shared" si="6"/>
        <v>40779.125428240739</v>
      </c>
      <c r="T87" s="9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106.46666666666667</v>
      </c>
      <c r="P88" s="5">
        <f t="shared" si="5"/>
        <v>375.76470588235293</v>
      </c>
      <c r="Q88" t="s">
        <v>8310</v>
      </c>
      <c r="R88" t="s">
        <v>8312</v>
      </c>
      <c r="S88" s="9">
        <f t="shared" si="6"/>
        <v>42291.556076388893</v>
      </c>
      <c r="T88" s="9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104.60000000000001</v>
      </c>
      <c r="P89" s="5">
        <f t="shared" si="5"/>
        <v>104.6</v>
      </c>
      <c r="Q89" t="s">
        <v>8310</v>
      </c>
      <c r="R89" t="s">
        <v>8312</v>
      </c>
      <c r="S89" s="9">
        <f t="shared" si="6"/>
        <v>40322.53938657407</v>
      </c>
      <c r="T89" s="9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102.85714285714285</v>
      </c>
      <c r="P90" s="5">
        <f t="shared" si="5"/>
        <v>60</v>
      </c>
      <c r="Q90" t="s">
        <v>8310</v>
      </c>
      <c r="R90" t="s">
        <v>8312</v>
      </c>
      <c r="S90" s="9">
        <f t="shared" si="6"/>
        <v>41786.65892361111</v>
      </c>
      <c r="T90" s="9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115.06666666666668</v>
      </c>
      <c r="P91" s="5">
        <f t="shared" si="5"/>
        <v>123.28571428571429</v>
      </c>
      <c r="Q91" t="s">
        <v>8310</v>
      </c>
      <c r="R91" t="s">
        <v>8312</v>
      </c>
      <c r="S91" s="9">
        <f t="shared" si="6"/>
        <v>41402.752222222225</v>
      </c>
      <c r="T91" s="9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100.4</v>
      </c>
      <c r="P92" s="5">
        <f t="shared" si="5"/>
        <v>31.375</v>
      </c>
      <c r="Q92" t="s">
        <v>8310</v>
      </c>
      <c r="R92" t="s">
        <v>8312</v>
      </c>
      <c r="S92" s="9">
        <f t="shared" si="6"/>
        <v>40706.297442129631</v>
      </c>
      <c r="T92" s="9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120</v>
      </c>
      <c r="P93" s="5">
        <f t="shared" si="5"/>
        <v>78.260869565217391</v>
      </c>
      <c r="Q93" t="s">
        <v>8310</v>
      </c>
      <c r="R93" t="s">
        <v>8312</v>
      </c>
      <c r="S93" s="9">
        <f t="shared" si="6"/>
        <v>40619.402361111112</v>
      </c>
      <c r="T93" s="9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105.2</v>
      </c>
      <c r="P94" s="5">
        <f t="shared" si="5"/>
        <v>122.32558139534883</v>
      </c>
      <c r="Q94" t="s">
        <v>8310</v>
      </c>
      <c r="R94" t="s">
        <v>8312</v>
      </c>
      <c r="S94" s="9">
        <f t="shared" si="6"/>
        <v>42721.198877314819</v>
      </c>
      <c r="T94" s="9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110.60000000000001</v>
      </c>
      <c r="P95" s="5">
        <f t="shared" si="5"/>
        <v>73.733333333333334</v>
      </c>
      <c r="Q95" t="s">
        <v>8310</v>
      </c>
      <c r="R95" t="s">
        <v>8312</v>
      </c>
      <c r="S95" s="9">
        <f t="shared" si="6"/>
        <v>41065.858067129629</v>
      </c>
      <c r="T95" s="9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104</v>
      </c>
      <c r="P96" s="5">
        <f t="shared" si="5"/>
        <v>21.666666666666668</v>
      </c>
      <c r="Q96" t="s">
        <v>8310</v>
      </c>
      <c r="R96" t="s">
        <v>8312</v>
      </c>
      <c r="S96" s="9">
        <f t="shared" si="6"/>
        <v>41716.717847222222</v>
      </c>
      <c r="T96" s="9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131.42857142857142</v>
      </c>
      <c r="P97" s="5">
        <f t="shared" si="5"/>
        <v>21.904761904761905</v>
      </c>
      <c r="Q97" t="s">
        <v>8310</v>
      </c>
      <c r="R97" t="s">
        <v>8312</v>
      </c>
      <c r="S97" s="9">
        <f t="shared" si="6"/>
        <v>40935.005104166667</v>
      </c>
      <c r="T97" s="9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114.66666666666667</v>
      </c>
      <c r="P98" s="5">
        <f t="shared" si="5"/>
        <v>50.588235294117645</v>
      </c>
      <c r="Q98" t="s">
        <v>8310</v>
      </c>
      <c r="R98" t="s">
        <v>8312</v>
      </c>
      <c r="S98" s="9">
        <f t="shared" si="6"/>
        <v>40324.662511574075</v>
      </c>
      <c r="T98" s="9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106.25</v>
      </c>
      <c r="P99" s="5">
        <f t="shared" si="5"/>
        <v>53.125</v>
      </c>
      <c r="Q99" t="s">
        <v>8310</v>
      </c>
      <c r="R99" t="s">
        <v>8312</v>
      </c>
      <c r="S99" s="9">
        <f t="shared" si="6"/>
        <v>40706.135208333333</v>
      </c>
      <c r="T99" s="9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106.25</v>
      </c>
      <c r="P100" s="5">
        <f t="shared" si="5"/>
        <v>56.666666666666664</v>
      </c>
      <c r="Q100" t="s">
        <v>8310</v>
      </c>
      <c r="R100" t="s">
        <v>8312</v>
      </c>
      <c r="S100" s="9">
        <f t="shared" si="6"/>
        <v>41214.79483796296</v>
      </c>
      <c r="T100" s="9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106.01933333333334</v>
      </c>
      <c r="P101" s="5">
        <f t="shared" si="5"/>
        <v>40.776666666666664</v>
      </c>
      <c r="Q101" t="s">
        <v>8310</v>
      </c>
      <c r="R101" t="s">
        <v>8312</v>
      </c>
      <c r="S101" s="9">
        <f t="shared" si="6"/>
        <v>41631.902766203704</v>
      </c>
      <c r="T101" s="9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100</v>
      </c>
      <c r="P102" s="5">
        <f t="shared" si="5"/>
        <v>192.30769230769232</v>
      </c>
      <c r="Q102" t="s">
        <v>8310</v>
      </c>
      <c r="R102" t="s">
        <v>8312</v>
      </c>
      <c r="S102" s="9">
        <f t="shared" si="6"/>
        <v>41197.753310185188</v>
      </c>
      <c r="T102" s="9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100</v>
      </c>
      <c r="P103" s="5">
        <f t="shared" si="5"/>
        <v>100</v>
      </c>
      <c r="Q103" t="s">
        <v>8310</v>
      </c>
      <c r="R103" t="s">
        <v>8312</v>
      </c>
      <c r="S103" s="9">
        <f t="shared" si="6"/>
        <v>41274.776736111111</v>
      </c>
      <c r="T103" s="9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127.75000000000001</v>
      </c>
      <c r="P104" s="5">
        <f t="shared" si="5"/>
        <v>117.92307692307692</v>
      </c>
      <c r="Q104" t="s">
        <v>8310</v>
      </c>
      <c r="R104" t="s">
        <v>8312</v>
      </c>
      <c r="S104" s="9">
        <f t="shared" si="6"/>
        <v>40505.131168981483</v>
      </c>
      <c r="T104" s="9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105.15384615384616</v>
      </c>
      <c r="P105" s="5">
        <f t="shared" si="5"/>
        <v>27.897959183673468</v>
      </c>
      <c r="Q105" t="s">
        <v>8310</v>
      </c>
      <c r="R105" t="s">
        <v>8312</v>
      </c>
      <c r="S105" s="9">
        <f t="shared" si="6"/>
        <v>41682.805902777778</v>
      </c>
      <c r="T105" s="9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120</v>
      </c>
      <c r="P106" s="5">
        <f t="shared" si="5"/>
        <v>60</v>
      </c>
      <c r="Q106" t="s">
        <v>8310</v>
      </c>
      <c r="R106" t="s">
        <v>8312</v>
      </c>
      <c r="S106" s="9">
        <f t="shared" si="6"/>
        <v>40612.695208333331</v>
      </c>
      <c r="T106" s="9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107.40909090909089</v>
      </c>
      <c r="P107" s="5">
        <f t="shared" si="5"/>
        <v>39.383333333333333</v>
      </c>
      <c r="Q107" t="s">
        <v>8310</v>
      </c>
      <c r="R107" t="s">
        <v>8312</v>
      </c>
      <c r="S107" s="9">
        <f t="shared" si="6"/>
        <v>42485.724768518514</v>
      </c>
      <c r="T107" s="9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100.49999999999999</v>
      </c>
      <c r="P108" s="5">
        <f t="shared" si="5"/>
        <v>186.11111111111111</v>
      </c>
      <c r="Q108" t="s">
        <v>8310</v>
      </c>
      <c r="R108" t="s">
        <v>8312</v>
      </c>
      <c r="S108" s="9">
        <f t="shared" si="6"/>
        <v>40987.776631944449</v>
      </c>
      <c r="T108" s="9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102.46666666666667</v>
      </c>
      <c r="P109" s="5">
        <f t="shared" si="5"/>
        <v>111.37681159420291</v>
      </c>
      <c r="Q109" t="s">
        <v>8310</v>
      </c>
      <c r="R109" t="s">
        <v>8312</v>
      </c>
      <c r="S109" s="9">
        <f t="shared" si="6"/>
        <v>40635.982488425929</v>
      </c>
      <c r="T109" s="9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246.66666666666669</v>
      </c>
      <c r="P110" s="5">
        <f t="shared" si="5"/>
        <v>78.723404255319153</v>
      </c>
      <c r="Q110" t="s">
        <v>8310</v>
      </c>
      <c r="R110" t="s">
        <v>8312</v>
      </c>
      <c r="S110" s="9">
        <f t="shared" si="6"/>
        <v>41365.613078703704</v>
      </c>
      <c r="T110" s="9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219.49999999999997</v>
      </c>
      <c r="P111" s="5">
        <f t="shared" si="5"/>
        <v>46.702127659574465</v>
      </c>
      <c r="Q111" t="s">
        <v>8310</v>
      </c>
      <c r="R111" t="s">
        <v>8312</v>
      </c>
      <c r="S111" s="9">
        <f t="shared" si="6"/>
        <v>40570.025810185187</v>
      </c>
      <c r="T111" s="9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130.76923076923077</v>
      </c>
      <c r="P112" s="5">
        <f t="shared" si="5"/>
        <v>65.384615384615387</v>
      </c>
      <c r="Q112" t="s">
        <v>8310</v>
      </c>
      <c r="R112" t="s">
        <v>8312</v>
      </c>
      <c r="S112" s="9">
        <f t="shared" si="6"/>
        <v>41557.949687500004</v>
      </c>
      <c r="T112" s="9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154.57142857142858</v>
      </c>
      <c r="P113" s="5">
        <f t="shared" si="5"/>
        <v>102.0754716981132</v>
      </c>
      <c r="Q113" t="s">
        <v>8310</v>
      </c>
      <c r="R113" t="s">
        <v>8312</v>
      </c>
      <c r="S113" s="9">
        <f t="shared" si="6"/>
        <v>42125.333182870367</v>
      </c>
      <c r="T113" s="9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104</v>
      </c>
      <c r="P114" s="5">
        <f t="shared" si="5"/>
        <v>64.197530864197532</v>
      </c>
      <c r="Q114" t="s">
        <v>8310</v>
      </c>
      <c r="R114" t="s">
        <v>8312</v>
      </c>
      <c r="S114" s="9">
        <f t="shared" si="6"/>
        <v>41718.043032407404</v>
      </c>
      <c r="T114" s="9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141</v>
      </c>
      <c r="P115" s="5">
        <f t="shared" si="5"/>
        <v>90.384615384615387</v>
      </c>
      <c r="Q115" t="s">
        <v>8310</v>
      </c>
      <c r="R115" t="s">
        <v>8312</v>
      </c>
      <c r="S115" s="9">
        <f t="shared" si="6"/>
        <v>40753.758425925924</v>
      </c>
      <c r="T115" s="9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103.33333333333334</v>
      </c>
      <c r="P116" s="5">
        <f t="shared" si="5"/>
        <v>88.571428571428569</v>
      </c>
      <c r="Q116" t="s">
        <v>8310</v>
      </c>
      <c r="R116" t="s">
        <v>8312</v>
      </c>
      <c r="S116" s="9">
        <f t="shared" si="6"/>
        <v>40861.27416666667</v>
      </c>
      <c r="T116" s="9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140.44444444444443</v>
      </c>
      <c r="P117" s="5">
        <f t="shared" si="5"/>
        <v>28.727272727272727</v>
      </c>
      <c r="Q117" t="s">
        <v>8310</v>
      </c>
      <c r="R117" t="s">
        <v>8312</v>
      </c>
      <c r="S117" s="9">
        <f t="shared" si="6"/>
        <v>40918.738935185182</v>
      </c>
      <c r="T117" s="9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113.65714285714286</v>
      </c>
      <c r="P118" s="5">
        <f t="shared" si="5"/>
        <v>69.78947368421052</v>
      </c>
      <c r="Q118" t="s">
        <v>8310</v>
      </c>
      <c r="R118" t="s">
        <v>8312</v>
      </c>
      <c r="S118" s="9">
        <f t="shared" si="6"/>
        <v>40595.497164351851</v>
      </c>
      <c r="T118" s="9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100.49377777777779</v>
      </c>
      <c r="P119" s="5">
        <f t="shared" si="5"/>
        <v>167.48962962962963</v>
      </c>
      <c r="Q119" t="s">
        <v>8310</v>
      </c>
      <c r="R119" t="s">
        <v>8312</v>
      </c>
      <c r="S119" s="9">
        <f t="shared" si="6"/>
        <v>40248.834999999999</v>
      </c>
      <c r="T119" s="9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113.03159999999998</v>
      </c>
      <c r="P120" s="5">
        <f t="shared" si="5"/>
        <v>144.91230769230768</v>
      </c>
      <c r="Q120" t="s">
        <v>8310</v>
      </c>
      <c r="R120" t="s">
        <v>8312</v>
      </c>
      <c r="S120" s="9">
        <f t="shared" si="6"/>
        <v>40723.053657407407</v>
      </c>
      <c r="T120" s="9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104.55692307692308</v>
      </c>
      <c r="P121" s="5">
        <f t="shared" si="5"/>
        <v>91.840540540540545</v>
      </c>
      <c r="Q121" t="s">
        <v>8310</v>
      </c>
      <c r="R121" t="s">
        <v>8312</v>
      </c>
      <c r="S121" s="9">
        <f t="shared" si="6"/>
        <v>40739.069282407407</v>
      </c>
      <c r="T121" s="9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1.4285714285714287E-2</v>
      </c>
      <c r="P122" s="5">
        <f t="shared" si="5"/>
        <v>10</v>
      </c>
      <c r="Q122" t="s">
        <v>8310</v>
      </c>
      <c r="R122" t="s">
        <v>8313</v>
      </c>
      <c r="S122" s="9">
        <f t="shared" si="6"/>
        <v>42616.049849537041</v>
      </c>
      <c r="T122" s="9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3.3333333333333333E-2</v>
      </c>
      <c r="P123" s="5">
        <f t="shared" si="5"/>
        <v>1</v>
      </c>
      <c r="Q123" t="s">
        <v>8310</v>
      </c>
      <c r="R123" t="s">
        <v>8313</v>
      </c>
      <c r="S123" s="9">
        <f t="shared" si="6"/>
        <v>42096.704976851848</v>
      </c>
      <c r="T123" s="9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5" t="e">
        <f t="shared" si="5"/>
        <v>#DIV/0!</v>
      </c>
      <c r="Q124" t="s">
        <v>8310</v>
      </c>
      <c r="R124" t="s">
        <v>8313</v>
      </c>
      <c r="S124" s="9">
        <f t="shared" si="6"/>
        <v>42593.431793981479</v>
      </c>
      <c r="T124" s="9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0.27454545454545454</v>
      </c>
      <c r="P125" s="5">
        <f t="shared" si="5"/>
        <v>25.166666666666668</v>
      </c>
      <c r="Q125" t="s">
        <v>8310</v>
      </c>
      <c r="R125" t="s">
        <v>8313</v>
      </c>
      <c r="S125" s="9">
        <f t="shared" si="6"/>
        <v>41904.781990740739</v>
      </c>
      <c r="T125" s="9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5" t="e">
        <f t="shared" si="5"/>
        <v>#DIV/0!</v>
      </c>
      <c r="Q126" t="s">
        <v>8310</v>
      </c>
      <c r="R126" t="s">
        <v>8313</v>
      </c>
      <c r="S126" s="9">
        <f t="shared" si="6"/>
        <v>42114.928726851853</v>
      </c>
      <c r="T126" s="9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14.000000000000002</v>
      </c>
      <c r="P127" s="5">
        <f t="shared" si="5"/>
        <v>11.666666666666666</v>
      </c>
      <c r="Q127" t="s">
        <v>8310</v>
      </c>
      <c r="R127" t="s">
        <v>8313</v>
      </c>
      <c r="S127" s="9">
        <f t="shared" si="6"/>
        <v>42709.993981481486</v>
      </c>
      <c r="T127" s="9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</v>
      </c>
      <c r="P128" s="5">
        <f t="shared" si="5"/>
        <v>106.69230769230769</v>
      </c>
      <c r="Q128" t="s">
        <v>8310</v>
      </c>
      <c r="R128" t="s">
        <v>8313</v>
      </c>
      <c r="S128" s="9">
        <f t="shared" si="6"/>
        <v>42135.589548611111</v>
      </c>
      <c r="T128" s="9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</v>
      </c>
      <c r="P129" s="5">
        <f t="shared" si="5"/>
        <v>47.5</v>
      </c>
      <c r="Q129" t="s">
        <v>8310</v>
      </c>
      <c r="R129" t="s">
        <v>8313</v>
      </c>
      <c r="S129" s="9">
        <f t="shared" si="6"/>
        <v>42067.62431712963</v>
      </c>
      <c r="T129" s="9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1.867</v>
      </c>
      <c r="P130" s="5">
        <f t="shared" si="5"/>
        <v>311.16666666666669</v>
      </c>
      <c r="Q130" t="s">
        <v>8310</v>
      </c>
      <c r="R130" t="s">
        <v>8313</v>
      </c>
      <c r="S130" s="9">
        <f t="shared" si="6"/>
        <v>42628.22792824074</v>
      </c>
      <c r="T130" s="9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(E131/D131)*100</f>
        <v>0</v>
      </c>
      <c r="P131" s="5" t="e">
        <f t="shared" ref="P131:P194" si="9">E131/L131</f>
        <v>#DIV/0!</v>
      </c>
      <c r="Q131" t="s">
        <v>8310</v>
      </c>
      <c r="R131" t="s">
        <v>8313</v>
      </c>
      <c r="S131" s="9">
        <f t="shared" ref="S131:S194" si="10">(((J131/60)/60)/24)+DATE(1970,1,1)</f>
        <v>41882.937303240738</v>
      </c>
      <c r="T131" s="9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5" t="e">
        <f t="shared" si="9"/>
        <v>#DIV/0!</v>
      </c>
      <c r="Q132" t="s">
        <v>8310</v>
      </c>
      <c r="R132" t="s">
        <v>8313</v>
      </c>
      <c r="S132" s="9">
        <f t="shared" si="10"/>
        <v>41778.915416666663</v>
      </c>
      <c r="T132" s="9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5" t="e">
        <f t="shared" si="9"/>
        <v>#DIV/0!</v>
      </c>
      <c r="Q133" t="s">
        <v>8310</v>
      </c>
      <c r="R133" t="s">
        <v>8313</v>
      </c>
      <c r="S133" s="9">
        <f t="shared" si="10"/>
        <v>42541.837511574078</v>
      </c>
      <c r="T133" s="9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9.5687499999999996</v>
      </c>
      <c r="P134" s="5">
        <f t="shared" si="9"/>
        <v>94.506172839506178</v>
      </c>
      <c r="Q134" t="s">
        <v>8310</v>
      </c>
      <c r="R134" t="s">
        <v>8313</v>
      </c>
      <c r="S134" s="9">
        <f t="shared" si="10"/>
        <v>41905.812581018516</v>
      </c>
      <c r="T134" s="9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5" t="e">
        <f t="shared" si="9"/>
        <v>#DIV/0!</v>
      </c>
      <c r="Q135" t="s">
        <v>8310</v>
      </c>
      <c r="R135" t="s">
        <v>8313</v>
      </c>
      <c r="S135" s="9">
        <f t="shared" si="10"/>
        <v>42491.80768518518</v>
      </c>
      <c r="T135" s="9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5" t="e">
        <f t="shared" si="9"/>
        <v>#DIV/0!</v>
      </c>
      <c r="Q136" t="s">
        <v>8310</v>
      </c>
      <c r="R136" t="s">
        <v>8313</v>
      </c>
      <c r="S136" s="9">
        <f t="shared" si="10"/>
        <v>42221.909930555557</v>
      </c>
      <c r="T136" s="9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13.433333333333334</v>
      </c>
      <c r="P137" s="5">
        <f t="shared" si="9"/>
        <v>80.599999999999994</v>
      </c>
      <c r="Q137" t="s">
        <v>8310</v>
      </c>
      <c r="R137" t="s">
        <v>8313</v>
      </c>
      <c r="S137" s="9">
        <f t="shared" si="10"/>
        <v>41788.381909722222</v>
      </c>
      <c r="T137" s="9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5" t="e">
        <f t="shared" si="9"/>
        <v>#DIV/0!</v>
      </c>
      <c r="Q138" t="s">
        <v>8310</v>
      </c>
      <c r="R138" t="s">
        <v>8313</v>
      </c>
      <c r="S138" s="9">
        <f t="shared" si="10"/>
        <v>42096.410115740742</v>
      </c>
      <c r="T138" s="9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5" t="e">
        <f t="shared" si="9"/>
        <v>#DIV/0!</v>
      </c>
      <c r="Q139" t="s">
        <v>8310</v>
      </c>
      <c r="R139" t="s">
        <v>8313</v>
      </c>
      <c r="S139" s="9">
        <f t="shared" si="10"/>
        <v>42239.573993055557</v>
      </c>
      <c r="T139" s="9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3.1413333333333333</v>
      </c>
      <c r="P140" s="5">
        <f t="shared" si="9"/>
        <v>81.241379310344826</v>
      </c>
      <c r="Q140" t="s">
        <v>8310</v>
      </c>
      <c r="R140" t="s">
        <v>8313</v>
      </c>
      <c r="S140" s="9">
        <f t="shared" si="10"/>
        <v>42186.257418981477</v>
      </c>
      <c r="T140" s="9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100</v>
      </c>
      <c r="P141" s="5">
        <f t="shared" si="9"/>
        <v>500</v>
      </c>
      <c r="Q141" t="s">
        <v>8310</v>
      </c>
      <c r="R141" t="s">
        <v>8313</v>
      </c>
      <c r="S141" s="9">
        <f t="shared" si="10"/>
        <v>42187.920972222222</v>
      </c>
      <c r="T141" s="9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5" t="e">
        <f t="shared" si="9"/>
        <v>#DIV/0!</v>
      </c>
      <c r="Q142" t="s">
        <v>8310</v>
      </c>
      <c r="R142" t="s">
        <v>8313</v>
      </c>
      <c r="S142" s="9">
        <f t="shared" si="10"/>
        <v>42053.198287037041</v>
      </c>
      <c r="T142" s="9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10.775</v>
      </c>
      <c r="P143" s="5">
        <f t="shared" si="9"/>
        <v>46.178571428571431</v>
      </c>
      <c r="Q143" t="s">
        <v>8310</v>
      </c>
      <c r="R143" t="s">
        <v>8313</v>
      </c>
      <c r="S143" s="9">
        <f t="shared" si="10"/>
        <v>42110.153043981481</v>
      </c>
      <c r="T143" s="9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0.33333333333333337</v>
      </c>
      <c r="P144" s="5">
        <f t="shared" si="9"/>
        <v>10</v>
      </c>
      <c r="Q144" t="s">
        <v>8310</v>
      </c>
      <c r="R144" t="s">
        <v>8313</v>
      </c>
      <c r="S144" s="9">
        <f t="shared" si="10"/>
        <v>41938.893263888887</v>
      </c>
      <c r="T144" s="9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5" t="e">
        <f t="shared" si="9"/>
        <v>#DIV/0!</v>
      </c>
      <c r="Q145" t="s">
        <v>8310</v>
      </c>
      <c r="R145" t="s">
        <v>8313</v>
      </c>
      <c r="S145" s="9">
        <f t="shared" si="10"/>
        <v>42559.064143518524</v>
      </c>
      <c r="T145" s="9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27.6</v>
      </c>
      <c r="P146" s="5">
        <f t="shared" si="9"/>
        <v>55.945945945945944</v>
      </c>
      <c r="Q146" t="s">
        <v>8310</v>
      </c>
      <c r="R146" t="s">
        <v>8313</v>
      </c>
      <c r="S146" s="9">
        <f t="shared" si="10"/>
        <v>42047.762407407412</v>
      </c>
      <c r="T146" s="9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7.5111111111111111</v>
      </c>
      <c r="P147" s="5">
        <f t="shared" si="9"/>
        <v>37.555555555555557</v>
      </c>
      <c r="Q147" t="s">
        <v>8310</v>
      </c>
      <c r="R147" t="s">
        <v>8313</v>
      </c>
      <c r="S147" s="9">
        <f t="shared" si="10"/>
        <v>42200.542268518519</v>
      </c>
      <c r="T147" s="9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0.57499999999999996</v>
      </c>
      <c r="P148" s="5">
        <f t="shared" si="9"/>
        <v>38.333333333333336</v>
      </c>
      <c r="Q148" t="s">
        <v>8310</v>
      </c>
      <c r="R148" t="s">
        <v>8313</v>
      </c>
      <c r="S148" s="9">
        <f t="shared" si="10"/>
        <v>42693.016180555554</v>
      </c>
      <c r="T148" s="9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5" t="e">
        <f t="shared" si="9"/>
        <v>#DIV/0!</v>
      </c>
      <c r="Q149" t="s">
        <v>8310</v>
      </c>
      <c r="R149" t="s">
        <v>8313</v>
      </c>
      <c r="S149" s="9">
        <f t="shared" si="10"/>
        <v>41969.767824074079</v>
      </c>
      <c r="T149" s="9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0.08</v>
      </c>
      <c r="P150" s="5">
        <f t="shared" si="9"/>
        <v>20</v>
      </c>
      <c r="Q150" t="s">
        <v>8310</v>
      </c>
      <c r="R150" t="s">
        <v>8313</v>
      </c>
      <c r="S150" s="9">
        <f t="shared" si="10"/>
        <v>42397.281666666662</v>
      </c>
      <c r="T150" s="9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0.91999999999999993</v>
      </c>
      <c r="P151" s="5">
        <f t="shared" si="9"/>
        <v>15.333333333333334</v>
      </c>
      <c r="Q151" t="s">
        <v>8310</v>
      </c>
      <c r="R151" t="s">
        <v>8313</v>
      </c>
      <c r="S151" s="9">
        <f t="shared" si="10"/>
        <v>41968.172106481477</v>
      </c>
      <c r="T151" s="9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23.163076923076922</v>
      </c>
      <c r="P152" s="5">
        <f t="shared" si="9"/>
        <v>449.43283582089555</v>
      </c>
      <c r="Q152" t="s">
        <v>8310</v>
      </c>
      <c r="R152" t="s">
        <v>8313</v>
      </c>
      <c r="S152" s="9">
        <f t="shared" si="10"/>
        <v>42090.161828703705</v>
      </c>
      <c r="T152" s="9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5.5999999999999994E-2</v>
      </c>
      <c r="P153" s="5">
        <f t="shared" si="9"/>
        <v>28</v>
      </c>
      <c r="Q153" t="s">
        <v>8310</v>
      </c>
      <c r="R153" t="s">
        <v>8313</v>
      </c>
      <c r="S153" s="9">
        <f t="shared" si="10"/>
        <v>42113.550821759258</v>
      </c>
      <c r="T153" s="9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7.8947368421052634E-3</v>
      </c>
      <c r="P154" s="5">
        <f t="shared" si="9"/>
        <v>15</v>
      </c>
      <c r="Q154" t="s">
        <v>8310</v>
      </c>
      <c r="R154" t="s">
        <v>8313</v>
      </c>
      <c r="S154" s="9">
        <f t="shared" si="10"/>
        <v>41875.077546296299</v>
      </c>
      <c r="T154" s="9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0.71799999999999997</v>
      </c>
      <c r="P155" s="5">
        <f t="shared" si="9"/>
        <v>35.9</v>
      </c>
      <c r="Q155" t="s">
        <v>8310</v>
      </c>
      <c r="R155" t="s">
        <v>8313</v>
      </c>
      <c r="S155" s="9">
        <f t="shared" si="10"/>
        <v>41933.586157407408</v>
      </c>
      <c r="T155" s="9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2.666666666666667</v>
      </c>
      <c r="P156" s="5">
        <f t="shared" si="9"/>
        <v>13.333333333333334</v>
      </c>
      <c r="Q156" t="s">
        <v>8310</v>
      </c>
      <c r="R156" t="s">
        <v>8313</v>
      </c>
      <c r="S156" s="9">
        <f t="shared" si="10"/>
        <v>42115.547395833331</v>
      </c>
      <c r="T156" s="9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6.0000000000000001E-3</v>
      </c>
      <c r="P157" s="5">
        <f t="shared" si="9"/>
        <v>20.25</v>
      </c>
      <c r="Q157" t="s">
        <v>8310</v>
      </c>
      <c r="R157" t="s">
        <v>8313</v>
      </c>
      <c r="S157" s="9">
        <f t="shared" si="10"/>
        <v>42168.559432870374</v>
      </c>
      <c r="T157" s="9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5.0999999999999996</v>
      </c>
      <c r="P158" s="5">
        <f t="shared" si="9"/>
        <v>119</v>
      </c>
      <c r="Q158" t="s">
        <v>8310</v>
      </c>
      <c r="R158" t="s">
        <v>8313</v>
      </c>
      <c r="S158" s="9">
        <f t="shared" si="10"/>
        <v>41794.124953703707</v>
      </c>
      <c r="T158" s="9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0.26711185308848079</v>
      </c>
      <c r="P159" s="5">
        <f t="shared" si="9"/>
        <v>4</v>
      </c>
      <c r="Q159" t="s">
        <v>8310</v>
      </c>
      <c r="R159" t="s">
        <v>8313</v>
      </c>
      <c r="S159" s="9">
        <f t="shared" si="10"/>
        <v>42396.911712962959</v>
      </c>
      <c r="T159" s="9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5" t="e">
        <f t="shared" si="9"/>
        <v>#DIV/0!</v>
      </c>
      <c r="Q160" t="s">
        <v>8310</v>
      </c>
      <c r="R160" t="s">
        <v>8313</v>
      </c>
      <c r="S160" s="9">
        <f t="shared" si="10"/>
        <v>41904.07671296296</v>
      </c>
      <c r="T160" s="9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2E-3</v>
      </c>
      <c r="P161" s="5">
        <f t="shared" si="9"/>
        <v>10</v>
      </c>
      <c r="Q161" t="s">
        <v>8310</v>
      </c>
      <c r="R161" t="s">
        <v>8313</v>
      </c>
      <c r="S161" s="9">
        <f t="shared" si="10"/>
        <v>42514.434548611112</v>
      </c>
      <c r="T161" s="9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5" t="e">
        <f t="shared" si="9"/>
        <v>#DIV/0!</v>
      </c>
      <c r="Q162" t="s">
        <v>8310</v>
      </c>
      <c r="R162" t="s">
        <v>8314</v>
      </c>
      <c r="S162" s="9">
        <f t="shared" si="10"/>
        <v>42171.913090277783</v>
      </c>
      <c r="T162" s="9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0.01</v>
      </c>
      <c r="P163" s="5">
        <f t="shared" si="9"/>
        <v>5</v>
      </c>
      <c r="Q163" t="s">
        <v>8310</v>
      </c>
      <c r="R163" t="s">
        <v>8314</v>
      </c>
      <c r="S163" s="9">
        <f t="shared" si="10"/>
        <v>41792.687442129631</v>
      </c>
      <c r="T163" s="9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15.535714285714286</v>
      </c>
      <c r="P164" s="5">
        <f t="shared" si="9"/>
        <v>43.5</v>
      </c>
      <c r="Q164" t="s">
        <v>8310</v>
      </c>
      <c r="R164" t="s">
        <v>8314</v>
      </c>
      <c r="S164" s="9">
        <f t="shared" si="10"/>
        <v>41835.126805555556</v>
      </c>
      <c r="T164" s="9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5" t="e">
        <f t="shared" si="9"/>
        <v>#DIV/0!</v>
      </c>
      <c r="Q165" t="s">
        <v>8310</v>
      </c>
      <c r="R165" t="s">
        <v>8314</v>
      </c>
      <c r="S165" s="9">
        <f t="shared" si="10"/>
        <v>42243.961273148147</v>
      </c>
      <c r="T165" s="9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0.53333333333333333</v>
      </c>
      <c r="P166" s="5">
        <f t="shared" si="9"/>
        <v>91.428571428571431</v>
      </c>
      <c r="Q166" t="s">
        <v>8310</v>
      </c>
      <c r="R166" t="s">
        <v>8314</v>
      </c>
      <c r="S166" s="9">
        <f t="shared" si="10"/>
        <v>41841.762743055559</v>
      </c>
      <c r="T166" s="9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5" t="e">
        <f t="shared" si="9"/>
        <v>#DIV/0!</v>
      </c>
      <c r="Q167" t="s">
        <v>8310</v>
      </c>
      <c r="R167" t="s">
        <v>8314</v>
      </c>
      <c r="S167" s="9">
        <f t="shared" si="10"/>
        <v>42351.658842592587</v>
      </c>
      <c r="T167" s="9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60</v>
      </c>
      <c r="P168" s="5">
        <f t="shared" si="9"/>
        <v>3000</v>
      </c>
      <c r="Q168" t="s">
        <v>8310</v>
      </c>
      <c r="R168" t="s">
        <v>8314</v>
      </c>
      <c r="S168" s="9">
        <f t="shared" si="10"/>
        <v>42721.075949074075</v>
      </c>
      <c r="T168" s="9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0.01</v>
      </c>
      <c r="P169" s="5">
        <f t="shared" si="9"/>
        <v>5.5</v>
      </c>
      <c r="Q169" t="s">
        <v>8310</v>
      </c>
      <c r="R169" t="s">
        <v>8314</v>
      </c>
      <c r="S169" s="9">
        <f t="shared" si="10"/>
        <v>42160.927488425921</v>
      </c>
      <c r="T169" s="9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</v>
      </c>
      <c r="P170" s="5">
        <f t="shared" si="9"/>
        <v>108.33333333333333</v>
      </c>
      <c r="Q170" t="s">
        <v>8310</v>
      </c>
      <c r="R170" t="s">
        <v>8314</v>
      </c>
      <c r="S170" s="9">
        <f t="shared" si="10"/>
        <v>42052.83530092593</v>
      </c>
      <c r="T170" s="9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22.400000000000002</v>
      </c>
      <c r="P171" s="5">
        <f t="shared" si="9"/>
        <v>56</v>
      </c>
      <c r="Q171" t="s">
        <v>8310</v>
      </c>
      <c r="R171" t="s">
        <v>8314</v>
      </c>
      <c r="S171" s="9">
        <f t="shared" si="10"/>
        <v>41900.505312499998</v>
      </c>
      <c r="T171" s="9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</v>
      </c>
      <c r="P172" s="5">
        <f t="shared" si="9"/>
        <v>32.5</v>
      </c>
      <c r="Q172" t="s">
        <v>8310</v>
      </c>
      <c r="R172" t="s">
        <v>8314</v>
      </c>
      <c r="S172" s="9">
        <f t="shared" si="10"/>
        <v>42216.977812500001</v>
      </c>
      <c r="T172" s="9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2E-3</v>
      </c>
      <c r="P173" s="5">
        <f t="shared" si="9"/>
        <v>1</v>
      </c>
      <c r="Q173" t="s">
        <v>8310</v>
      </c>
      <c r="R173" t="s">
        <v>8314</v>
      </c>
      <c r="S173" s="9">
        <f t="shared" si="10"/>
        <v>42534.180717592593</v>
      </c>
      <c r="T173" s="9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5" t="e">
        <f t="shared" si="9"/>
        <v>#DIV/0!</v>
      </c>
      <c r="Q174" t="s">
        <v>8310</v>
      </c>
      <c r="R174" t="s">
        <v>8314</v>
      </c>
      <c r="S174" s="9">
        <f t="shared" si="10"/>
        <v>42047.394942129627</v>
      </c>
      <c r="T174" s="9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5" t="e">
        <f t="shared" si="9"/>
        <v>#DIV/0!</v>
      </c>
      <c r="Q175" t="s">
        <v>8310</v>
      </c>
      <c r="R175" t="s">
        <v>8314</v>
      </c>
      <c r="S175" s="9">
        <f t="shared" si="10"/>
        <v>42033.573009259257</v>
      </c>
      <c r="T175" s="9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5" t="e">
        <f t="shared" si="9"/>
        <v>#DIV/0!</v>
      </c>
      <c r="Q176" t="s">
        <v>8310</v>
      </c>
      <c r="R176" t="s">
        <v>8314</v>
      </c>
      <c r="S176" s="9">
        <f t="shared" si="10"/>
        <v>42072.758981481486</v>
      </c>
      <c r="T176" s="9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6.4850000000000003</v>
      </c>
      <c r="P177" s="5">
        <f t="shared" si="9"/>
        <v>49.884615384615387</v>
      </c>
      <c r="Q177" t="s">
        <v>8310</v>
      </c>
      <c r="R177" t="s">
        <v>8314</v>
      </c>
      <c r="S177" s="9">
        <f t="shared" si="10"/>
        <v>41855.777905092589</v>
      </c>
      <c r="T177" s="9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5" t="e">
        <f t="shared" si="9"/>
        <v>#DIV/0!</v>
      </c>
      <c r="Q178" t="s">
        <v>8310</v>
      </c>
      <c r="R178" t="s">
        <v>8314</v>
      </c>
      <c r="S178" s="9">
        <f t="shared" si="10"/>
        <v>42191.824062500003</v>
      </c>
      <c r="T178" s="9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40</v>
      </c>
      <c r="P179" s="5">
        <f t="shared" si="9"/>
        <v>25.714285714285715</v>
      </c>
      <c r="Q179" t="s">
        <v>8310</v>
      </c>
      <c r="R179" t="s">
        <v>8314</v>
      </c>
      <c r="S179" s="9">
        <f t="shared" si="10"/>
        <v>42070.047754629632</v>
      </c>
      <c r="T179" s="9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5" t="e">
        <f t="shared" si="9"/>
        <v>#DIV/0!</v>
      </c>
      <c r="Q180" t="s">
        <v>8310</v>
      </c>
      <c r="R180" t="s">
        <v>8314</v>
      </c>
      <c r="S180" s="9">
        <f t="shared" si="10"/>
        <v>42304.955381944441</v>
      </c>
      <c r="T180" s="9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20</v>
      </c>
      <c r="P181" s="5">
        <f t="shared" si="9"/>
        <v>100</v>
      </c>
      <c r="Q181" t="s">
        <v>8310</v>
      </c>
      <c r="R181" t="s">
        <v>8314</v>
      </c>
      <c r="S181" s="9">
        <f t="shared" si="10"/>
        <v>42403.080497685187</v>
      </c>
      <c r="T181" s="9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33.416666666666664</v>
      </c>
      <c r="P182" s="5">
        <f t="shared" si="9"/>
        <v>30.846153846153847</v>
      </c>
      <c r="Q182" t="s">
        <v>8310</v>
      </c>
      <c r="R182" t="s">
        <v>8314</v>
      </c>
      <c r="S182" s="9">
        <f t="shared" si="10"/>
        <v>42067.991238425922</v>
      </c>
      <c r="T182" s="9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21.092608822670172</v>
      </c>
      <c r="P183" s="5">
        <f t="shared" si="9"/>
        <v>180.5</v>
      </c>
      <c r="Q183" t="s">
        <v>8310</v>
      </c>
      <c r="R183" t="s">
        <v>8314</v>
      </c>
      <c r="S183" s="9">
        <f t="shared" si="10"/>
        <v>42147.741840277777</v>
      </c>
      <c r="T183" s="9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5" t="e">
        <f t="shared" si="9"/>
        <v>#DIV/0!</v>
      </c>
      <c r="Q184" t="s">
        <v>8310</v>
      </c>
      <c r="R184" t="s">
        <v>8314</v>
      </c>
      <c r="S184" s="9">
        <f t="shared" si="10"/>
        <v>42712.011944444443</v>
      </c>
      <c r="T184" s="9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35.856000000000002</v>
      </c>
      <c r="P185" s="5">
        <f t="shared" si="9"/>
        <v>373.5</v>
      </c>
      <c r="Q185" t="s">
        <v>8310</v>
      </c>
      <c r="R185" t="s">
        <v>8314</v>
      </c>
      <c r="S185" s="9">
        <f t="shared" si="10"/>
        <v>41939.810300925928</v>
      </c>
      <c r="T185" s="9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3.4000000000000004</v>
      </c>
      <c r="P186" s="5">
        <f t="shared" si="9"/>
        <v>25.5</v>
      </c>
      <c r="Q186" t="s">
        <v>8310</v>
      </c>
      <c r="R186" t="s">
        <v>8314</v>
      </c>
      <c r="S186" s="9">
        <f t="shared" si="10"/>
        <v>41825.791226851856</v>
      </c>
      <c r="T186" s="9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</v>
      </c>
      <c r="P187" s="5">
        <f t="shared" si="9"/>
        <v>220</v>
      </c>
      <c r="Q187" t="s">
        <v>8310</v>
      </c>
      <c r="R187" t="s">
        <v>8314</v>
      </c>
      <c r="S187" s="9">
        <f t="shared" si="10"/>
        <v>42570.91133101852</v>
      </c>
      <c r="T187" s="9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5" t="e">
        <f t="shared" si="9"/>
        <v>#DIV/0!</v>
      </c>
      <c r="Q188" t="s">
        <v>8310</v>
      </c>
      <c r="R188" t="s">
        <v>8314</v>
      </c>
      <c r="S188" s="9">
        <f t="shared" si="10"/>
        <v>42767.812893518523</v>
      </c>
      <c r="T188" s="9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16</v>
      </c>
      <c r="P189" s="5">
        <f t="shared" si="9"/>
        <v>160</v>
      </c>
      <c r="Q189" t="s">
        <v>8310</v>
      </c>
      <c r="R189" t="s">
        <v>8314</v>
      </c>
      <c r="S189" s="9">
        <f t="shared" si="10"/>
        <v>42182.234456018516</v>
      </c>
      <c r="T189" s="9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5" t="e">
        <f t="shared" si="9"/>
        <v>#DIV/0!</v>
      </c>
      <c r="Q190" t="s">
        <v>8310</v>
      </c>
      <c r="R190" t="s">
        <v>8314</v>
      </c>
      <c r="S190" s="9">
        <f t="shared" si="10"/>
        <v>41857.18304398148</v>
      </c>
      <c r="T190" s="9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6.8999999999999992E-2</v>
      </c>
      <c r="P191" s="5">
        <f t="shared" si="9"/>
        <v>69</v>
      </c>
      <c r="Q191" t="s">
        <v>8310</v>
      </c>
      <c r="R191" t="s">
        <v>8314</v>
      </c>
      <c r="S191" s="9">
        <f t="shared" si="10"/>
        <v>42556.690706018519</v>
      </c>
      <c r="T191" s="9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0.41666666666666669</v>
      </c>
      <c r="P192" s="5">
        <f t="shared" si="9"/>
        <v>50</v>
      </c>
      <c r="Q192" t="s">
        <v>8310</v>
      </c>
      <c r="R192" t="s">
        <v>8314</v>
      </c>
      <c r="S192" s="9">
        <f t="shared" si="10"/>
        <v>42527.650995370372</v>
      </c>
      <c r="T192" s="9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5</v>
      </c>
      <c r="P193" s="5">
        <f t="shared" si="9"/>
        <v>83.333333333333329</v>
      </c>
      <c r="Q193" t="s">
        <v>8310</v>
      </c>
      <c r="R193" t="s">
        <v>8314</v>
      </c>
      <c r="S193" s="9">
        <f t="shared" si="10"/>
        <v>42239.441412037035</v>
      </c>
      <c r="T193" s="9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1.6999999999999999E-3</v>
      </c>
      <c r="P194" s="5">
        <f t="shared" si="9"/>
        <v>5.666666666666667</v>
      </c>
      <c r="Q194" t="s">
        <v>8310</v>
      </c>
      <c r="R194" t="s">
        <v>8314</v>
      </c>
      <c r="S194" s="9">
        <f t="shared" si="10"/>
        <v>41899.792037037041</v>
      </c>
      <c r="T194" s="9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(E195/D195)*100</f>
        <v>0</v>
      </c>
      <c r="P195" s="5" t="e">
        <f t="shared" ref="P195:P258" si="13">E195/L195</f>
        <v>#DIV/0!</v>
      </c>
      <c r="Q195" t="s">
        <v>8310</v>
      </c>
      <c r="R195" t="s">
        <v>8314</v>
      </c>
      <c r="S195" s="9">
        <f t="shared" ref="S195:S258" si="14">(((J195/60)/60)/24)+DATE(1970,1,1)</f>
        <v>41911.934791666667</v>
      </c>
      <c r="T195" s="9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0.12</v>
      </c>
      <c r="P196" s="5">
        <f t="shared" si="13"/>
        <v>1</v>
      </c>
      <c r="Q196" t="s">
        <v>8310</v>
      </c>
      <c r="R196" t="s">
        <v>8314</v>
      </c>
      <c r="S196" s="9">
        <f t="shared" si="14"/>
        <v>42375.996886574074</v>
      </c>
      <c r="T196" s="9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5" t="e">
        <f t="shared" si="13"/>
        <v>#DIV/0!</v>
      </c>
      <c r="Q197" t="s">
        <v>8310</v>
      </c>
      <c r="R197" t="s">
        <v>8314</v>
      </c>
      <c r="S197" s="9">
        <f t="shared" si="14"/>
        <v>42135.67050925926</v>
      </c>
      <c r="T197" s="9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41.857142857142861</v>
      </c>
      <c r="P198" s="5">
        <f t="shared" si="13"/>
        <v>77.10526315789474</v>
      </c>
      <c r="Q198" t="s">
        <v>8310</v>
      </c>
      <c r="R198" t="s">
        <v>8314</v>
      </c>
      <c r="S198" s="9">
        <f t="shared" si="14"/>
        <v>42259.542800925927</v>
      </c>
      <c r="T198" s="9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10.48</v>
      </c>
      <c r="P199" s="5">
        <f t="shared" si="13"/>
        <v>32.75</v>
      </c>
      <c r="Q199" t="s">
        <v>8310</v>
      </c>
      <c r="R199" t="s">
        <v>8314</v>
      </c>
      <c r="S199" s="9">
        <f t="shared" si="14"/>
        <v>42741.848379629635</v>
      </c>
      <c r="T199" s="9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1.1159999999999999</v>
      </c>
      <c r="P200" s="5">
        <f t="shared" si="13"/>
        <v>46.5</v>
      </c>
      <c r="Q200" t="s">
        <v>8310</v>
      </c>
      <c r="R200" t="s">
        <v>8314</v>
      </c>
      <c r="S200" s="9">
        <f t="shared" si="14"/>
        <v>41887.383356481485</v>
      </c>
      <c r="T200" s="9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5" t="e">
        <f t="shared" si="13"/>
        <v>#DIV/0!</v>
      </c>
      <c r="Q201" t="s">
        <v>8310</v>
      </c>
      <c r="R201" t="s">
        <v>8314</v>
      </c>
      <c r="S201" s="9">
        <f t="shared" si="14"/>
        <v>42584.123865740738</v>
      </c>
      <c r="T201" s="9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26.192500000000003</v>
      </c>
      <c r="P202" s="5">
        <f t="shared" si="13"/>
        <v>87.308333333333337</v>
      </c>
      <c r="Q202" t="s">
        <v>8310</v>
      </c>
      <c r="R202" t="s">
        <v>8314</v>
      </c>
      <c r="S202" s="9">
        <f t="shared" si="14"/>
        <v>41867.083368055559</v>
      </c>
      <c r="T202" s="9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58.461538461538467</v>
      </c>
      <c r="P203" s="5">
        <f t="shared" si="13"/>
        <v>54.285714285714285</v>
      </c>
      <c r="Q203" t="s">
        <v>8310</v>
      </c>
      <c r="R203" t="s">
        <v>8314</v>
      </c>
      <c r="S203" s="9">
        <f t="shared" si="14"/>
        <v>42023.818622685183</v>
      </c>
      <c r="T203" s="9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5" t="e">
        <f t="shared" si="13"/>
        <v>#DIV/0!</v>
      </c>
      <c r="Q204" t="s">
        <v>8310</v>
      </c>
      <c r="R204" t="s">
        <v>8314</v>
      </c>
      <c r="S204" s="9">
        <f t="shared" si="14"/>
        <v>42255.927824074075</v>
      </c>
      <c r="T204" s="9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29.84</v>
      </c>
      <c r="P205" s="5">
        <f t="shared" si="13"/>
        <v>93.25</v>
      </c>
      <c r="Q205" t="s">
        <v>8310</v>
      </c>
      <c r="R205" t="s">
        <v>8314</v>
      </c>
      <c r="S205" s="9">
        <f t="shared" si="14"/>
        <v>41973.847962962958</v>
      </c>
      <c r="T205" s="9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50.721666666666664</v>
      </c>
      <c r="P206" s="5">
        <f t="shared" si="13"/>
        <v>117.68368136117556</v>
      </c>
      <c r="Q206" t="s">
        <v>8310</v>
      </c>
      <c r="R206" t="s">
        <v>8314</v>
      </c>
      <c r="S206" s="9">
        <f t="shared" si="14"/>
        <v>42556.583368055552</v>
      </c>
      <c r="T206" s="9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16.25</v>
      </c>
      <c r="P207" s="5">
        <f t="shared" si="13"/>
        <v>76.470588235294116</v>
      </c>
      <c r="Q207" t="s">
        <v>8310</v>
      </c>
      <c r="R207" t="s">
        <v>8314</v>
      </c>
      <c r="S207" s="9">
        <f t="shared" si="14"/>
        <v>42248.632199074069</v>
      </c>
      <c r="T207" s="9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5" t="e">
        <f t="shared" si="13"/>
        <v>#DIV/0!</v>
      </c>
      <c r="Q208" t="s">
        <v>8310</v>
      </c>
      <c r="R208" t="s">
        <v>8314</v>
      </c>
      <c r="S208" s="9">
        <f t="shared" si="14"/>
        <v>42567.004432870366</v>
      </c>
      <c r="T208" s="9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15.214285714285714</v>
      </c>
      <c r="P209" s="5">
        <f t="shared" si="13"/>
        <v>163.84615384615384</v>
      </c>
      <c r="Q209" t="s">
        <v>8310</v>
      </c>
      <c r="R209" t="s">
        <v>8314</v>
      </c>
      <c r="S209" s="9">
        <f t="shared" si="14"/>
        <v>41978.197199074071</v>
      </c>
      <c r="T209" s="9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5" t="e">
        <f t="shared" si="13"/>
        <v>#DIV/0!</v>
      </c>
      <c r="Q210" t="s">
        <v>8310</v>
      </c>
      <c r="R210" t="s">
        <v>8314</v>
      </c>
      <c r="S210" s="9">
        <f t="shared" si="14"/>
        <v>41959.369988425926</v>
      </c>
      <c r="T210" s="9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5" t="e">
        <f t="shared" si="13"/>
        <v>#DIV/0!</v>
      </c>
      <c r="Q211" t="s">
        <v>8310</v>
      </c>
      <c r="R211" t="s">
        <v>8314</v>
      </c>
      <c r="S211" s="9">
        <f t="shared" si="14"/>
        <v>42165.922858796301</v>
      </c>
      <c r="T211" s="9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25.25</v>
      </c>
      <c r="P212" s="5">
        <f t="shared" si="13"/>
        <v>91.818181818181813</v>
      </c>
      <c r="Q212" t="s">
        <v>8310</v>
      </c>
      <c r="R212" t="s">
        <v>8314</v>
      </c>
      <c r="S212" s="9">
        <f t="shared" si="14"/>
        <v>42249.064722222218</v>
      </c>
      <c r="T212" s="9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44.6</v>
      </c>
      <c r="P213" s="5">
        <f t="shared" si="13"/>
        <v>185.83333333333334</v>
      </c>
      <c r="Q213" t="s">
        <v>8310</v>
      </c>
      <c r="R213" t="s">
        <v>8314</v>
      </c>
      <c r="S213" s="9">
        <f t="shared" si="14"/>
        <v>42236.159918981488</v>
      </c>
      <c r="T213" s="9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1.5873015873015872E-2</v>
      </c>
      <c r="P214" s="5">
        <f t="shared" si="13"/>
        <v>1</v>
      </c>
      <c r="Q214" t="s">
        <v>8310</v>
      </c>
      <c r="R214" t="s">
        <v>8314</v>
      </c>
      <c r="S214" s="9">
        <f t="shared" si="14"/>
        <v>42416.881018518514</v>
      </c>
      <c r="T214" s="9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0.04</v>
      </c>
      <c r="P215" s="5">
        <f t="shared" si="13"/>
        <v>20</v>
      </c>
      <c r="Q215" t="s">
        <v>8310</v>
      </c>
      <c r="R215" t="s">
        <v>8314</v>
      </c>
      <c r="S215" s="9">
        <f t="shared" si="14"/>
        <v>42202.594293981485</v>
      </c>
      <c r="T215" s="9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8.0000000000000002E-3</v>
      </c>
      <c r="P216" s="5">
        <f t="shared" si="13"/>
        <v>1</v>
      </c>
      <c r="Q216" t="s">
        <v>8310</v>
      </c>
      <c r="R216" t="s">
        <v>8314</v>
      </c>
      <c r="S216" s="9">
        <f t="shared" si="14"/>
        <v>42009.64061342593</v>
      </c>
      <c r="T216" s="9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0.22727272727272727</v>
      </c>
      <c r="P217" s="5">
        <f t="shared" si="13"/>
        <v>10</v>
      </c>
      <c r="Q217" t="s">
        <v>8310</v>
      </c>
      <c r="R217" t="s">
        <v>8314</v>
      </c>
      <c r="S217" s="9">
        <f t="shared" si="14"/>
        <v>42375.230115740742</v>
      </c>
      <c r="T217" s="9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55.698440000000005</v>
      </c>
      <c r="P218" s="5">
        <f t="shared" si="13"/>
        <v>331.53833333333336</v>
      </c>
      <c r="Q218" t="s">
        <v>8310</v>
      </c>
      <c r="R218" t="s">
        <v>8314</v>
      </c>
      <c r="S218" s="9">
        <f t="shared" si="14"/>
        <v>42066.958761574075</v>
      </c>
      <c r="T218" s="9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11.943</v>
      </c>
      <c r="P219" s="5">
        <f t="shared" si="13"/>
        <v>314.28947368421052</v>
      </c>
      <c r="Q219" t="s">
        <v>8310</v>
      </c>
      <c r="R219" t="s">
        <v>8314</v>
      </c>
      <c r="S219" s="9">
        <f t="shared" si="14"/>
        <v>41970.64061342593</v>
      </c>
      <c r="T219" s="9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2</v>
      </c>
      <c r="P220" s="5">
        <f t="shared" si="13"/>
        <v>100</v>
      </c>
      <c r="Q220" t="s">
        <v>8310</v>
      </c>
      <c r="R220" t="s">
        <v>8314</v>
      </c>
      <c r="S220" s="9">
        <f t="shared" si="14"/>
        <v>42079.628344907411</v>
      </c>
      <c r="T220" s="9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17.630000000000003</v>
      </c>
      <c r="P221" s="5">
        <f t="shared" si="13"/>
        <v>115.98684210526316</v>
      </c>
      <c r="Q221" t="s">
        <v>8310</v>
      </c>
      <c r="R221" t="s">
        <v>8314</v>
      </c>
      <c r="S221" s="9">
        <f t="shared" si="14"/>
        <v>42429.326678240745</v>
      </c>
      <c r="T221" s="9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0.72</v>
      </c>
      <c r="P222" s="5">
        <f t="shared" si="13"/>
        <v>120</v>
      </c>
      <c r="Q222" t="s">
        <v>8310</v>
      </c>
      <c r="R222" t="s">
        <v>8314</v>
      </c>
      <c r="S222" s="9">
        <f t="shared" si="14"/>
        <v>42195.643865740742</v>
      </c>
      <c r="T222" s="9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5" t="e">
        <f t="shared" si="13"/>
        <v>#DIV/0!</v>
      </c>
      <c r="Q223" t="s">
        <v>8310</v>
      </c>
      <c r="R223" t="s">
        <v>8314</v>
      </c>
      <c r="S223" s="9">
        <f t="shared" si="14"/>
        <v>42031.837546296301</v>
      </c>
      <c r="T223" s="9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13</v>
      </c>
      <c r="P224" s="5">
        <f t="shared" si="13"/>
        <v>65</v>
      </c>
      <c r="Q224" t="s">
        <v>8310</v>
      </c>
      <c r="R224" t="s">
        <v>8314</v>
      </c>
      <c r="S224" s="9">
        <f t="shared" si="14"/>
        <v>42031.769884259258</v>
      </c>
      <c r="T224" s="9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5" t="e">
        <f t="shared" si="13"/>
        <v>#DIV/0!</v>
      </c>
      <c r="Q225" t="s">
        <v>8310</v>
      </c>
      <c r="R225" t="s">
        <v>8314</v>
      </c>
      <c r="S225" s="9">
        <f t="shared" si="14"/>
        <v>42482.048032407409</v>
      </c>
      <c r="T225" s="9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5" t="e">
        <f t="shared" si="13"/>
        <v>#DIV/0!</v>
      </c>
      <c r="Q226" t="s">
        <v>8310</v>
      </c>
      <c r="R226" t="s">
        <v>8314</v>
      </c>
      <c r="S226" s="9">
        <f t="shared" si="14"/>
        <v>42135.235254629632</v>
      </c>
      <c r="T226" s="9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5" t="e">
        <f t="shared" si="13"/>
        <v>#DIV/0!</v>
      </c>
      <c r="Q227" t="s">
        <v>8310</v>
      </c>
      <c r="R227" t="s">
        <v>8314</v>
      </c>
      <c r="S227" s="9">
        <f t="shared" si="14"/>
        <v>42438.961273148147</v>
      </c>
      <c r="T227" s="9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0.86206896551724133</v>
      </c>
      <c r="P228" s="5">
        <f t="shared" si="13"/>
        <v>125</v>
      </c>
      <c r="Q228" t="s">
        <v>8310</v>
      </c>
      <c r="R228" t="s">
        <v>8314</v>
      </c>
      <c r="S228" s="9">
        <f t="shared" si="14"/>
        <v>42106.666018518517</v>
      </c>
      <c r="T228" s="9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5" t="e">
        <f t="shared" si="13"/>
        <v>#DIV/0!</v>
      </c>
      <c r="Q229" t="s">
        <v>8310</v>
      </c>
      <c r="R229" t="s">
        <v>8314</v>
      </c>
      <c r="S229" s="9">
        <f t="shared" si="14"/>
        <v>42164.893993055557</v>
      </c>
      <c r="T229" s="9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5" t="e">
        <f t="shared" si="13"/>
        <v>#DIV/0!</v>
      </c>
      <c r="Q230" t="s">
        <v>8310</v>
      </c>
      <c r="R230" t="s">
        <v>8314</v>
      </c>
      <c r="S230" s="9">
        <f t="shared" si="14"/>
        <v>42096.686400462961</v>
      </c>
      <c r="T230" s="9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5" t="e">
        <f t="shared" si="13"/>
        <v>#DIV/0!</v>
      </c>
      <c r="Q231" t="s">
        <v>8310</v>
      </c>
      <c r="R231" t="s">
        <v>8314</v>
      </c>
      <c r="S231" s="9">
        <f t="shared" si="14"/>
        <v>42383.933993055558</v>
      </c>
      <c r="T231" s="9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0.4</v>
      </c>
      <c r="P232" s="5">
        <f t="shared" si="13"/>
        <v>30</v>
      </c>
      <c r="Q232" t="s">
        <v>8310</v>
      </c>
      <c r="R232" t="s">
        <v>8314</v>
      </c>
      <c r="S232" s="9">
        <f t="shared" si="14"/>
        <v>42129.777210648142</v>
      </c>
      <c r="T232" s="9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5" t="e">
        <f t="shared" si="13"/>
        <v>#DIV/0!</v>
      </c>
      <c r="Q233" t="s">
        <v>8310</v>
      </c>
      <c r="R233" t="s">
        <v>8314</v>
      </c>
      <c r="S233" s="9">
        <f t="shared" si="14"/>
        <v>42341.958923611113</v>
      </c>
      <c r="T233" s="9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</v>
      </c>
      <c r="P234" s="5">
        <f t="shared" si="13"/>
        <v>15.714285714285714</v>
      </c>
      <c r="Q234" t="s">
        <v>8310</v>
      </c>
      <c r="R234" t="s">
        <v>8314</v>
      </c>
      <c r="S234" s="9">
        <f t="shared" si="14"/>
        <v>42032.82576388889</v>
      </c>
      <c r="T234" s="9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5" t="e">
        <f t="shared" si="13"/>
        <v>#DIV/0!</v>
      </c>
      <c r="Q235" t="s">
        <v>8310</v>
      </c>
      <c r="R235" t="s">
        <v>8314</v>
      </c>
      <c r="S235" s="9">
        <f t="shared" si="14"/>
        <v>42612.911712962959</v>
      </c>
      <c r="T235" s="9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40.1</v>
      </c>
      <c r="P236" s="5">
        <f t="shared" si="13"/>
        <v>80.2</v>
      </c>
      <c r="Q236" t="s">
        <v>8310</v>
      </c>
      <c r="R236" t="s">
        <v>8314</v>
      </c>
      <c r="S236" s="9">
        <f t="shared" si="14"/>
        <v>42136.035405092596</v>
      </c>
      <c r="T236" s="9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5" t="e">
        <f t="shared" si="13"/>
        <v>#DIV/0!</v>
      </c>
      <c r="Q237" t="s">
        <v>8310</v>
      </c>
      <c r="R237" t="s">
        <v>8314</v>
      </c>
      <c r="S237" s="9">
        <f t="shared" si="14"/>
        <v>42164.908530092594</v>
      </c>
      <c r="T237" s="9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5" t="e">
        <f t="shared" si="13"/>
        <v>#DIV/0!</v>
      </c>
      <c r="Q238" t="s">
        <v>8310</v>
      </c>
      <c r="R238" t="s">
        <v>8314</v>
      </c>
      <c r="S238" s="9">
        <f t="shared" si="14"/>
        <v>42321.08447916666</v>
      </c>
      <c r="T238" s="9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0.33333333333333337</v>
      </c>
      <c r="P239" s="5">
        <f t="shared" si="13"/>
        <v>50</v>
      </c>
      <c r="Q239" t="s">
        <v>8310</v>
      </c>
      <c r="R239" t="s">
        <v>8314</v>
      </c>
      <c r="S239" s="9">
        <f t="shared" si="14"/>
        <v>42377.577187499999</v>
      </c>
      <c r="T239" s="9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5" t="e">
        <f t="shared" si="13"/>
        <v>#DIV/0!</v>
      </c>
      <c r="Q240" t="s">
        <v>8310</v>
      </c>
      <c r="R240" t="s">
        <v>8314</v>
      </c>
      <c r="S240" s="9">
        <f t="shared" si="14"/>
        <v>42713.962499999994</v>
      </c>
      <c r="T240" s="9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25</v>
      </c>
      <c r="P241" s="5">
        <f t="shared" si="13"/>
        <v>50</v>
      </c>
      <c r="Q241" t="s">
        <v>8310</v>
      </c>
      <c r="R241" t="s">
        <v>8314</v>
      </c>
      <c r="S241" s="9">
        <f t="shared" si="14"/>
        <v>42297.110300925924</v>
      </c>
      <c r="T241" s="9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107.63413333333334</v>
      </c>
      <c r="P242" s="5">
        <f t="shared" si="13"/>
        <v>117.84759124087591</v>
      </c>
      <c r="Q242" t="s">
        <v>8310</v>
      </c>
      <c r="R242" t="s">
        <v>8315</v>
      </c>
      <c r="S242" s="9">
        <f t="shared" si="14"/>
        <v>41354.708460648151</v>
      </c>
      <c r="T242" s="9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112.63736263736264</v>
      </c>
      <c r="P243" s="5">
        <f t="shared" si="13"/>
        <v>109.04255319148936</v>
      </c>
      <c r="Q243" t="s">
        <v>8310</v>
      </c>
      <c r="R243" t="s">
        <v>8315</v>
      </c>
      <c r="S243" s="9">
        <f t="shared" si="14"/>
        <v>41949.697962962964</v>
      </c>
      <c r="T243" s="9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113.46153846153845</v>
      </c>
      <c r="P244" s="5">
        <f t="shared" si="13"/>
        <v>73.019801980198025</v>
      </c>
      <c r="Q244" t="s">
        <v>8310</v>
      </c>
      <c r="R244" t="s">
        <v>8315</v>
      </c>
      <c r="S244" s="9">
        <f t="shared" si="14"/>
        <v>40862.492939814816</v>
      </c>
      <c r="T244" s="9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102.592</v>
      </c>
      <c r="P245" s="5">
        <f t="shared" si="13"/>
        <v>78.195121951219505</v>
      </c>
      <c r="Q245" t="s">
        <v>8310</v>
      </c>
      <c r="R245" t="s">
        <v>8315</v>
      </c>
      <c r="S245" s="9">
        <f t="shared" si="14"/>
        <v>41662.047500000001</v>
      </c>
      <c r="T245" s="9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113.75714285714287</v>
      </c>
      <c r="P246" s="5">
        <f t="shared" si="13"/>
        <v>47.398809523809526</v>
      </c>
      <c r="Q246" t="s">
        <v>8310</v>
      </c>
      <c r="R246" t="s">
        <v>8315</v>
      </c>
      <c r="S246" s="9">
        <f t="shared" si="14"/>
        <v>40213.323599537034</v>
      </c>
      <c r="T246" s="9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103.71999999999998</v>
      </c>
      <c r="P247" s="5">
        <f t="shared" si="13"/>
        <v>54.020833333333336</v>
      </c>
      <c r="Q247" t="s">
        <v>8310</v>
      </c>
      <c r="R247" t="s">
        <v>8315</v>
      </c>
      <c r="S247" s="9">
        <f t="shared" si="14"/>
        <v>41107.053067129629</v>
      </c>
      <c r="T247" s="9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305.46000000000004</v>
      </c>
      <c r="P248" s="5">
        <f t="shared" si="13"/>
        <v>68.488789237668158</v>
      </c>
      <c r="Q248" t="s">
        <v>8310</v>
      </c>
      <c r="R248" t="s">
        <v>8315</v>
      </c>
      <c r="S248" s="9">
        <f t="shared" si="14"/>
        <v>40480.363483796296</v>
      </c>
      <c r="T248" s="9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134.1</v>
      </c>
      <c r="P249" s="5">
        <f t="shared" si="13"/>
        <v>108.14516129032258</v>
      </c>
      <c r="Q249" t="s">
        <v>8310</v>
      </c>
      <c r="R249" t="s">
        <v>8315</v>
      </c>
      <c r="S249" s="9">
        <f t="shared" si="14"/>
        <v>40430.604328703703</v>
      </c>
      <c r="T249" s="9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101.33294117647058</v>
      </c>
      <c r="P250" s="5">
        <f t="shared" si="13"/>
        <v>589.95205479452056</v>
      </c>
      <c r="Q250" t="s">
        <v>8310</v>
      </c>
      <c r="R250" t="s">
        <v>8315</v>
      </c>
      <c r="S250" s="9">
        <f t="shared" si="14"/>
        <v>40870.774409722224</v>
      </c>
      <c r="T250" s="9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112.92</v>
      </c>
      <c r="P251" s="5">
        <f t="shared" si="13"/>
        <v>48.051063829787232</v>
      </c>
      <c r="Q251" t="s">
        <v>8310</v>
      </c>
      <c r="R251" t="s">
        <v>8315</v>
      </c>
      <c r="S251" s="9">
        <f t="shared" si="14"/>
        <v>40332.923842592594</v>
      </c>
      <c r="T251" s="9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105.58333333333334</v>
      </c>
      <c r="P252" s="5">
        <f t="shared" si="13"/>
        <v>72.482837528604122</v>
      </c>
      <c r="Q252" t="s">
        <v>8310</v>
      </c>
      <c r="R252" t="s">
        <v>8315</v>
      </c>
      <c r="S252" s="9">
        <f t="shared" si="14"/>
        <v>41401.565868055557</v>
      </c>
      <c r="T252" s="9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125.57142857142858</v>
      </c>
      <c r="P253" s="5">
        <f t="shared" si="13"/>
        <v>57.077922077922075</v>
      </c>
      <c r="Q253" t="s">
        <v>8310</v>
      </c>
      <c r="R253" t="s">
        <v>8315</v>
      </c>
      <c r="S253" s="9">
        <f t="shared" si="14"/>
        <v>41013.787569444445</v>
      </c>
      <c r="T253" s="9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184.56</v>
      </c>
      <c r="P254" s="5">
        <f t="shared" si="13"/>
        <v>85.444444444444443</v>
      </c>
      <c r="Q254" t="s">
        <v>8310</v>
      </c>
      <c r="R254" t="s">
        <v>8315</v>
      </c>
      <c r="S254" s="9">
        <f t="shared" si="14"/>
        <v>40266.662708333337</v>
      </c>
      <c r="T254" s="9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100.73333333333335</v>
      </c>
      <c r="P255" s="5">
        <f t="shared" si="13"/>
        <v>215.85714285714286</v>
      </c>
      <c r="Q255" t="s">
        <v>8310</v>
      </c>
      <c r="R255" t="s">
        <v>8315</v>
      </c>
      <c r="S255" s="9">
        <f t="shared" si="14"/>
        <v>40924.650868055556</v>
      </c>
      <c r="T255" s="9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116.94725</v>
      </c>
      <c r="P256" s="5">
        <f t="shared" si="13"/>
        <v>89.38643312101911</v>
      </c>
      <c r="Q256" t="s">
        <v>8310</v>
      </c>
      <c r="R256" t="s">
        <v>8315</v>
      </c>
      <c r="S256" s="9">
        <f t="shared" si="14"/>
        <v>42263.952662037031</v>
      </c>
      <c r="T256" s="9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106.73325</v>
      </c>
      <c r="P257" s="5">
        <f t="shared" si="13"/>
        <v>45.418404255319146</v>
      </c>
      <c r="Q257" t="s">
        <v>8310</v>
      </c>
      <c r="R257" t="s">
        <v>8315</v>
      </c>
      <c r="S257" s="9">
        <f t="shared" si="14"/>
        <v>40588.526412037041</v>
      </c>
      <c r="T257" s="9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139.1</v>
      </c>
      <c r="P258" s="5">
        <f t="shared" si="13"/>
        <v>65.756363636363631</v>
      </c>
      <c r="Q258" t="s">
        <v>8310</v>
      </c>
      <c r="R258" t="s">
        <v>8315</v>
      </c>
      <c r="S258" s="9">
        <f t="shared" si="14"/>
        <v>41319.769293981481</v>
      </c>
      <c r="T258" s="9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(E259/D259)*100</f>
        <v>106.72648571428572</v>
      </c>
      <c r="P259" s="5">
        <f t="shared" ref="P259:P322" si="17">E259/L259</f>
        <v>66.70405357142856</v>
      </c>
      <c r="Q259" t="s">
        <v>8310</v>
      </c>
      <c r="R259" t="s">
        <v>8315</v>
      </c>
      <c r="S259" s="9">
        <f t="shared" ref="S259:S322" si="18">(((J259/60)/60)/24)+DATE(1970,1,1)</f>
        <v>42479.626875000002</v>
      </c>
      <c r="T259" s="9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191.14</v>
      </c>
      <c r="P260" s="5">
        <f t="shared" si="17"/>
        <v>83.345930232558146</v>
      </c>
      <c r="Q260" t="s">
        <v>8310</v>
      </c>
      <c r="R260" t="s">
        <v>8315</v>
      </c>
      <c r="S260" s="9">
        <f t="shared" si="18"/>
        <v>40682.051689814813</v>
      </c>
      <c r="T260" s="9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131.93789333333334</v>
      </c>
      <c r="P261" s="5">
        <f t="shared" si="17"/>
        <v>105.04609341825902</v>
      </c>
      <c r="Q261" t="s">
        <v>8310</v>
      </c>
      <c r="R261" t="s">
        <v>8315</v>
      </c>
      <c r="S261" s="9">
        <f t="shared" si="18"/>
        <v>42072.738067129627</v>
      </c>
      <c r="T261" s="9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106.4</v>
      </c>
      <c r="P262" s="5">
        <f t="shared" si="17"/>
        <v>120.90909090909091</v>
      </c>
      <c r="Q262" t="s">
        <v>8310</v>
      </c>
      <c r="R262" t="s">
        <v>8315</v>
      </c>
      <c r="S262" s="9">
        <f t="shared" si="18"/>
        <v>40330.755543981482</v>
      </c>
      <c r="T262" s="9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107.4</v>
      </c>
      <c r="P263" s="5">
        <f t="shared" si="17"/>
        <v>97.63636363636364</v>
      </c>
      <c r="Q263" t="s">
        <v>8310</v>
      </c>
      <c r="R263" t="s">
        <v>8315</v>
      </c>
      <c r="S263" s="9">
        <f t="shared" si="18"/>
        <v>41017.885462962964</v>
      </c>
      <c r="T263" s="9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240</v>
      </c>
      <c r="P264" s="5">
        <f t="shared" si="17"/>
        <v>41.379310344827587</v>
      </c>
      <c r="Q264" t="s">
        <v>8310</v>
      </c>
      <c r="R264" t="s">
        <v>8315</v>
      </c>
      <c r="S264" s="9">
        <f t="shared" si="18"/>
        <v>40555.24800925926</v>
      </c>
      <c r="T264" s="9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118.08108</v>
      </c>
      <c r="P265" s="5">
        <f t="shared" si="17"/>
        <v>30.654485981308412</v>
      </c>
      <c r="Q265" t="s">
        <v>8310</v>
      </c>
      <c r="R265" t="s">
        <v>8315</v>
      </c>
      <c r="S265" s="9">
        <f t="shared" si="18"/>
        <v>41149.954791666663</v>
      </c>
      <c r="T265" s="9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118.19999999999999</v>
      </c>
      <c r="P266" s="5">
        <f t="shared" si="17"/>
        <v>64.945054945054949</v>
      </c>
      <c r="Q266" t="s">
        <v>8310</v>
      </c>
      <c r="R266" t="s">
        <v>8315</v>
      </c>
      <c r="S266" s="9">
        <f t="shared" si="18"/>
        <v>41010.620312500003</v>
      </c>
      <c r="T266" s="9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111.1</v>
      </c>
      <c r="P267" s="5">
        <f t="shared" si="17"/>
        <v>95.775862068965523</v>
      </c>
      <c r="Q267" t="s">
        <v>8310</v>
      </c>
      <c r="R267" t="s">
        <v>8315</v>
      </c>
      <c r="S267" s="9">
        <f t="shared" si="18"/>
        <v>40267.245717592588</v>
      </c>
      <c r="T267" s="9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145.5</v>
      </c>
      <c r="P268" s="5">
        <f t="shared" si="17"/>
        <v>40.416666666666664</v>
      </c>
      <c r="Q268" t="s">
        <v>8310</v>
      </c>
      <c r="R268" t="s">
        <v>8315</v>
      </c>
      <c r="S268" s="9">
        <f t="shared" si="18"/>
        <v>40205.174849537041</v>
      </c>
      <c r="T268" s="9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131.62883248730967</v>
      </c>
      <c r="P269" s="5">
        <f t="shared" si="17"/>
        <v>78.578424242424248</v>
      </c>
      <c r="Q269" t="s">
        <v>8310</v>
      </c>
      <c r="R269" t="s">
        <v>8315</v>
      </c>
      <c r="S269" s="9">
        <f t="shared" si="18"/>
        <v>41785.452534722222</v>
      </c>
      <c r="T269" s="9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111.4</v>
      </c>
      <c r="P270" s="5">
        <f t="shared" si="17"/>
        <v>50.18018018018018</v>
      </c>
      <c r="Q270" t="s">
        <v>8310</v>
      </c>
      <c r="R270" t="s">
        <v>8315</v>
      </c>
      <c r="S270" s="9">
        <f t="shared" si="18"/>
        <v>40809.15252314815</v>
      </c>
      <c r="T270" s="9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147.23376999999999</v>
      </c>
      <c r="P271" s="5">
        <f t="shared" si="17"/>
        <v>92.251735588972423</v>
      </c>
      <c r="Q271" t="s">
        <v>8310</v>
      </c>
      <c r="R271" t="s">
        <v>8315</v>
      </c>
      <c r="S271" s="9">
        <f t="shared" si="18"/>
        <v>42758.197013888886</v>
      </c>
      <c r="T271" s="9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152.60869565217391</v>
      </c>
      <c r="P272" s="5">
        <f t="shared" si="17"/>
        <v>57.540983606557376</v>
      </c>
      <c r="Q272" t="s">
        <v>8310</v>
      </c>
      <c r="R272" t="s">
        <v>8315</v>
      </c>
      <c r="S272" s="9">
        <f t="shared" si="18"/>
        <v>40637.866550925923</v>
      </c>
      <c r="T272" s="9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104.67999999999999</v>
      </c>
      <c r="P273" s="5">
        <f t="shared" si="17"/>
        <v>109.42160278745645</v>
      </c>
      <c r="Q273" t="s">
        <v>8310</v>
      </c>
      <c r="R273" t="s">
        <v>8315</v>
      </c>
      <c r="S273" s="9">
        <f t="shared" si="18"/>
        <v>41612.10024305556</v>
      </c>
      <c r="T273" s="9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177.43366666666668</v>
      </c>
      <c r="P274" s="5">
        <f t="shared" si="17"/>
        <v>81.892461538461546</v>
      </c>
      <c r="Q274" t="s">
        <v>8310</v>
      </c>
      <c r="R274" t="s">
        <v>8315</v>
      </c>
      <c r="S274" s="9">
        <f t="shared" si="18"/>
        <v>40235.900358796294</v>
      </c>
      <c r="T274" s="9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107.7758</v>
      </c>
      <c r="P275" s="5">
        <f t="shared" si="17"/>
        <v>45.667711864406776</v>
      </c>
      <c r="Q275" t="s">
        <v>8310</v>
      </c>
      <c r="R275" t="s">
        <v>8315</v>
      </c>
      <c r="S275" s="9">
        <f t="shared" si="18"/>
        <v>40697.498449074075</v>
      </c>
      <c r="T275" s="9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156</v>
      </c>
      <c r="P276" s="5">
        <f t="shared" si="17"/>
        <v>55.221238938053098</v>
      </c>
      <c r="Q276" t="s">
        <v>8310</v>
      </c>
      <c r="R276" t="s">
        <v>8315</v>
      </c>
      <c r="S276" s="9">
        <f t="shared" si="18"/>
        <v>40969.912372685183</v>
      </c>
      <c r="T276" s="9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108.395</v>
      </c>
      <c r="P277" s="5">
        <f t="shared" si="17"/>
        <v>65.298192771084331</v>
      </c>
      <c r="Q277" t="s">
        <v>8310</v>
      </c>
      <c r="R277" t="s">
        <v>8315</v>
      </c>
      <c r="S277" s="9">
        <f t="shared" si="18"/>
        <v>41193.032013888893</v>
      </c>
      <c r="T277" s="9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147.6</v>
      </c>
      <c r="P278" s="5">
        <f t="shared" si="17"/>
        <v>95.225806451612897</v>
      </c>
      <c r="Q278" t="s">
        <v>8310</v>
      </c>
      <c r="R278" t="s">
        <v>8315</v>
      </c>
      <c r="S278" s="9">
        <f t="shared" si="18"/>
        <v>40967.081874999996</v>
      </c>
      <c r="T278" s="9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110.38153846153847</v>
      </c>
      <c r="P279" s="5">
        <f t="shared" si="17"/>
        <v>75.444794952681391</v>
      </c>
      <c r="Q279" t="s">
        <v>8310</v>
      </c>
      <c r="R279" t="s">
        <v>8315</v>
      </c>
      <c r="S279" s="9">
        <f t="shared" si="18"/>
        <v>42117.891423611116</v>
      </c>
      <c r="T279" s="9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150.34814814814814</v>
      </c>
      <c r="P280" s="5">
        <f t="shared" si="17"/>
        <v>97.816867469879512</v>
      </c>
      <c r="Q280" t="s">
        <v>8310</v>
      </c>
      <c r="R280" t="s">
        <v>8315</v>
      </c>
      <c r="S280" s="9">
        <f t="shared" si="18"/>
        <v>41164.040960648148</v>
      </c>
      <c r="T280" s="9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157.31829411764707</v>
      </c>
      <c r="P281" s="5">
        <f t="shared" si="17"/>
        <v>87.685606557377056</v>
      </c>
      <c r="Q281" t="s">
        <v>8310</v>
      </c>
      <c r="R281" t="s">
        <v>8315</v>
      </c>
      <c r="S281" s="9">
        <f t="shared" si="18"/>
        <v>42759.244166666671</v>
      </c>
      <c r="T281" s="9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156.14400000000001</v>
      </c>
      <c r="P282" s="5">
        <f t="shared" si="17"/>
        <v>54.748948106591868</v>
      </c>
      <c r="Q282" t="s">
        <v>8310</v>
      </c>
      <c r="R282" t="s">
        <v>8315</v>
      </c>
      <c r="S282" s="9">
        <f t="shared" si="18"/>
        <v>41744.590682870366</v>
      </c>
      <c r="T282" s="9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120.58763636363636</v>
      </c>
      <c r="P283" s="5">
        <f t="shared" si="17"/>
        <v>83.953417721518989</v>
      </c>
      <c r="Q283" t="s">
        <v>8310</v>
      </c>
      <c r="R283" t="s">
        <v>8315</v>
      </c>
      <c r="S283" s="9">
        <f t="shared" si="18"/>
        <v>39950.163344907407</v>
      </c>
      <c r="T283" s="9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101.18888888888888</v>
      </c>
      <c r="P284" s="5">
        <f t="shared" si="17"/>
        <v>254.38547486033519</v>
      </c>
      <c r="Q284" t="s">
        <v>8310</v>
      </c>
      <c r="R284" t="s">
        <v>8315</v>
      </c>
      <c r="S284" s="9">
        <f t="shared" si="18"/>
        <v>40194.920046296298</v>
      </c>
      <c r="T284" s="9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114.27249999999999</v>
      </c>
      <c r="P285" s="5">
        <f t="shared" si="17"/>
        <v>101.8269801980198</v>
      </c>
      <c r="Q285" t="s">
        <v>8310</v>
      </c>
      <c r="R285" t="s">
        <v>8315</v>
      </c>
      <c r="S285" s="9">
        <f t="shared" si="18"/>
        <v>40675.71</v>
      </c>
      <c r="T285" s="9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104.62615</v>
      </c>
      <c r="P286" s="5">
        <f t="shared" si="17"/>
        <v>55.066394736842106</v>
      </c>
      <c r="Q286" t="s">
        <v>8310</v>
      </c>
      <c r="R286" t="s">
        <v>8315</v>
      </c>
      <c r="S286" s="9">
        <f t="shared" si="18"/>
        <v>40904.738194444442</v>
      </c>
      <c r="T286" s="9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228.82507142857142</v>
      </c>
      <c r="P287" s="5">
        <f t="shared" si="17"/>
        <v>56.901438721136763</v>
      </c>
      <c r="Q287" t="s">
        <v>8310</v>
      </c>
      <c r="R287" t="s">
        <v>8315</v>
      </c>
      <c r="S287" s="9">
        <f t="shared" si="18"/>
        <v>41506.756111111114</v>
      </c>
      <c r="T287" s="9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109.15333333333332</v>
      </c>
      <c r="P288" s="5">
        <f t="shared" si="17"/>
        <v>121.28148148148148</v>
      </c>
      <c r="Q288" t="s">
        <v>8310</v>
      </c>
      <c r="R288" t="s">
        <v>8315</v>
      </c>
      <c r="S288" s="9">
        <f t="shared" si="18"/>
        <v>41313.816249999996</v>
      </c>
      <c r="T288" s="9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176.29999999999998</v>
      </c>
      <c r="P289" s="5">
        <f t="shared" si="17"/>
        <v>91.189655172413794</v>
      </c>
      <c r="Q289" t="s">
        <v>8310</v>
      </c>
      <c r="R289" t="s">
        <v>8315</v>
      </c>
      <c r="S289" s="9">
        <f t="shared" si="18"/>
        <v>41184.277986111112</v>
      </c>
      <c r="T289" s="9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103.21061999999999</v>
      </c>
      <c r="P290" s="5">
        <f t="shared" si="17"/>
        <v>115.44812080536913</v>
      </c>
      <c r="Q290" t="s">
        <v>8310</v>
      </c>
      <c r="R290" t="s">
        <v>8315</v>
      </c>
      <c r="S290" s="9">
        <f t="shared" si="18"/>
        <v>41051.168900462959</v>
      </c>
      <c r="T290" s="9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104.82000000000001</v>
      </c>
      <c r="P291" s="5">
        <f t="shared" si="17"/>
        <v>67.771551724137936</v>
      </c>
      <c r="Q291" t="s">
        <v>8310</v>
      </c>
      <c r="R291" t="s">
        <v>8315</v>
      </c>
      <c r="S291" s="9">
        <f t="shared" si="18"/>
        <v>41550.456412037034</v>
      </c>
      <c r="T291" s="9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106.68444444444445</v>
      </c>
      <c r="P292" s="5">
        <f t="shared" si="17"/>
        <v>28.576190476190476</v>
      </c>
      <c r="Q292" t="s">
        <v>8310</v>
      </c>
      <c r="R292" t="s">
        <v>8315</v>
      </c>
      <c r="S292" s="9">
        <f t="shared" si="18"/>
        <v>40526.36917824074</v>
      </c>
      <c r="T292" s="9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120.02</v>
      </c>
      <c r="P293" s="5">
        <f t="shared" si="17"/>
        <v>46.8828125</v>
      </c>
      <c r="Q293" t="s">
        <v>8310</v>
      </c>
      <c r="R293" t="s">
        <v>8315</v>
      </c>
      <c r="S293" s="9">
        <f t="shared" si="18"/>
        <v>41376.769050925926</v>
      </c>
      <c r="T293" s="9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101.50693333333334</v>
      </c>
      <c r="P294" s="5">
        <f t="shared" si="17"/>
        <v>154.42231237322514</v>
      </c>
      <c r="Q294" t="s">
        <v>8310</v>
      </c>
      <c r="R294" t="s">
        <v>8315</v>
      </c>
      <c r="S294" s="9">
        <f t="shared" si="18"/>
        <v>40812.803229166668</v>
      </c>
      <c r="T294" s="9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101.38461538461539</v>
      </c>
      <c r="P295" s="5">
        <f t="shared" si="17"/>
        <v>201.22137404580153</v>
      </c>
      <c r="Q295" t="s">
        <v>8310</v>
      </c>
      <c r="R295" t="s">
        <v>8315</v>
      </c>
      <c r="S295" s="9">
        <f t="shared" si="18"/>
        <v>41719.667986111112</v>
      </c>
      <c r="T295" s="9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100</v>
      </c>
      <c r="P296" s="5">
        <f t="shared" si="17"/>
        <v>100</v>
      </c>
      <c r="Q296" t="s">
        <v>8310</v>
      </c>
      <c r="R296" t="s">
        <v>8315</v>
      </c>
      <c r="S296" s="9">
        <f t="shared" si="18"/>
        <v>40343.084421296298</v>
      </c>
      <c r="T296" s="9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133.10911999999999</v>
      </c>
      <c r="P297" s="5">
        <f t="shared" si="17"/>
        <v>100.08204511278196</v>
      </c>
      <c r="Q297" t="s">
        <v>8310</v>
      </c>
      <c r="R297" t="s">
        <v>8315</v>
      </c>
      <c r="S297" s="9">
        <f t="shared" si="18"/>
        <v>41519.004733796297</v>
      </c>
      <c r="T297" s="9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118.72620000000001</v>
      </c>
      <c r="P298" s="5">
        <f t="shared" si="17"/>
        <v>230.08953488372092</v>
      </c>
      <c r="Q298" t="s">
        <v>8310</v>
      </c>
      <c r="R298" t="s">
        <v>8315</v>
      </c>
      <c r="S298" s="9">
        <f t="shared" si="18"/>
        <v>41134.475497685184</v>
      </c>
      <c r="T298" s="9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100.64</v>
      </c>
      <c r="P299" s="5">
        <f t="shared" si="17"/>
        <v>141.74647887323943</v>
      </c>
      <c r="Q299" t="s">
        <v>8310</v>
      </c>
      <c r="R299" t="s">
        <v>8315</v>
      </c>
      <c r="S299" s="9">
        <f t="shared" si="18"/>
        <v>42089.72802083334</v>
      </c>
      <c r="T299" s="9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108.93241269841269</v>
      </c>
      <c r="P300" s="5">
        <f t="shared" si="17"/>
        <v>56.344351395730705</v>
      </c>
      <c r="Q300" t="s">
        <v>8310</v>
      </c>
      <c r="R300" t="s">
        <v>8315</v>
      </c>
      <c r="S300" s="9">
        <f t="shared" si="18"/>
        <v>41709.463518518518</v>
      </c>
      <c r="T300" s="9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178.95250000000001</v>
      </c>
      <c r="P301" s="5">
        <f t="shared" si="17"/>
        <v>73.341188524590166</v>
      </c>
      <c r="Q301" t="s">
        <v>8310</v>
      </c>
      <c r="R301" t="s">
        <v>8315</v>
      </c>
      <c r="S301" s="9">
        <f t="shared" si="18"/>
        <v>40469.225231481483</v>
      </c>
      <c r="T301" s="9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101.72264</v>
      </c>
      <c r="P302" s="5">
        <f t="shared" si="17"/>
        <v>85.337785234899329</v>
      </c>
      <c r="Q302" t="s">
        <v>8310</v>
      </c>
      <c r="R302" t="s">
        <v>8315</v>
      </c>
      <c r="S302" s="9">
        <f t="shared" si="18"/>
        <v>40626.959930555553</v>
      </c>
      <c r="T302" s="9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118.73499999999999</v>
      </c>
      <c r="P303" s="5">
        <f t="shared" si="17"/>
        <v>61.496215139442228</v>
      </c>
      <c r="Q303" t="s">
        <v>8310</v>
      </c>
      <c r="R303" t="s">
        <v>8315</v>
      </c>
      <c r="S303" s="9">
        <f t="shared" si="18"/>
        <v>41312.737673611111</v>
      </c>
      <c r="T303" s="9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100.46</v>
      </c>
      <c r="P304" s="5">
        <f t="shared" si="17"/>
        <v>93.018518518518519</v>
      </c>
      <c r="Q304" t="s">
        <v>8310</v>
      </c>
      <c r="R304" t="s">
        <v>8315</v>
      </c>
      <c r="S304" s="9">
        <f t="shared" si="18"/>
        <v>40933.856921296298</v>
      </c>
      <c r="T304" s="9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137.46666666666667</v>
      </c>
      <c r="P305" s="5">
        <f t="shared" si="17"/>
        <v>50.292682926829265</v>
      </c>
      <c r="Q305" t="s">
        <v>8310</v>
      </c>
      <c r="R305" t="s">
        <v>8315</v>
      </c>
      <c r="S305" s="9">
        <f t="shared" si="18"/>
        <v>41032.071134259262</v>
      </c>
      <c r="T305" s="9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231.64705882352939</v>
      </c>
      <c r="P306" s="5">
        <f t="shared" si="17"/>
        <v>106.43243243243244</v>
      </c>
      <c r="Q306" t="s">
        <v>8310</v>
      </c>
      <c r="R306" t="s">
        <v>8315</v>
      </c>
      <c r="S306" s="9">
        <f t="shared" si="18"/>
        <v>41114.094872685186</v>
      </c>
      <c r="T306" s="9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130.33333333333331</v>
      </c>
      <c r="P307" s="5">
        <f t="shared" si="17"/>
        <v>51.719576719576722</v>
      </c>
      <c r="Q307" t="s">
        <v>8310</v>
      </c>
      <c r="R307" t="s">
        <v>8315</v>
      </c>
      <c r="S307" s="9">
        <f t="shared" si="18"/>
        <v>40948.630196759259</v>
      </c>
      <c r="T307" s="9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292.89999999999998</v>
      </c>
      <c r="P308" s="5">
        <f t="shared" si="17"/>
        <v>36.612499999999997</v>
      </c>
      <c r="Q308" t="s">
        <v>8310</v>
      </c>
      <c r="R308" t="s">
        <v>8315</v>
      </c>
      <c r="S308" s="9">
        <f t="shared" si="18"/>
        <v>41333.837187500001</v>
      </c>
      <c r="T308" s="9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111.31818181818183</v>
      </c>
      <c r="P309" s="5">
        <f t="shared" si="17"/>
        <v>42.517361111111114</v>
      </c>
      <c r="Q309" t="s">
        <v>8310</v>
      </c>
      <c r="R309" t="s">
        <v>8315</v>
      </c>
      <c r="S309" s="9">
        <f t="shared" si="18"/>
        <v>41282.944456018515</v>
      </c>
      <c r="T309" s="9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105.56666666666668</v>
      </c>
      <c r="P310" s="5">
        <f t="shared" si="17"/>
        <v>62.712871287128714</v>
      </c>
      <c r="Q310" t="s">
        <v>8310</v>
      </c>
      <c r="R310" t="s">
        <v>8315</v>
      </c>
      <c r="S310" s="9">
        <f t="shared" si="18"/>
        <v>40567.694560185184</v>
      </c>
      <c r="T310" s="9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118.94444444444446</v>
      </c>
      <c r="P311" s="5">
        <f t="shared" si="17"/>
        <v>89.957983193277315</v>
      </c>
      <c r="Q311" t="s">
        <v>8310</v>
      </c>
      <c r="R311" t="s">
        <v>8315</v>
      </c>
      <c r="S311" s="9">
        <f t="shared" si="18"/>
        <v>41134.751550925925</v>
      </c>
      <c r="T311" s="9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104.129</v>
      </c>
      <c r="P312" s="5">
        <f t="shared" si="17"/>
        <v>28.924722222222222</v>
      </c>
      <c r="Q312" t="s">
        <v>8310</v>
      </c>
      <c r="R312" t="s">
        <v>8315</v>
      </c>
      <c r="S312" s="9">
        <f t="shared" si="18"/>
        <v>40821.183136574073</v>
      </c>
      <c r="T312" s="9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104.10165000000001</v>
      </c>
      <c r="P313" s="5">
        <f t="shared" si="17"/>
        <v>138.8022</v>
      </c>
      <c r="Q313" t="s">
        <v>8310</v>
      </c>
      <c r="R313" t="s">
        <v>8315</v>
      </c>
      <c r="S313" s="9">
        <f t="shared" si="18"/>
        <v>40868.219814814816</v>
      </c>
      <c r="T313" s="9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111.87499999999999</v>
      </c>
      <c r="P314" s="5">
        <f t="shared" si="17"/>
        <v>61.301369863013697</v>
      </c>
      <c r="Q314" t="s">
        <v>8310</v>
      </c>
      <c r="R314" t="s">
        <v>8315</v>
      </c>
      <c r="S314" s="9">
        <f t="shared" si="18"/>
        <v>41348.877685185187</v>
      </c>
      <c r="T314" s="9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104.73529411764706</v>
      </c>
      <c r="P315" s="5">
        <f t="shared" si="17"/>
        <v>80.202702702702709</v>
      </c>
      <c r="Q315" t="s">
        <v>8310</v>
      </c>
      <c r="R315" t="s">
        <v>8315</v>
      </c>
      <c r="S315" s="9">
        <f t="shared" si="18"/>
        <v>40357.227939814817</v>
      </c>
      <c r="T315" s="9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385.15000000000003</v>
      </c>
      <c r="P316" s="5">
        <f t="shared" si="17"/>
        <v>32.095833333333331</v>
      </c>
      <c r="Q316" t="s">
        <v>8310</v>
      </c>
      <c r="R316" t="s">
        <v>8315</v>
      </c>
      <c r="S316" s="9">
        <f t="shared" si="18"/>
        <v>41304.833194444444</v>
      </c>
      <c r="T316" s="9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101.248</v>
      </c>
      <c r="P317" s="5">
        <f t="shared" si="17"/>
        <v>200.88888888888889</v>
      </c>
      <c r="Q317" t="s">
        <v>8310</v>
      </c>
      <c r="R317" t="s">
        <v>8315</v>
      </c>
      <c r="S317" s="9">
        <f t="shared" si="18"/>
        <v>41113.77238425926</v>
      </c>
      <c r="T317" s="9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113.77333333333333</v>
      </c>
      <c r="P318" s="5">
        <f t="shared" si="17"/>
        <v>108.01265822784811</v>
      </c>
      <c r="Q318" t="s">
        <v>8310</v>
      </c>
      <c r="R318" t="s">
        <v>8315</v>
      </c>
      <c r="S318" s="9">
        <f t="shared" si="18"/>
        <v>41950.923576388886</v>
      </c>
      <c r="T318" s="9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100.80333333333333</v>
      </c>
      <c r="P319" s="5">
        <f t="shared" si="17"/>
        <v>95.699367088607602</v>
      </c>
      <c r="Q319" t="s">
        <v>8310</v>
      </c>
      <c r="R319" t="s">
        <v>8315</v>
      </c>
      <c r="S319" s="9">
        <f t="shared" si="18"/>
        <v>41589.676886574074</v>
      </c>
      <c r="T319" s="9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283.32</v>
      </c>
      <c r="P320" s="5">
        <f t="shared" si="17"/>
        <v>49.880281690140848</v>
      </c>
      <c r="Q320" t="s">
        <v>8310</v>
      </c>
      <c r="R320" t="s">
        <v>8315</v>
      </c>
      <c r="S320" s="9">
        <f t="shared" si="18"/>
        <v>41330.038784722223</v>
      </c>
      <c r="T320" s="9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112.68</v>
      </c>
      <c r="P321" s="5">
        <f t="shared" si="17"/>
        <v>110.47058823529412</v>
      </c>
      <c r="Q321" t="s">
        <v>8310</v>
      </c>
      <c r="R321" t="s">
        <v>8315</v>
      </c>
      <c r="S321" s="9">
        <f t="shared" si="18"/>
        <v>40123.83829861111</v>
      </c>
      <c r="T321" s="9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106.58000000000001</v>
      </c>
      <c r="P322" s="5">
        <f t="shared" si="17"/>
        <v>134.91139240506328</v>
      </c>
      <c r="Q322" t="s">
        <v>8310</v>
      </c>
      <c r="R322" t="s">
        <v>8315</v>
      </c>
      <c r="S322" s="9">
        <f t="shared" si="18"/>
        <v>42331.551307870366</v>
      </c>
      <c r="T322" s="9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(E323/D323)*100</f>
        <v>102.66285714285715</v>
      </c>
      <c r="P323" s="5">
        <f t="shared" ref="P323:P386" si="21">E323/L323</f>
        <v>106.62314540059347</v>
      </c>
      <c r="Q323" t="s">
        <v>8310</v>
      </c>
      <c r="R323" t="s">
        <v>8315</v>
      </c>
      <c r="S323" s="9">
        <f t="shared" ref="S323:S386" si="22">(((J323/60)/60)/24)+DATE(1970,1,1)</f>
        <v>42647.446597222224</v>
      </c>
      <c r="T323" s="9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107.91200000000001</v>
      </c>
      <c r="P324" s="5">
        <f t="shared" si="21"/>
        <v>145.04301075268816</v>
      </c>
      <c r="Q324" t="s">
        <v>8310</v>
      </c>
      <c r="R324" t="s">
        <v>8315</v>
      </c>
      <c r="S324" s="9">
        <f t="shared" si="22"/>
        <v>42473.57</v>
      </c>
      <c r="T324" s="9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123.07407407407408</v>
      </c>
      <c r="P325" s="5">
        <f t="shared" si="21"/>
        <v>114.58620689655173</v>
      </c>
      <c r="Q325" t="s">
        <v>8310</v>
      </c>
      <c r="R325" t="s">
        <v>8315</v>
      </c>
      <c r="S325" s="9">
        <f t="shared" si="22"/>
        <v>42697.32136574074</v>
      </c>
      <c r="T325" s="9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101.6</v>
      </c>
      <c r="P326" s="5">
        <f t="shared" si="21"/>
        <v>105.3170731707317</v>
      </c>
      <c r="Q326" t="s">
        <v>8310</v>
      </c>
      <c r="R326" t="s">
        <v>8315</v>
      </c>
      <c r="S326" s="9">
        <f t="shared" si="22"/>
        <v>42184.626250000001</v>
      </c>
      <c r="T326" s="9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104.396</v>
      </c>
      <c r="P327" s="5">
        <f t="shared" si="21"/>
        <v>70.921195652173907</v>
      </c>
      <c r="Q327" t="s">
        <v>8310</v>
      </c>
      <c r="R327" t="s">
        <v>8315</v>
      </c>
      <c r="S327" s="9">
        <f t="shared" si="22"/>
        <v>42689.187881944439</v>
      </c>
      <c r="T327" s="9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112.92973333333333</v>
      </c>
      <c r="P328" s="5">
        <f t="shared" si="21"/>
        <v>147.17167680278018</v>
      </c>
      <c r="Q328" t="s">
        <v>8310</v>
      </c>
      <c r="R328" t="s">
        <v>8315</v>
      </c>
      <c r="S328" s="9">
        <f t="shared" si="22"/>
        <v>42775.314884259264</v>
      </c>
      <c r="T328" s="9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136.4</v>
      </c>
      <c r="P329" s="5">
        <f t="shared" si="21"/>
        <v>160.47058823529412</v>
      </c>
      <c r="Q329" t="s">
        <v>8310</v>
      </c>
      <c r="R329" t="s">
        <v>8315</v>
      </c>
      <c r="S329" s="9">
        <f t="shared" si="22"/>
        <v>42058.235289351855</v>
      </c>
      <c r="T329" s="9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103.61439999999999</v>
      </c>
      <c r="P330" s="5">
        <f t="shared" si="21"/>
        <v>156.04578313253012</v>
      </c>
      <c r="Q330" t="s">
        <v>8310</v>
      </c>
      <c r="R330" t="s">
        <v>8315</v>
      </c>
      <c r="S330" s="9">
        <f t="shared" si="22"/>
        <v>42278.946620370371</v>
      </c>
      <c r="T330" s="9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105.5</v>
      </c>
      <c r="P331" s="5">
        <f t="shared" si="21"/>
        <v>63.17365269461078</v>
      </c>
      <c r="Q331" t="s">
        <v>8310</v>
      </c>
      <c r="R331" t="s">
        <v>8315</v>
      </c>
      <c r="S331" s="9">
        <f t="shared" si="22"/>
        <v>42291.46674768519</v>
      </c>
      <c r="T331" s="9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101.82857142857142</v>
      </c>
      <c r="P332" s="5">
        <f t="shared" si="21"/>
        <v>104.82352941176471</v>
      </c>
      <c r="Q332" t="s">
        <v>8310</v>
      </c>
      <c r="R332" t="s">
        <v>8315</v>
      </c>
      <c r="S332" s="9">
        <f t="shared" si="22"/>
        <v>41379.515775462962</v>
      </c>
      <c r="T332" s="9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106.60499999999999</v>
      </c>
      <c r="P333" s="5">
        <f t="shared" si="21"/>
        <v>97.356164383561648</v>
      </c>
      <c r="Q333" t="s">
        <v>8310</v>
      </c>
      <c r="R333" t="s">
        <v>8315</v>
      </c>
      <c r="S333" s="9">
        <f t="shared" si="22"/>
        <v>42507.581412037034</v>
      </c>
      <c r="T333" s="9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113.015</v>
      </c>
      <c r="P334" s="5">
        <f t="shared" si="21"/>
        <v>203.63063063063063</v>
      </c>
      <c r="Q334" t="s">
        <v>8310</v>
      </c>
      <c r="R334" t="s">
        <v>8315</v>
      </c>
      <c r="S334" s="9">
        <f t="shared" si="22"/>
        <v>42263.680289351847</v>
      </c>
      <c r="T334" s="9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125.22750000000001</v>
      </c>
      <c r="P335" s="5">
        <f t="shared" si="21"/>
        <v>188.31203007518798</v>
      </c>
      <c r="Q335" t="s">
        <v>8310</v>
      </c>
      <c r="R335" t="s">
        <v>8315</v>
      </c>
      <c r="S335" s="9">
        <f t="shared" si="22"/>
        <v>42437.636469907404</v>
      </c>
      <c r="T335" s="9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101.19</v>
      </c>
      <c r="P336" s="5">
        <f t="shared" si="21"/>
        <v>146.65217391304347</v>
      </c>
      <c r="Q336" t="s">
        <v>8310</v>
      </c>
      <c r="R336" t="s">
        <v>8315</v>
      </c>
      <c r="S336" s="9">
        <f t="shared" si="22"/>
        <v>42101.682372685187</v>
      </c>
      <c r="T336" s="9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102.76470588235294</v>
      </c>
      <c r="P337" s="5">
        <f t="shared" si="21"/>
        <v>109.1875</v>
      </c>
      <c r="Q337" t="s">
        <v>8310</v>
      </c>
      <c r="R337" t="s">
        <v>8315</v>
      </c>
      <c r="S337" s="9">
        <f t="shared" si="22"/>
        <v>42101.737442129626</v>
      </c>
      <c r="T337" s="9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116.83911999999998</v>
      </c>
      <c r="P338" s="5">
        <f t="shared" si="21"/>
        <v>59.249046653144013</v>
      </c>
      <c r="Q338" t="s">
        <v>8310</v>
      </c>
      <c r="R338" t="s">
        <v>8315</v>
      </c>
      <c r="S338" s="9">
        <f t="shared" si="22"/>
        <v>42291.596273148149</v>
      </c>
      <c r="T338" s="9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101.16833333333335</v>
      </c>
      <c r="P339" s="5">
        <f t="shared" si="21"/>
        <v>97.904838709677421</v>
      </c>
      <c r="Q339" t="s">
        <v>8310</v>
      </c>
      <c r="R339" t="s">
        <v>8315</v>
      </c>
      <c r="S339" s="9">
        <f t="shared" si="22"/>
        <v>42047.128564814819</v>
      </c>
      <c r="T339" s="9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110.13360000000002</v>
      </c>
      <c r="P340" s="5">
        <f t="shared" si="21"/>
        <v>70.000169491525426</v>
      </c>
      <c r="Q340" t="s">
        <v>8310</v>
      </c>
      <c r="R340" t="s">
        <v>8315</v>
      </c>
      <c r="S340" s="9">
        <f t="shared" si="22"/>
        <v>42559.755671296298</v>
      </c>
      <c r="T340" s="9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108.08333333333333</v>
      </c>
      <c r="P341" s="5">
        <f t="shared" si="21"/>
        <v>72.865168539325836</v>
      </c>
      <c r="Q341" t="s">
        <v>8310</v>
      </c>
      <c r="R341" t="s">
        <v>8315</v>
      </c>
      <c r="S341" s="9">
        <f t="shared" si="22"/>
        <v>42093.760046296295</v>
      </c>
      <c r="T341" s="9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125.02285714285715</v>
      </c>
      <c r="P342" s="5">
        <f t="shared" si="21"/>
        <v>146.34782608695653</v>
      </c>
      <c r="Q342" t="s">
        <v>8310</v>
      </c>
      <c r="R342" t="s">
        <v>8315</v>
      </c>
      <c r="S342" s="9">
        <f t="shared" si="22"/>
        <v>42772.669062500005</v>
      </c>
      <c r="T342" s="9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106.71428571428572</v>
      </c>
      <c r="P343" s="5">
        <f t="shared" si="21"/>
        <v>67.909090909090907</v>
      </c>
      <c r="Q343" t="s">
        <v>8310</v>
      </c>
      <c r="R343" t="s">
        <v>8315</v>
      </c>
      <c r="S343" s="9">
        <f t="shared" si="22"/>
        <v>41894.879606481481</v>
      </c>
      <c r="T343" s="9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100.36639999999998</v>
      </c>
      <c r="P344" s="5">
        <f t="shared" si="21"/>
        <v>169.85083076923075</v>
      </c>
      <c r="Q344" t="s">
        <v>8310</v>
      </c>
      <c r="R344" t="s">
        <v>8315</v>
      </c>
      <c r="S344" s="9">
        <f t="shared" si="22"/>
        <v>42459.780844907407</v>
      </c>
      <c r="T344" s="9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102.02863333333335</v>
      </c>
      <c r="P345" s="5">
        <f t="shared" si="21"/>
        <v>58.413339694656486</v>
      </c>
      <c r="Q345" t="s">
        <v>8310</v>
      </c>
      <c r="R345" t="s">
        <v>8315</v>
      </c>
      <c r="S345" s="9">
        <f t="shared" si="22"/>
        <v>41926.73778935185</v>
      </c>
      <c r="T345" s="9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102.08358208955224</v>
      </c>
      <c r="P346" s="5">
        <f t="shared" si="21"/>
        <v>119.99298245614035</v>
      </c>
      <c r="Q346" t="s">
        <v>8310</v>
      </c>
      <c r="R346" t="s">
        <v>8315</v>
      </c>
      <c r="S346" s="9">
        <f t="shared" si="22"/>
        <v>42111.970995370371</v>
      </c>
      <c r="T346" s="9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123.27586206896552</v>
      </c>
      <c r="P347" s="5">
        <f t="shared" si="21"/>
        <v>99.860335195530723</v>
      </c>
      <c r="Q347" t="s">
        <v>8310</v>
      </c>
      <c r="R347" t="s">
        <v>8315</v>
      </c>
      <c r="S347" s="9">
        <f t="shared" si="22"/>
        <v>42114.944328703699</v>
      </c>
      <c r="T347" s="9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170.28880000000001</v>
      </c>
      <c r="P348" s="5">
        <f t="shared" si="21"/>
        <v>90.579148936170213</v>
      </c>
      <c r="Q348" t="s">
        <v>8310</v>
      </c>
      <c r="R348" t="s">
        <v>8315</v>
      </c>
      <c r="S348" s="9">
        <f t="shared" si="22"/>
        <v>42261.500243055561</v>
      </c>
      <c r="T348" s="9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111.59049999999999</v>
      </c>
      <c r="P349" s="5">
        <f t="shared" si="21"/>
        <v>117.77361477572559</v>
      </c>
      <c r="Q349" t="s">
        <v>8310</v>
      </c>
      <c r="R349" t="s">
        <v>8315</v>
      </c>
      <c r="S349" s="9">
        <f t="shared" si="22"/>
        <v>42292.495474537034</v>
      </c>
      <c r="T349" s="9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103</v>
      </c>
      <c r="P350" s="5">
        <f t="shared" si="21"/>
        <v>86.554621848739501</v>
      </c>
      <c r="Q350" t="s">
        <v>8310</v>
      </c>
      <c r="R350" t="s">
        <v>8315</v>
      </c>
      <c r="S350" s="9">
        <f t="shared" si="22"/>
        <v>42207.58699074074</v>
      </c>
      <c r="T350" s="9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106.63570159857905</v>
      </c>
      <c r="P351" s="5">
        <f t="shared" si="21"/>
        <v>71.899281437125751</v>
      </c>
      <c r="Q351" t="s">
        <v>8310</v>
      </c>
      <c r="R351" t="s">
        <v>8315</v>
      </c>
      <c r="S351" s="9">
        <f t="shared" si="22"/>
        <v>42760.498935185184</v>
      </c>
      <c r="T351" s="9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114.75999999999999</v>
      </c>
      <c r="P352" s="5">
        <f t="shared" si="21"/>
        <v>129.81900452488688</v>
      </c>
      <c r="Q352" t="s">
        <v>8310</v>
      </c>
      <c r="R352" t="s">
        <v>8315</v>
      </c>
      <c r="S352" s="9">
        <f t="shared" si="22"/>
        <v>42586.066076388888</v>
      </c>
      <c r="T352" s="9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127.34117647058822</v>
      </c>
      <c r="P353" s="5">
        <f t="shared" si="21"/>
        <v>44.912863070539416</v>
      </c>
      <c r="Q353" t="s">
        <v>8310</v>
      </c>
      <c r="R353" t="s">
        <v>8315</v>
      </c>
      <c r="S353" s="9">
        <f t="shared" si="22"/>
        <v>42427.964745370366</v>
      </c>
      <c r="T353" s="9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116.56</v>
      </c>
      <c r="P354" s="5">
        <f t="shared" si="21"/>
        <v>40.755244755244753</v>
      </c>
      <c r="Q354" t="s">
        <v>8310</v>
      </c>
      <c r="R354" t="s">
        <v>8315</v>
      </c>
      <c r="S354" s="9">
        <f t="shared" si="22"/>
        <v>41890.167453703703</v>
      </c>
      <c r="T354" s="9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108.61819426615318</v>
      </c>
      <c r="P355" s="5">
        <f t="shared" si="21"/>
        <v>103.52394779771615</v>
      </c>
      <c r="Q355" t="s">
        <v>8310</v>
      </c>
      <c r="R355" t="s">
        <v>8315</v>
      </c>
      <c r="S355" s="9">
        <f t="shared" si="22"/>
        <v>42297.791886574079</v>
      </c>
      <c r="T355" s="9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103.94285714285714</v>
      </c>
      <c r="P356" s="5">
        <f t="shared" si="21"/>
        <v>125.44827586206897</v>
      </c>
      <c r="Q356" t="s">
        <v>8310</v>
      </c>
      <c r="R356" t="s">
        <v>8315</v>
      </c>
      <c r="S356" s="9">
        <f t="shared" si="22"/>
        <v>42438.827789351853</v>
      </c>
      <c r="T356" s="9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116.25714285714285</v>
      </c>
      <c r="P357" s="5">
        <f t="shared" si="21"/>
        <v>246.60606060606059</v>
      </c>
      <c r="Q357" t="s">
        <v>8310</v>
      </c>
      <c r="R357" t="s">
        <v>8315</v>
      </c>
      <c r="S357" s="9">
        <f t="shared" si="22"/>
        <v>41943.293912037036</v>
      </c>
      <c r="T357" s="9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102.69239999999999</v>
      </c>
      <c r="P358" s="5">
        <f t="shared" si="21"/>
        <v>79.401340206185566</v>
      </c>
      <c r="Q358" t="s">
        <v>8310</v>
      </c>
      <c r="R358" t="s">
        <v>8315</v>
      </c>
      <c r="S358" s="9">
        <f t="shared" si="22"/>
        <v>42415.803159722222</v>
      </c>
      <c r="T358" s="9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174</v>
      </c>
      <c r="P359" s="5">
        <f t="shared" si="21"/>
        <v>86.138613861386133</v>
      </c>
      <c r="Q359" t="s">
        <v>8310</v>
      </c>
      <c r="R359" t="s">
        <v>8315</v>
      </c>
      <c r="S359" s="9">
        <f t="shared" si="22"/>
        <v>42078.222187499996</v>
      </c>
      <c r="T359" s="9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103.08800000000001</v>
      </c>
      <c r="P360" s="5">
        <f t="shared" si="21"/>
        <v>193.04868913857678</v>
      </c>
      <c r="Q360" t="s">
        <v>8310</v>
      </c>
      <c r="R360" t="s">
        <v>8315</v>
      </c>
      <c r="S360" s="9">
        <f t="shared" si="22"/>
        <v>42507.860196759255</v>
      </c>
      <c r="T360" s="9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104.85537190082646</v>
      </c>
      <c r="P361" s="5">
        <f t="shared" si="21"/>
        <v>84.023178807947019</v>
      </c>
      <c r="Q361" t="s">
        <v>8310</v>
      </c>
      <c r="R361" t="s">
        <v>8315</v>
      </c>
      <c r="S361" s="9">
        <f t="shared" si="22"/>
        <v>41935.070486111108</v>
      </c>
      <c r="T361" s="9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101.375</v>
      </c>
      <c r="P362" s="5">
        <f t="shared" si="21"/>
        <v>139.82758620689654</v>
      </c>
      <c r="Q362" t="s">
        <v>8310</v>
      </c>
      <c r="R362" t="s">
        <v>8315</v>
      </c>
      <c r="S362" s="9">
        <f t="shared" si="22"/>
        <v>42163.897916666669</v>
      </c>
      <c r="T362" s="9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111.07699999999998</v>
      </c>
      <c r="P363" s="5">
        <f t="shared" si="21"/>
        <v>109.82189265536722</v>
      </c>
      <c r="Q363" t="s">
        <v>8310</v>
      </c>
      <c r="R363" t="s">
        <v>8315</v>
      </c>
      <c r="S363" s="9">
        <f t="shared" si="22"/>
        <v>41936.001226851848</v>
      </c>
      <c r="T363" s="9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124.15933781686496</v>
      </c>
      <c r="P364" s="5">
        <f t="shared" si="21"/>
        <v>139.53488372093022</v>
      </c>
      <c r="Q364" t="s">
        <v>8310</v>
      </c>
      <c r="R364" t="s">
        <v>8315</v>
      </c>
      <c r="S364" s="9">
        <f t="shared" si="22"/>
        <v>41837.210543981484</v>
      </c>
      <c r="T364" s="9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101.33333333333334</v>
      </c>
      <c r="P365" s="5">
        <f t="shared" si="21"/>
        <v>347.84615384615387</v>
      </c>
      <c r="Q365" t="s">
        <v>8310</v>
      </c>
      <c r="R365" t="s">
        <v>8315</v>
      </c>
      <c r="S365" s="9">
        <f t="shared" si="22"/>
        <v>40255.744629629626</v>
      </c>
      <c r="T365" s="9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110.16142857142856</v>
      </c>
      <c r="P366" s="5">
        <f t="shared" si="21"/>
        <v>68.24159292035398</v>
      </c>
      <c r="Q366" t="s">
        <v>8310</v>
      </c>
      <c r="R366" t="s">
        <v>8315</v>
      </c>
      <c r="S366" s="9">
        <f t="shared" si="22"/>
        <v>41780.859629629631</v>
      </c>
      <c r="T366" s="9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103.97333333333334</v>
      </c>
      <c r="P367" s="5">
        <f t="shared" si="21"/>
        <v>239.93846153846152</v>
      </c>
      <c r="Q367" t="s">
        <v>8310</v>
      </c>
      <c r="R367" t="s">
        <v>8315</v>
      </c>
      <c r="S367" s="9">
        <f t="shared" si="22"/>
        <v>41668.606469907405</v>
      </c>
      <c r="T367" s="9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101.31578947368421</v>
      </c>
      <c r="P368" s="5">
        <f t="shared" si="21"/>
        <v>287.31343283582089</v>
      </c>
      <c r="Q368" t="s">
        <v>8310</v>
      </c>
      <c r="R368" t="s">
        <v>8315</v>
      </c>
      <c r="S368" s="9">
        <f t="shared" si="22"/>
        <v>41019.793032407404</v>
      </c>
      <c r="T368" s="9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103.3501</v>
      </c>
      <c r="P369" s="5">
        <f t="shared" si="21"/>
        <v>86.84882352941176</v>
      </c>
      <c r="Q369" t="s">
        <v>8310</v>
      </c>
      <c r="R369" t="s">
        <v>8315</v>
      </c>
      <c r="S369" s="9">
        <f t="shared" si="22"/>
        <v>41355.577291666668</v>
      </c>
      <c r="T369" s="9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104.11200000000001</v>
      </c>
      <c r="P370" s="5">
        <f t="shared" si="21"/>
        <v>81.84905660377359</v>
      </c>
      <c r="Q370" t="s">
        <v>8310</v>
      </c>
      <c r="R370" t="s">
        <v>8315</v>
      </c>
      <c r="S370" s="9">
        <f t="shared" si="22"/>
        <v>42043.605578703704</v>
      </c>
      <c r="T370" s="9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110.15569230769231</v>
      </c>
      <c r="P371" s="5">
        <f t="shared" si="21"/>
        <v>42.874970059880241</v>
      </c>
      <c r="Q371" t="s">
        <v>8310</v>
      </c>
      <c r="R371" t="s">
        <v>8315</v>
      </c>
      <c r="S371" s="9">
        <f t="shared" si="22"/>
        <v>40893.551724537036</v>
      </c>
      <c r="T371" s="9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122.02</v>
      </c>
      <c r="P372" s="5">
        <f t="shared" si="21"/>
        <v>709.41860465116281</v>
      </c>
      <c r="Q372" t="s">
        <v>8310</v>
      </c>
      <c r="R372" t="s">
        <v>8315</v>
      </c>
      <c r="S372" s="9">
        <f t="shared" si="22"/>
        <v>42711.795138888891</v>
      </c>
      <c r="T372" s="9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114.16866666666667</v>
      </c>
      <c r="P373" s="5">
        <f t="shared" si="21"/>
        <v>161.25517890772127</v>
      </c>
      <c r="Q373" t="s">
        <v>8310</v>
      </c>
      <c r="R373" t="s">
        <v>8315</v>
      </c>
      <c r="S373" s="9">
        <f t="shared" si="22"/>
        <v>41261.767812500002</v>
      </c>
      <c r="T373" s="9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125.33333333333334</v>
      </c>
      <c r="P374" s="5">
        <f t="shared" si="21"/>
        <v>41.777777777777779</v>
      </c>
      <c r="Q374" t="s">
        <v>8310</v>
      </c>
      <c r="R374" t="s">
        <v>8315</v>
      </c>
      <c r="S374" s="9">
        <f t="shared" si="22"/>
        <v>42425.576898148152</v>
      </c>
      <c r="T374" s="9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106.66666666666667</v>
      </c>
      <c r="P375" s="5">
        <f t="shared" si="21"/>
        <v>89.887640449438209</v>
      </c>
      <c r="Q375" t="s">
        <v>8310</v>
      </c>
      <c r="R375" t="s">
        <v>8315</v>
      </c>
      <c r="S375" s="9">
        <f t="shared" si="22"/>
        <v>41078.91201388889</v>
      </c>
      <c r="T375" s="9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130.65</v>
      </c>
      <c r="P376" s="5">
        <f t="shared" si="21"/>
        <v>45.051724137931032</v>
      </c>
      <c r="Q376" t="s">
        <v>8310</v>
      </c>
      <c r="R376" t="s">
        <v>8315</v>
      </c>
      <c r="S376" s="9">
        <f t="shared" si="22"/>
        <v>40757.889247685183</v>
      </c>
      <c r="T376" s="9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120</v>
      </c>
      <c r="P377" s="5">
        <f t="shared" si="21"/>
        <v>42.857142857142854</v>
      </c>
      <c r="Q377" t="s">
        <v>8310</v>
      </c>
      <c r="R377" t="s">
        <v>8315</v>
      </c>
      <c r="S377" s="9">
        <f t="shared" si="22"/>
        <v>41657.985081018516</v>
      </c>
      <c r="T377" s="9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105.9591836734694</v>
      </c>
      <c r="P378" s="5">
        <f t="shared" si="21"/>
        <v>54.083333333333336</v>
      </c>
      <c r="Q378" t="s">
        <v>8310</v>
      </c>
      <c r="R378" t="s">
        <v>8315</v>
      </c>
      <c r="S378" s="9">
        <f t="shared" si="22"/>
        <v>42576.452731481477</v>
      </c>
      <c r="T378" s="9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114.39999999999999</v>
      </c>
      <c r="P379" s="5">
        <f t="shared" si="21"/>
        <v>103.21804511278195</v>
      </c>
      <c r="Q379" t="s">
        <v>8310</v>
      </c>
      <c r="R379" t="s">
        <v>8315</v>
      </c>
      <c r="S379" s="9">
        <f t="shared" si="22"/>
        <v>42292.250787037032</v>
      </c>
      <c r="T379" s="9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111.76666666666665</v>
      </c>
      <c r="P380" s="5">
        <f t="shared" si="21"/>
        <v>40.397590361445786</v>
      </c>
      <c r="Q380" t="s">
        <v>8310</v>
      </c>
      <c r="R380" t="s">
        <v>8315</v>
      </c>
      <c r="S380" s="9">
        <f t="shared" si="22"/>
        <v>42370.571851851855</v>
      </c>
      <c r="T380" s="9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116.08000000000001</v>
      </c>
      <c r="P381" s="5">
        <f t="shared" si="21"/>
        <v>116.85906040268456</v>
      </c>
      <c r="Q381" t="s">
        <v>8310</v>
      </c>
      <c r="R381" t="s">
        <v>8315</v>
      </c>
      <c r="S381" s="9">
        <f t="shared" si="22"/>
        <v>40987.688333333332</v>
      </c>
      <c r="T381" s="9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141.5</v>
      </c>
      <c r="P382" s="5">
        <f t="shared" si="21"/>
        <v>115.51020408163265</v>
      </c>
      <c r="Q382" t="s">
        <v>8310</v>
      </c>
      <c r="R382" t="s">
        <v>8315</v>
      </c>
      <c r="S382" s="9">
        <f t="shared" si="22"/>
        <v>42367.719814814816</v>
      </c>
      <c r="T382" s="9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104.72999999999999</v>
      </c>
      <c r="P383" s="5">
        <f t="shared" si="21"/>
        <v>104.31274900398407</v>
      </c>
      <c r="Q383" t="s">
        <v>8310</v>
      </c>
      <c r="R383" t="s">
        <v>8315</v>
      </c>
      <c r="S383" s="9">
        <f t="shared" si="22"/>
        <v>41085.698113425926</v>
      </c>
      <c r="T383" s="9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255.83333333333331</v>
      </c>
      <c r="P384" s="5">
        <f t="shared" si="21"/>
        <v>69.772727272727266</v>
      </c>
      <c r="Q384" t="s">
        <v>8310</v>
      </c>
      <c r="R384" t="s">
        <v>8315</v>
      </c>
      <c r="S384" s="9">
        <f t="shared" si="22"/>
        <v>41144.709490740745</v>
      </c>
      <c r="T384" s="9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206.70670670670671</v>
      </c>
      <c r="P385" s="5">
        <f t="shared" si="21"/>
        <v>43.020833333333336</v>
      </c>
      <c r="Q385" t="s">
        <v>8310</v>
      </c>
      <c r="R385" t="s">
        <v>8315</v>
      </c>
      <c r="S385" s="9">
        <f t="shared" si="22"/>
        <v>41755.117581018516</v>
      </c>
      <c r="T385" s="9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112.105</v>
      </c>
      <c r="P386" s="5">
        <f t="shared" si="21"/>
        <v>58.540469973890339</v>
      </c>
      <c r="Q386" t="s">
        <v>8310</v>
      </c>
      <c r="R386" t="s">
        <v>8315</v>
      </c>
      <c r="S386" s="9">
        <f t="shared" si="22"/>
        <v>41980.781793981485</v>
      </c>
      <c r="T386" s="9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(E387/D387)*100</f>
        <v>105.982</v>
      </c>
      <c r="P387" s="5">
        <f t="shared" ref="P387:P450" si="25">E387/L387</f>
        <v>111.79535864978902</v>
      </c>
      <c r="Q387" t="s">
        <v>8310</v>
      </c>
      <c r="R387" t="s">
        <v>8315</v>
      </c>
      <c r="S387" s="9">
        <f t="shared" ref="S387:S450" si="26">(((J387/60)/60)/24)+DATE(1970,1,1)</f>
        <v>41934.584502314814</v>
      </c>
      <c r="T387" s="9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100.16666666666667</v>
      </c>
      <c r="P388" s="5">
        <f t="shared" si="25"/>
        <v>46.230769230769234</v>
      </c>
      <c r="Q388" t="s">
        <v>8310</v>
      </c>
      <c r="R388" t="s">
        <v>8315</v>
      </c>
      <c r="S388" s="9">
        <f t="shared" si="26"/>
        <v>42211.951284722221</v>
      </c>
      <c r="T388" s="9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213.98947368421051</v>
      </c>
      <c r="P389" s="5">
        <f t="shared" si="25"/>
        <v>144.69039145907473</v>
      </c>
      <c r="Q389" t="s">
        <v>8310</v>
      </c>
      <c r="R389" t="s">
        <v>8315</v>
      </c>
      <c r="S389" s="9">
        <f t="shared" si="26"/>
        <v>42200.67659722222</v>
      </c>
      <c r="T389" s="9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126.16000000000001</v>
      </c>
      <c r="P390" s="5">
        <f t="shared" si="25"/>
        <v>88.845070422535215</v>
      </c>
      <c r="Q390" t="s">
        <v>8310</v>
      </c>
      <c r="R390" t="s">
        <v>8315</v>
      </c>
      <c r="S390" s="9">
        <f t="shared" si="26"/>
        <v>42549.076157407413</v>
      </c>
      <c r="T390" s="9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181.53547058823528</v>
      </c>
      <c r="P391" s="5">
        <f t="shared" si="25"/>
        <v>81.75107284768211</v>
      </c>
      <c r="Q391" t="s">
        <v>8310</v>
      </c>
      <c r="R391" t="s">
        <v>8315</v>
      </c>
      <c r="S391" s="9">
        <f t="shared" si="26"/>
        <v>41674.063078703701</v>
      </c>
      <c r="T391" s="9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100</v>
      </c>
      <c r="P392" s="5">
        <f t="shared" si="25"/>
        <v>71.428571428571431</v>
      </c>
      <c r="Q392" t="s">
        <v>8310</v>
      </c>
      <c r="R392" t="s">
        <v>8315</v>
      </c>
      <c r="S392" s="9">
        <f t="shared" si="26"/>
        <v>42112.036712962959</v>
      </c>
      <c r="T392" s="9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100.61</v>
      </c>
      <c r="P393" s="5">
        <f t="shared" si="25"/>
        <v>104.25906735751295</v>
      </c>
      <c r="Q393" t="s">
        <v>8310</v>
      </c>
      <c r="R393" t="s">
        <v>8315</v>
      </c>
      <c r="S393" s="9">
        <f t="shared" si="26"/>
        <v>40865.042256944449</v>
      </c>
      <c r="T393" s="9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100.9027027027027</v>
      </c>
      <c r="P394" s="5">
        <f t="shared" si="25"/>
        <v>90.616504854368927</v>
      </c>
      <c r="Q394" t="s">
        <v>8310</v>
      </c>
      <c r="R394" t="s">
        <v>8315</v>
      </c>
      <c r="S394" s="9">
        <f t="shared" si="26"/>
        <v>40763.717256944445</v>
      </c>
      <c r="T394" s="9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110.446</v>
      </c>
      <c r="P395" s="5">
        <f t="shared" si="25"/>
        <v>157.33048433048432</v>
      </c>
      <c r="Q395" t="s">
        <v>8310</v>
      </c>
      <c r="R395" t="s">
        <v>8315</v>
      </c>
      <c r="S395" s="9">
        <f t="shared" si="26"/>
        <v>41526.708935185183</v>
      </c>
      <c r="T395" s="9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111.8936170212766</v>
      </c>
      <c r="P396" s="5">
        <f t="shared" si="25"/>
        <v>105.18</v>
      </c>
      <c r="Q396" t="s">
        <v>8310</v>
      </c>
      <c r="R396" t="s">
        <v>8315</v>
      </c>
      <c r="S396" s="9">
        <f t="shared" si="26"/>
        <v>42417.818078703705</v>
      </c>
      <c r="T396" s="9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108.04450000000001</v>
      </c>
      <c r="P397" s="5">
        <f t="shared" si="25"/>
        <v>58.719836956521746</v>
      </c>
      <c r="Q397" t="s">
        <v>8310</v>
      </c>
      <c r="R397" t="s">
        <v>8315</v>
      </c>
      <c r="S397" s="9">
        <f t="shared" si="26"/>
        <v>40990.909259259257</v>
      </c>
      <c r="T397" s="9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106.66666666666667</v>
      </c>
      <c r="P398" s="5">
        <f t="shared" si="25"/>
        <v>81.632653061224488</v>
      </c>
      <c r="Q398" t="s">
        <v>8310</v>
      </c>
      <c r="R398" t="s">
        <v>8315</v>
      </c>
      <c r="S398" s="9">
        <f t="shared" si="26"/>
        <v>41082.564884259256</v>
      </c>
      <c r="T398" s="9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103.90027322404372</v>
      </c>
      <c r="P399" s="5">
        <f t="shared" si="25"/>
        <v>56.460043668122275</v>
      </c>
      <c r="Q399" t="s">
        <v>8310</v>
      </c>
      <c r="R399" t="s">
        <v>8315</v>
      </c>
      <c r="S399" s="9">
        <f t="shared" si="26"/>
        <v>40379.776435185187</v>
      </c>
      <c r="T399" s="9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125.16000000000001</v>
      </c>
      <c r="P400" s="5">
        <f t="shared" si="25"/>
        <v>140.1044776119403</v>
      </c>
      <c r="Q400" t="s">
        <v>8310</v>
      </c>
      <c r="R400" t="s">
        <v>8315</v>
      </c>
      <c r="S400" s="9">
        <f t="shared" si="26"/>
        <v>42078.793124999997</v>
      </c>
      <c r="T400" s="9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106.80499999999999</v>
      </c>
      <c r="P401" s="5">
        <f t="shared" si="25"/>
        <v>224.85263157894738</v>
      </c>
      <c r="Q401" t="s">
        <v>8310</v>
      </c>
      <c r="R401" t="s">
        <v>8315</v>
      </c>
      <c r="S401" s="9">
        <f t="shared" si="26"/>
        <v>42687.875775462962</v>
      </c>
      <c r="T401" s="9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112.30249999999999</v>
      </c>
      <c r="P402" s="5">
        <f t="shared" si="25"/>
        <v>181.13306451612902</v>
      </c>
      <c r="Q402" t="s">
        <v>8310</v>
      </c>
      <c r="R402" t="s">
        <v>8315</v>
      </c>
      <c r="S402" s="9">
        <f t="shared" si="26"/>
        <v>41745.635960648149</v>
      </c>
      <c r="T402" s="9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103.812</v>
      </c>
      <c r="P403" s="5">
        <f t="shared" si="25"/>
        <v>711.04109589041093</v>
      </c>
      <c r="Q403" t="s">
        <v>8310</v>
      </c>
      <c r="R403" t="s">
        <v>8315</v>
      </c>
      <c r="S403" s="9">
        <f t="shared" si="26"/>
        <v>40732.842245370368</v>
      </c>
      <c r="T403" s="9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141.65</v>
      </c>
      <c r="P404" s="5">
        <f t="shared" si="25"/>
        <v>65.883720930232556</v>
      </c>
      <c r="Q404" t="s">
        <v>8310</v>
      </c>
      <c r="R404" t="s">
        <v>8315</v>
      </c>
      <c r="S404" s="9">
        <f t="shared" si="26"/>
        <v>42292.539548611108</v>
      </c>
      <c r="T404" s="9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105.25999999999999</v>
      </c>
      <c r="P405" s="5">
        <f t="shared" si="25"/>
        <v>75.185714285714283</v>
      </c>
      <c r="Q405" t="s">
        <v>8310</v>
      </c>
      <c r="R405" t="s">
        <v>8315</v>
      </c>
      <c r="S405" s="9">
        <f t="shared" si="26"/>
        <v>40718.310659722221</v>
      </c>
      <c r="T405" s="9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103.09142857142857</v>
      </c>
      <c r="P406" s="5">
        <f t="shared" si="25"/>
        <v>133.14391143911439</v>
      </c>
      <c r="Q406" t="s">
        <v>8310</v>
      </c>
      <c r="R406" t="s">
        <v>8315</v>
      </c>
      <c r="S406" s="9">
        <f t="shared" si="26"/>
        <v>41646.628032407411</v>
      </c>
      <c r="T406" s="9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107.65957446808511</v>
      </c>
      <c r="P407" s="5">
        <f t="shared" si="25"/>
        <v>55.2</v>
      </c>
      <c r="Q407" t="s">
        <v>8310</v>
      </c>
      <c r="R407" t="s">
        <v>8315</v>
      </c>
      <c r="S407" s="9">
        <f t="shared" si="26"/>
        <v>41674.08494212963</v>
      </c>
      <c r="T407" s="9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107.70464285714286</v>
      </c>
      <c r="P408" s="5">
        <f t="shared" si="25"/>
        <v>86.163714285714292</v>
      </c>
      <c r="Q408" t="s">
        <v>8310</v>
      </c>
      <c r="R408" t="s">
        <v>8315</v>
      </c>
      <c r="S408" s="9">
        <f t="shared" si="26"/>
        <v>40638.162465277775</v>
      </c>
      <c r="T408" s="9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101.55000000000001</v>
      </c>
      <c r="P409" s="5">
        <f t="shared" si="25"/>
        <v>92.318181818181813</v>
      </c>
      <c r="Q409" t="s">
        <v>8310</v>
      </c>
      <c r="R409" t="s">
        <v>8315</v>
      </c>
      <c r="S409" s="9">
        <f t="shared" si="26"/>
        <v>40806.870949074073</v>
      </c>
      <c r="T409" s="9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101.43766666666667</v>
      </c>
      <c r="P410" s="5">
        <f t="shared" si="25"/>
        <v>160.16473684210527</v>
      </c>
      <c r="Q410" t="s">
        <v>8310</v>
      </c>
      <c r="R410" t="s">
        <v>8315</v>
      </c>
      <c r="S410" s="9">
        <f t="shared" si="26"/>
        <v>41543.735995370371</v>
      </c>
      <c r="T410" s="9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136.80000000000001</v>
      </c>
      <c r="P411" s="5">
        <f t="shared" si="25"/>
        <v>45.6</v>
      </c>
      <c r="Q411" t="s">
        <v>8310</v>
      </c>
      <c r="R411" t="s">
        <v>8315</v>
      </c>
      <c r="S411" s="9">
        <f t="shared" si="26"/>
        <v>42543.862777777773</v>
      </c>
      <c r="T411" s="9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128.29999999999998</v>
      </c>
      <c r="P412" s="5">
        <f t="shared" si="25"/>
        <v>183.28571428571428</v>
      </c>
      <c r="Q412" t="s">
        <v>8310</v>
      </c>
      <c r="R412" t="s">
        <v>8315</v>
      </c>
      <c r="S412" s="9">
        <f t="shared" si="26"/>
        <v>42113.981446759266</v>
      </c>
      <c r="T412" s="9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101.05</v>
      </c>
      <c r="P413" s="5">
        <f t="shared" si="25"/>
        <v>125.78838174273859</v>
      </c>
      <c r="Q413" t="s">
        <v>8310</v>
      </c>
      <c r="R413" t="s">
        <v>8315</v>
      </c>
      <c r="S413" s="9">
        <f t="shared" si="26"/>
        <v>41598.17597222222</v>
      </c>
      <c r="T413" s="9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126.84</v>
      </c>
      <c r="P414" s="5">
        <f t="shared" si="25"/>
        <v>57.654545454545456</v>
      </c>
      <c r="Q414" t="s">
        <v>8310</v>
      </c>
      <c r="R414" t="s">
        <v>8315</v>
      </c>
      <c r="S414" s="9">
        <f t="shared" si="26"/>
        <v>41099.742800925924</v>
      </c>
      <c r="T414" s="9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105.0859375</v>
      </c>
      <c r="P415" s="5">
        <f t="shared" si="25"/>
        <v>78.660818713450297</v>
      </c>
      <c r="Q415" t="s">
        <v>8310</v>
      </c>
      <c r="R415" t="s">
        <v>8315</v>
      </c>
      <c r="S415" s="9">
        <f t="shared" si="26"/>
        <v>41079.877442129626</v>
      </c>
      <c r="T415" s="9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102.85405405405406</v>
      </c>
      <c r="P416" s="5">
        <f t="shared" si="25"/>
        <v>91.480769230769226</v>
      </c>
      <c r="Q416" t="s">
        <v>8310</v>
      </c>
      <c r="R416" t="s">
        <v>8315</v>
      </c>
      <c r="S416" s="9">
        <f t="shared" si="26"/>
        <v>41529.063252314816</v>
      </c>
      <c r="T416" s="9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102.14714285714285</v>
      </c>
      <c r="P417" s="5">
        <f t="shared" si="25"/>
        <v>68.09809523809524</v>
      </c>
      <c r="Q417" t="s">
        <v>8310</v>
      </c>
      <c r="R417" t="s">
        <v>8315</v>
      </c>
      <c r="S417" s="9">
        <f t="shared" si="26"/>
        <v>41904.851875</v>
      </c>
      <c r="T417" s="9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120.21700000000001</v>
      </c>
      <c r="P418" s="5">
        <f t="shared" si="25"/>
        <v>48.086800000000004</v>
      </c>
      <c r="Q418" t="s">
        <v>8310</v>
      </c>
      <c r="R418" t="s">
        <v>8315</v>
      </c>
      <c r="S418" s="9">
        <f t="shared" si="26"/>
        <v>41648.396192129629</v>
      </c>
      <c r="T418" s="9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100.24761904761905</v>
      </c>
      <c r="P419" s="5">
        <f t="shared" si="25"/>
        <v>202.42307692307693</v>
      </c>
      <c r="Q419" t="s">
        <v>8310</v>
      </c>
      <c r="R419" t="s">
        <v>8315</v>
      </c>
      <c r="S419" s="9">
        <f t="shared" si="26"/>
        <v>41360.970601851855</v>
      </c>
      <c r="T419" s="9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100.63392857142857</v>
      </c>
      <c r="P420" s="5">
        <f t="shared" si="25"/>
        <v>216.75</v>
      </c>
      <c r="Q420" t="s">
        <v>8310</v>
      </c>
      <c r="R420" t="s">
        <v>8315</v>
      </c>
      <c r="S420" s="9">
        <f t="shared" si="26"/>
        <v>42178.282372685186</v>
      </c>
      <c r="T420" s="9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100.4375</v>
      </c>
      <c r="P421" s="5">
        <f t="shared" si="25"/>
        <v>110.06849315068493</v>
      </c>
      <c r="Q421" t="s">
        <v>8310</v>
      </c>
      <c r="R421" t="s">
        <v>8315</v>
      </c>
      <c r="S421" s="9">
        <f t="shared" si="26"/>
        <v>41394.842442129629</v>
      </c>
      <c r="T421" s="9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0.43939393939393934</v>
      </c>
      <c r="P422" s="5">
        <f t="shared" si="25"/>
        <v>4.833333333333333</v>
      </c>
      <c r="Q422" t="s">
        <v>8310</v>
      </c>
      <c r="R422" t="s">
        <v>8316</v>
      </c>
      <c r="S422" s="9">
        <f t="shared" si="26"/>
        <v>41682.23646990741</v>
      </c>
      <c r="T422" s="9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2.0066666666666668</v>
      </c>
      <c r="P423" s="5">
        <f t="shared" si="25"/>
        <v>50.166666666666664</v>
      </c>
      <c r="Q423" t="s">
        <v>8310</v>
      </c>
      <c r="R423" t="s">
        <v>8316</v>
      </c>
      <c r="S423" s="9">
        <f t="shared" si="26"/>
        <v>42177.491388888884</v>
      </c>
      <c r="T423" s="9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1.075</v>
      </c>
      <c r="P424" s="5">
        <f t="shared" si="25"/>
        <v>35.833333333333336</v>
      </c>
      <c r="Q424" t="s">
        <v>8310</v>
      </c>
      <c r="R424" t="s">
        <v>8316</v>
      </c>
      <c r="S424" s="9">
        <f t="shared" si="26"/>
        <v>41863.260381944441</v>
      </c>
      <c r="T424" s="9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0.76500000000000001</v>
      </c>
      <c r="P425" s="5">
        <f t="shared" si="25"/>
        <v>11.76923076923077</v>
      </c>
      <c r="Q425" t="s">
        <v>8310</v>
      </c>
      <c r="R425" t="s">
        <v>8316</v>
      </c>
      <c r="S425" s="9">
        <f t="shared" si="26"/>
        <v>41400.92627314815</v>
      </c>
      <c r="T425" s="9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6.7966666666666677</v>
      </c>
      <c r="P426" s="5">
        <f t="shared" si="25"/>
        <v>40.78</v>
      </c>
      <c r="Q426" t="s">
        <v>8310</v>
      </c>
      <c r="R426" t="s">
        <v>8316</v>
      </c>
      <c r="S426" s="9">
        <f t="shared" si="26"/>
        <v>40934.376145833332</v>
      </c>
      <c r="T426" s="9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1.2E-2</v>
      </c>
      <c r="P427" s="5">
        <f t="shared" si="25"/>
        <v>3</v>
      </c>
      <c r="Q427" t="s">
        <v>8310</v>
      </c>
      <c r="R427" t="s">
        <v>8316</v>
      </c>
      <c r="S427" s="9">
        <f t="shared" si="26"/>
        <v>42275.861157407402</v>
      </c>
      <c r="T427" s="9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1.3299999999999998</v>
      </c>
      <c r="P428" s="5">
        <f t="shared" si="25"/>
        <v>16.625</v>
      </c>
      <c r="Q428" t="s">
        <v>8310</v>
      </c>
      <c r="R428" t="s">
        <v>8316</v>
      </c>
      <c r="S428" s="9">
        <f t="shared" si="26"/>
        <v>42400.711967592593</v>
      </c>
      <c r="T428" s="9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5" t="e">
        <f t="shared" si="25"/>
        <v>#DIV/0!</v>
      </c>
      <c r="Q429" t="s">
        <v>8310</v>
      </c>
      <c r="R429" t="s">
        <v>8316</v>
      </c>
      <c r="S429" s="9">
        <f t="shared" si="26"/>
        <v>42285.909027777772</v>
      </c>
      <c r="T429" s="9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5.6333333333333329</v>
      </c>
      <c r="P430" s="5">
        <f t="shared" si="25"/>
        <v>52</v>
      </c>
      <c r="Q430" t="s">
        <v>8310</v>
      </c>
      <c r="R430" t="s">
        <v>8316</v>
      </c>
      <c r="S430" s="9">
        <f t="shared" si="26"/>
        <v>41778.766724537039</v>
      </c>
      <c r="T430" s="9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5" t="e">
        <f t="shared" si="25"/>
        <v>#DIV/0!</v>
      </c>
      <c r="Q431" t="s">
        <v>8310</v>
      </c>
      <c r="R431" t="s">
        <v>8316</v>
      </c>
      <c r="S431" s="9">
        <f t="shared" si="26"/>
        <v>40070.901412037041</v>
      </c>
      <c r="T431" s="9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</v>
      </c>
      <c r="P432" s="5">
        <f t="shared" si="25"/>
        <v>4.8</v>
      </c>
      <c r="Q432" t="s">
        <v>8310</v>
      </c>
      <c r="R432" t="s">
        <v>8316</v>
      </c>
      <c r="S432" s="9">
        <f t="shared" si="26"/>
        <v>41513.107256944444</v>
      </c>
      <c r="T432" s="9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13.833333333333334</v>
      </c>
      <c r="P433" s="5">
        <f t="shared" si="25"/>
        <v>51.875</v>
      </c>
      <c r="Q433" t="s">
        <v>8310</v>
      </c>
      <c r="R433" t="s">
        <v>8316</v>
      </c>
      <c r="S433" s="9">
        <f t="shared" si="26"/>
        <v>42526.871331018512</v>
      </c>
      <c r="T433" s="9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</v>
      </c>
      <c r="P434" s="5">
        <f t="shared" si="25"/>
        <v>71.25</v>
      </c>
      <c r="Q434" t="s">
        <v>8310</v>
      </c>
      <c r="R434" t="s">
        <v>8316</v>
      </c>
      <c r="S434" s="9">
        <f t="shared" si="26"/>
        <v>42238.726631944446</v>
      </c>
      <c r="T434" s="9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5" t="e">
        <f t="shared" si="25"/>
        <v>#DIV/0!</v>
      </c>
      <c r="Q435" t="s">
        <v>8310</v>
      </c>
      <c r="R435" t="s">
        <v>8316</v>
      </c>
      <c r="S435" s="9">
        <f t="shared" si="26"/>
        <v>42228.629884259266</v>
      </c>
      <c r="T435" s="9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5</v>
      </c>
      <c r="P436" s="5">
        <f t="shared" si="25"/>
        <v>62.5</v>
      </c>
      <c r="Q436" t="s">
        <v>8310</v>
      </c>
      <c r="R436" t="s">
        <v>8316</v>
      </c>
      <c r="S436" s="9">
        <f t="shared" si="26"/>
        <v>41576.834513888891</v>
      </c>
      <c r="T436" s="9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2.7272727272727275E-3</v>
      </c>
      <c r="P437" s="5">
        <f t="shared" si="25"/>
        <v>1</v>
      </c>
      <c r="Q437" t="s">
        <v>8310</v>
      </c>
      <c r="R437" t="s">
        <v>8316</v>
      </c>
      <c r="S437" s="9">
        <f t="shared" si="26"/>
        <v>41500.747453703705</v>
      </c>
      <c r="T437" s="9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5" t="e">
        <f t="shared" si="25"/>
        <v>#DIV/0!</v>
      </c>
      <c r="Q438" t="s">
        <v>8310</v>
      </c>
      <c r="R438" t="s">
        <v>8316</v>
      </c>
      <c r="S438" s="9">
        <f t="shared" si="26"/>
        <v>41456.36241898148</v>
      </c>
      <c r="T438" s="9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5" t="e">
        <f t="shared" si="25"/>
        <v>#DIV/0!</v>
      </c>
      <c r="Q439" t="s">
        <v>8310</v>
      </c>
      <c r="R439" t="s">
        <v>8316</v>
      </c>
      <c r="S439" s="9">
        <f t="shared" si="26"/>
        <v>42591.31858796296</v>
      </c>
      <c r="T439" s="9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</v>
      </c>
      <c r="P440" s="5">
        <f t="shared" si="25"/>
        <v>170.54545454545453</v>
      </c>
      <c r="Q440" t="s">
        <v>8310</v>
      </c>
      <c r="R440" t="s">
        <v>8316</v>
      </c>
      <c r="S440" s="9">
        <f t="shared" si="26"/>
        <v>42296.261087962965</v>
      </c>
      <c r="T440" s="9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5" t="e">
        <f t="shared" si="25"/>
        <v>#DIV/0!</v>
      </c>
      <c r="Q441" t="s">
        <v>8310</v>
      </c>
      <c r="R441" t="s">
        <v>8316</v>
      </c>
      <c r="S441" s="9">
        <f t="shared" si="26"/>
        <v>41919.761782407404</v>
      </c>
      <c r="T441" s="9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0.1</v>
      </c>
      <c r="P442" s="5">
        <f t="shared" si="25"/>
        <v>5</v>
      </c>
      <c r="Q442" t="s">
        <v>8310</v>
      </c>
      <c r="R442" t="s">
        <v>8316</v>
      </c>
      <c r="S442" s="9">
        <f t="shared" si="26"/>
        <v>42423.985567129625</v>
      </c>
      <c r="T442" s="9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5" t="e">
        <f t="shared" si="25"/>
        <v>#DIV/0!</v>
      </c>
      <c r="Q443" t="s">
        <v>8310</v>
      </c>
      <c r="R443" t="s">
        <v>8316</v>
      </c>
      <c r="S443" s="9">
        <f t="shared" si="26"/>
        <v>41550.793935185182</v>
      </c>
      <c r="T443" s="9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39.358823529411765</v>
      </c>
      <c r="P444" s="5">
        <f t="shared" si="25"/>
        <v>393.58823529411762</v>
      </c>
      <c r="Q444" t="s">
        <v>8310</v>
      </c>
      <c r="R444" t="s">
        <v>8316</v>
      </c>
      <c r="S444" s="9">
        <f t="shared" si="26"/>
        <v>42024.888692129629</v>
      </c>
      <c r="T444" s="9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0.1</v>
      </c>
      <c r="P445" s="5">
        <f t="shared" si="25"/>
        <v>5</v>
      </c>
      <c r="Q445" t="s">
        <v>8310</v>
      </c>
      <c r="R445" t="s">
        <v>8316</v>
      </c>
      <c r="S445" s="9">
        <f t="shared" si="26"/>
        <v>41650.015057870369</v>
      </c>
      <c r="T445" s="9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5</v>
      </c>
      <c r="P446" s="5">
        <f t="shared" si="25"/>
        <v>50</v>
      </c>
      <c r="Q446" t="s">
        <v>8310</v>
      </c>
      <c r="R446" t="s">
        <v>8316</v>
      </c>
      <c r="S446" s="9">
        <f t="shared" si="26"/>
        <v>40894.906956018516</v>
      </c>
      <c r="T446" s="9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3.3333333333333335E-3</v>
      </c>
      <c r="P447" s="5">
        <f t="shared" si="25"/>
        <v>1</v>
      </c>
      <c r="Q447" t="s">
        <v>8310</v>
      </c>
      <c r="R447" t="s">
        <v>8316</v>
      </c>
      <c r="S447" s="9">
        <f t="shared" si="26"/>
        <v>42130.335358796292</v>
      </c>
      <c r="T447" s="9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7.2952380952380951</v>
      </c>
      <c r="P448" s="5">
        <f t="shared" si="25"/>
        <v>47.875</v>
      </c>
      <c r="Q448" t="s">
        <v>8310</v>
      </c>
      <c r="R448" t="s">
        <v>8316</v>
      </c>
      <c r="S448" s="9">
        <f t="shared" si="26"/>
        <v>42037.083564814813</v>
      </c>
      <c r="T448" s="9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1.6666666666666666E-2</v>
      </c>
      <c r="P449" s="5">
        <f t="shared" si="25"/>
        <v>5</v>
      </c>
      <c r="Q449" t="s">
        <v>8310</v>
      </c>
      <c r="R449" t="s">
        <v>8316</v>
      </c>
      <c r="S449" s="9">
        <f t="shared" si="26"/>
        <v>41331.555127314816</v>
      </c>
      <c r="T449" s="9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3.2804000000000002</v>
      </c>
      <c r="P450" s="5">
        <f t="shared" si="25"/>
        <v>20.502500000000001</v>
      </c>
      <c r="Q450" t="s">
        <v>8310</v>
      </c>
      <c r="R450" t="s">
        <v>8316</v>
      </c>
      <c r="S450" s="9">
        <f t="shared" si="26"/>
        <v>41753.758043981477</v>
      </c>
      <c r="T450" s="9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(E451/D451)*100</f>
        <v>2.25</v>
      </c>
      <c r="P451" s="5">
        <f t="shared" ref="P451:P514" si="29">E451/L451</f>
        <v>9</v>
      </c>
      <c r="Q451" t="s">
        <v>8310</v>
      </c>
      <c r="R451" t="s">
        <v>8316</v>
      </c>
      <c r="S451" s="9">
        <f t="shared" ref="S451:S514" si="30">(((J451/60)/60)/24)+DATE(1970,1,1)</f>
        <v>41534.568113425928</v>
      </c>
      <c r="T451" s="9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0.79200000000000004</v>
      </c>
      <c r="P452" s="5">
        <f t="shared" si="29"/>
        <v>56.571428571428569</v>
      </c>
      <c r="Q452" t="s">
        <v>8310</v>
      </c>
      <c r="R452" t="s">
        <v>8316</v>
      </c>
      <c r="S452" s="9">
        <f t="shared" si="30"/>
        <v>41654.946759259255</v>
      </c>
      <c r="T452" s="9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5" t="e">
        <f t="shared" si="29"/>
        <v>#DIV/0!</v>
      </c>
      <c r="Q453" t="s">
        <v>8310</v>
      </c>
      <c r="R453" t="s">
        <v>8316</v>
      </c>
      <c r="S453" s="9">
        <f t="shared" si="30"/>
        <v>41634.715173611112</v>
      </c>
      <c r="T453" s="9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64</v>
      </c>
      <c r="P454" s="5">
        <f t="shared" si="29"/>
        <v>40</v>
      </c>
      <c r="Q454" t="s">
        <v>8310</v>
      </c>
      <c r="R454" t="s">
        <v>8316</v>
      </c>
      <c r="S454" s="9">
        <f t="shared" si="30"/>
        <v>42107.703877314809</v>
      </c>
      <c r="T454" s="9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2.7404479578392621E-2</v>
      </c>
      <c r="P455" s="5">
        <f t="shared" si="29"/>
        <v>13</v>
      </c>
      <c r="Q455" t="s">
        <v>8310</v>
      </c>
      <c r="R455" t="s">
        <v>8316</v>
      </c>
      <c r="S455" s="9">
        <f t="shared" si="30"/>
        <v>42038.824988425928</v>
      </c>
      <c r="T455" s="9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0.82000000000000006</v>
      </c>
      <c r="P456" s="5">
        <f t="shared" si="29"/>
        <v>16.399999999999999</v>
      </c>
      <c r="Q456" t="s">
        <v>8310</v>
      </c>
      <c r="R456" t="s">
        <v>8316</v>
      </c>
      <c r="S456" s="9">
        <f t="shared" si="30"/>
        <v>41938.717256944445</v>
      </c>
      <c r="T456" s="9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6.9230769230769221E-2</v>
      </c>
      <c r="P457" s="5">
        <f t="shared" si="29"/>
        <v>22.5</v>
      </c>
      <c r="Q457" t="s">
        <v>8310</v>
      </c>
      <c r="R457" t="s">
        <v>8316</v>
      </c>
      <c r="S457" s="9">
        <f t="shared" si="30"/>
        <v>40971.002569444441</v>
      </c>
      <c r="T457" s="9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0.68631863186318631</v>
      </c>
      <c r="P458" s="5">
        <f t="shared" si="29"/>
        <v>20.333333333333332</v>
      </c>
      <c r="Q458" t="s">
        <v>8310</v>
      </c>
      <c r="R458" t="s">
        <v>8316</v>
      </c>
      <c r="S458" s="9">
        <f t="shared" si="30"/>
        <v>41547.694456018515</v>
      </c>
      <c r="T458" s="9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5" t="e">
        <f t="shared" si="29"/>
        <v>#DIV/0!</v>
      </c>
      <c r="Q459" t="s">
        <v>8310</v>
      </c>
      <c r="R459" t="s">
        <v>8316</v>
      </c>
      <c r="S459" s="9">
        <f t="shared" si="30"/>
        <v>41837.767500000002</v>
      </c>
      <c r="T459" s="9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8.2100000000000009</v>
      </c>
      <c r="P460" s="5">
        <f t="shared" si="29"/>
        <v>16.755102040816325</v>
      </c>
      <c r="Q460" t="s">
        <v>8310</v>
      </c>
      <c r="R460" t="s">
        <v>8316</v>
      </c>
      <c r="S460" s="9">
        <f t="shared" si="30"/>
        <v>41378.69976851852</v>
      </c>
      <c r="T460" s="9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6.4102564102564097E-2</v>
      </c>
      <c r="P461" s="5">
        <f t="shared" si="29"/>
        <v>25</v>
      </c>
      <c r="Q461" t="s">
        <v>8310</v>
      </c>
      <c r="R461" t="s">
        <v>8316</v>
      </c>
      <c r="S461" s="9">
        <f t="shared" si="30"/>
        <v>40800.6403587963</v>
      </c>
      <c r="T461" s="9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0.29411764705882354</v>
      </c>
      <c r="P462" s="5">
        <f t="shared" si="29"/>
        <v>12.5</v>
      </c>
      <c r="Q462" t="s">
        <v>8310</v>
      </c>
      <c r="R462" t="s">
        <v>8316</v>
      </c>
      <c r="S462" s="9">
        <f t="shared" si="30"/>
        <v>41759.542534722219</v>
      </c>
      <c r="T462" s="9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5" t="e">
        <f t="shared" si="29"/>
        <v>#DIV/0!</v>
      </c>
      <c r="Q463" t="s">
        <v>8310</v>
      </c>
      <c r="R463" t="s">
        <v>8316</v>
      </c>
      <c r="S463" s="9">
        <f t="shared" si="30"/>
        <v>41407.84684027778</v>
      </c>
      <c r="T463" s="9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5" t="e">
        <f t="shared" si="29"/>
        <v>#DIV/0!</v>
      </c>
      <c r="Q464" t="s">
        <v>8310</v>
      </c>
      <c r="R464" t="s">
        <v>8316</v>
      </c>
      <c r="S464" s="9">
        <f t="shared" si="30"/>
        <v>40705.126631944448</v>
      </c>
      <c r="T464" s="9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2.2727272727272729</v>
      </c>
      <c r="P465" s="5">
        <f t="shared" si="29"/>
        <v>113.63636363636364</v>
      </c>
      <c r="Q465" t="s">
        <v>8310</v>
      </c>
      <c r="R465" t="s">
        <v>8316</v>
      </c>
      <c r="S465" s="9">
        <f t="shared" si="30"/>
        <v>40750.710104166668</v>
      </c>
      <c r="T465" s="9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9.9009900990099015E-2</v>
      </c>
      <c r="P466" s="5">
        <f t="shared" si="29"/>
        <v>1</v>
      </c>
      <c r="Q466" t="s">
        <v>8310</v>
      </c>
      <c r="R466" t="s">
        <v>8316</v>
      </c>
      <c r="S466" s="9">
        <f t="shared" si="30"/>
        <v>42488.848784722228</v>
      </c>
      <c r="T466" s="9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26.953125</v>
      </c>
      <c r="P467" s="5">
        <f t="shared" si="29"/>
        <v>17.25</v>
      </c>
      <c r="Q467" t="s">
        <v>8310</v>
      </c>
      <c r="R467" t="s">
        <v>8316</v>
      </c>
      <c r="S467" s="9">
        <f t="shared" si="30"/>
        <v>41801.120069444441</v>
      </c>
      <c r="T467" s="9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0.76</v>
      </c>
      <c r="P468" s="5">
        <f t="shared" si="29"/>
        <v>15.2</v>
      </c>
      <c r="Q468" t="s">
        <v>8310</v>
      </c>
      <c r="R468" t="s">
        <v>8316</v>
      </c>
      <c r="S468" s="9">
        <f t="shared" si="30"/>
        <v>41129.942870370374</v>
      </c>
      <c r="T468" s="9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21.574999999999999</v>
      </c>
      <c r="P469" s="5">
        <f t="shared" si="29"/>
        <v>110.64102564102564</v>
      </c>
      <c r="Q469" t="s">
        <v>8310</v>
      </c>
      <c r="R469" t="s">
        <v>8316</v>
      </c>
      <c r="S469" s="9">
        <f t="shared" si="30"/>
        <v>41135.679791666669</v>
      </c>
      <c r="T469" s="9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5" t="e">
        <f t="shared" si="29"/>
        <v>#DIV/0!</v>
      </c>
      <c r="Q470" t="s">
        <v>8310</v>
      </c>
      <c r="R470" t="s">
        <v>8316</v>
      </c>
      <c r="S470" s="9">
        <f t="shared" si="30"/>
        <v>41041.167627314811</v>
      </c>
      <c r="T470" s="9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5" t="e">
        <f t="shared" si="29"/>
        <v>#DIV/0!</v>
      </c>
      <c r="Q471" t="s">
        <v>8310</v>
      </c>
      <c r="R471" t="s">
        <v>8316</v>
      </c>
      <c r="S471" s="9">
        <f t="shared" si="30"/>
        <v>41827.989861111113</v>
      </c>
      <c r="T471" s="9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</v>
      </c>
      <c r="P472" s="5">
        <f t="shared" si="29"/>
        <v>25.5</v>
      </c>
      <c r="Q472" t="s">
        <v>8310</v>
      </c>
      <c r="R472" t="s">
        <v>8316</v>
      </c>
      <c r="S472" s="9">
        <f t="shared" si="30"/>
        <v>41605.167696759258</v>
      </c>
      <c r="T472" s="9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11.892727272727273</v>
      </c>
      <c r="P473" s="5">
        <f t="shared" si="29"/>
        <v>38.476470588235294</v>
      </c>
      <c r="Q473" t="s">
        <v>8310</v>
      </c>
      <c r="R473" t="s">
        <v>8316</v>
      </c>
      <c r="S473" s="9">
        <f t="shared" si="30"/>
        <v>41703.721979166665</v>
      </c>
      <c r="T473" s="9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17.625</v>
      </c>
      <c r="P474" s="5">
        <f t="shared" si="29"/>
        <v>28.2</v>
      </c>
      <c r="Q474" t="s">
        <v>8310</v>
      </c>
      <c r="R474" t="s">
        <v>8316</v>
      </c>
      <c r="S474" s="9">
        <f t="shared" si="30"/>
        <v>41844.922662037039</v>
      </c>
      <c r="T474" s="9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</v>
      </c>
      <c r="P475" s="5">
        <f t="shared" si="29"/>
        <v>61.5</v>
      </c>
      <c r="Q475" t="s">
        <v>8310</v>
      </c>
      <c r="R475" t="s">
        <v>8316</v>
      </c>
      <c r="S475" s="9">
        <f t="shared" si="30"/>
        <v>41869.698136574072</v>
      </c>
      <c r="T475" s="9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3.0303030303030304E-2</v>
      </c>
      <c r="P476" s="5">
        <f t="shared" si="29"/>
        <v>1</v>
      </c>
      <c r="Q476" t="s">
        <v>8310</v>
      </c>
      <c r="R476" t="s">
        <v>8316</v>
      </c>
      <c r="S476" s="9">
        <f t="shared" si="30"/>
        <v>42753.329039351855</v>
      </c>
      <c r="T476" s="9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5" t="e">
        <f t="shared" si="29"/>
        <v>#DIV/0!</v>
      </c>
      <c r="Q477" t="s">
        <v>8310</v>
      </c>
      <c r="R477" t="s">
        <v>8316</v>
      </c>
      <c r="S477" s="9">
        <f t="shared" si="30"/>
        <v>42100.086145833338</v>
      </c>
      <c r="T477" s="9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2.230268181818182</v>
      </c>
      <c r="P478" s="5">
        <f t="shared" si="29"/>
        <v>39.569274193548388</v>
      </c>
      <c r="Q478" t="s">
        <v>8310</v>
      </c>
      <c r="R478" t="s">
        <v>8316</v>
      </c>
      <c r="S478" s="9">
        <f t="shared" si="30"/>
        <v>41757.975011574075</v>
      </c>
      <c r="T478" s="9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5" t="e">
        <f t="shared" si="29"/>
        <v>#DIV/0!</v>
      </c>
      <c r="Q479" t="s">
        <v>8310</v>
      </c>
      <c r="R479" t="s">
        <v>8316</v>
      </c>
      <c r="S479" s="9">
        <f t="shared" si="30"/>
        <v>40987.83488425926</v>
      </c>
      <c r="T479" s="9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5" t="e">
        <f t="shared" si="29"/>
        <v>#DIV/0!</v>
      </c>
      <c r="Q480" t="s">
        <v>8310</v>
      </c>
      <c r="R480" t="s">
        <v>8316</v>
      </c>
      <c r="S480" s="9">
        <f t="shared" si="30"/>
        <v>42065.910983796297</v>
      </c>
      <c r="T480" s="9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32.56</v>
      </c>
      <c r="P481" s="5">
        <f t="shared" si="29"/>
        <v>88.8</v>
      </c>
      <c r="Q481" t="s">
        <v>8310</v>
      </c>
      <c r="R481" t="s">
        <v>8316</v>
      </c>
      <c r="S481" s="9">
        <f t="shared" si="30"/>
        <v>41904.407812500001</v>
      </c>
      <c r="T481" s="9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19.41</v>
      </c>
      <c r="P482" s="5">
        <f t="shared" si="29"/>
        <v>55.457142857142856</v>
      </c>
      <c r="Q482" t="s">
        <v>8310</v>
      </c>
      <c r="R482" t="s">
        <v>8316</v>
      </c>
      <c r="S482" s="9">
        <f t="shared" si="30"/>
        <v>41465.500173611108</v>
      </c>
      <c r="T482" s="9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6.1</v>
      </c>
      <c r="P483" s="5">
        <f t="shared" si="29"/>
        <v>87.142857142857139</v>
      </c>
      <c r="Q483" t="s">
        <v>8310</v>
      </c>
      <c r="R483" t="s">
        <v>8316</v>
      </c>
      <c r="S483" s="9">
        <f t="shared" si="30"/>
        <v>41162.672326388885</v>
      </c>
      <c r="T483" s="9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0.1</v>
      </c>
      <c r="P484" s="5">
        <f t="shared" si="29"/>
        <v>10</v>
      </c>
      <c r="Q484" t="s">
        <v>8310</v>
      </c>
      <c r="R484" t="s">
        <v>8316</v>
      </c>
      <c r="S484" s="9">
        <f t="shared" si="30"/>
        <v>42447.896875000006</v>
      </c>
      <c r="T484" s="9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50.2</v>
      </c>
      <c r="P485" s="5">
        <f t="shared" si="29"/>
        <v>51.224489795918366</v>
      </c>
      <c r="Q485" t="s">
        <v>8310</v>
      </c>
      <c r="R485" t="s">
        <v>8316</v>
      </c>
      <c r="S485" s="9">
        <f t="shared" si="30"/>
        <v>41243.197592592594</v>
      </c>
      <c r="T485" s="9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0.18625</v>
      </c>
      <c r="P486" s="5">
        <f t="shared" si="29"/>
        <v>13.545454545454545</v>
      </c>
      <c r="Q486" t="s">
        <v>8310</v>
      </c>
      <c r="R486" t="s">
        <v>8316</v>
      </c>
      <c r="S486" s="9">
        <f t="shared" si="30"/>
        <v>42272.93949074074</v>
      </c>
      <c r="T486" s="9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21.906971229845084</v>
      </c>
      <c r="P487" s="5">
        <f t="shared" si="29"/>
        <v>66.520080000000007</v>
      </c>
      <c r="Q487" t="s">
        <v>8310</v>
      </c>
      <c r="R487" t="s">
        <v>8316</v>
      </c>
      <c r="S487" s="9">
        <f t="shared" si="30"/>
        <v>41381.50577546296</v>
      </c>
      <c r="T487" s="9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9.0909090909090905E-3</v>
      </c>
      <c r="P488" s="5">
        <f t="shared" si="29"/>
        <v>50</v>
      </c>
      <c r="Q488" t="s">
        <v>8310</v>
      </c>
      <c r="R488" t="s">
        <v>8316</v>
      </c>
      <c r="S488" s="9">
        <f t="shared" si="30"/>
        <v>41761.94258101852</v>
      </c>
      <c r="T488" s="9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5" t="e">
        <f t="shared" si="29"/>
        <v>#DIV/0!</v>
      </c>
      <c r="Q489" t="s">
        <v>8310</v>
      </c>
      <c r="R489" t="s">
        <v>8316</v>
      </c>
      <c r="S489" s="9">
        <f t="shared" si="30"/>
        <v>42669.594837962963</v>
      </c>
      <c r="T489" s="9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5" t="e">
        <f t="shared" si="29"/>
        <v>#DIV/0!</v>
      </c>
      <c r="Q490" t="s">
        <v>8310</v>
      </c>
      <c r="R490" t="s">
        <v>8316</v>
      </c>
      <c r="S490" s="9">
        <f t="shared" si="30"/>
        <v>42714.054398148146</v>
      </c>
      <c r="T490" s="9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0.28667813379201834</v>
      </c>
      <c r="P491" s="5">
        <f t="shared" si="29"/>
        <v>71.666666666666671</v>
      </c>
      <c r="Q491" t="s">
        <v>8310</v>
      </c>
      <c r="R491" t="s">
        <v>8316</v>
      </c>
      <c r="S491" s="9">
        <f t="shared" si="30"/>
        <v>40882.481666666667</v>
      </c>
      <c r="T491" s="9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5" t="e">
        <f t="shared" si="29"/>
        <v>#DIV/0!</v>
      </c>
      <c r="Q492" t="s">
        <v>8310</v>
      </c>
      <c r="R492" t="s">
        <v>8316</v>
      </c>
      <c r="S492" s="9">
        <f t="shared" si="30"/>
        <v>41113.968576388892</v>
      </c>
      <c r="T492" s="9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5" t="e">
        <f t="shared" si="29"/>
        <v>#DIV/0!</v>
      </c>
      <c r="Q493" t="s">
        <v>8310</v>
      </c>
      <c r="R493" t="s">
        <v>8316</v>
      </c>
      <c r="S493" s="9">
        <f t="shared" si="30"/>
        <v>42366.982627314821</v>
      </c>
      <c r="T493" s="9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5" t="e">
        <f t="shared" si="29"/>
        <v>#DIV/0!</v>
      </c>
      <c r="Q494" t="s">
        <v>8310</v>
      </c>
      <c r="R494" t="s">
        <v>8316</v>
      </c>
      <c r="S494" s="9">
        <f t="shared" si="30"/>
        <v>42596.03506944445</v>
      </c>
      <c r="T494" s="9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5" t="e">
        <f t="shared" si="29"/>
        <v>#DIV/0!</v>
      </c>
      <c r="Q495" t="s">
        <v>8310</v>
      </c>
      <c r="R495" t="s">
        <v>8316</v>
      </c>
      <c r="S495" s="9">
        <f t="shared" si="30"/>
        <v>42114.726134259254</v>
      </c>
      <c r="T495" s="9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0.155</v>
      </c>
      <c r="P496" s="5">
        <f t="shared" si="29"/>
        <v>10.333333333333334</v>
      </c>
      <c r="Q496" t="s">
        <v>8310</v>
      </c>
      <c r="R496" t="s">
        <v>8316</v>
      </c>
      <c r="S496" s="9">
        <f t="shared" si="30"/>
        <v>41799.830613425926</v>
      </c>
      <c r="T496" s="9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5" t="e">
        <f t="shared" si="29"/>
        <v>#DIV/0!</v>
      </c>
      <c r="Q497" t="s">
        <v>8310</v>
      </c>
      <c r="R497" t="s">
        <v>8316</v>
      </c>
      <c r="S497" s="9">
        <f t="shared" si="30"/>
        <v>42171.827604166669</v>
      </c>
      <c r="T497" s="9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1.6666666666666668E-3</v>
      </c>
      <c r="P498" s="5">
        <f t="shared" si="29"/>
        <v>1</v>
      </c>
      <c r="Q498" t="s">
        <v>8310</v>
      </c>
      <c r="R498" t="s">
        <v>8316</v>
      </c>
      <c r="S498" s="9">
        <f t="shared" si="30"/>
        <v>41620.93141203704</v>
      </c>
      <c r="T498" s="9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0.6696428571428571</v>
      </c>
      <c r="P499" s="5">
        <f t="shared" si="29"/>
        <v>10</v>
      </c>
      <c r="Q499" t="s">
        <v>8310</v>
      </c>
      <c r="R499" t="s">
        <v>8316</v>
      </c>
      <c r="S499" s="9">
        <f t="shared" si="30"/>
        <v>41945.037789351853</v>
      </c>
      <c r="T499" s="9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4.5985132395404564</v>
      </c>
      <c r="P500" s="5">
        <f t="shared" si="29"/>
        <v>136.09090909090909</v>
      </c>
      <c r="Q500" t="s">
        <v>8310</v>
      </c>
      <c r="R500" t="s">
        <v>8316</v>
      </c>
      <c r="S500" s="9">
        <f t="shared" si="30"/>
        <v>40858.762141203704</v>
      </c>
      <c r="T500" s="9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9.5500000000000007</v>
      </c>
      <c r="P501" s="5">
        <f t="shared" si="29"/>
        <v>73.461538461538467</v>
      </c>
      <c r="Q501" t="s">
        <v>8310</v>
      </c>
      <c r="R501" t="s">
        <v>8316</v>
      </c>
      <c r="S501" s="9">
        <f t="shared" si="30"/>
        <v>40043.895462962959</v>
      </c>
      <c r="T501" s="9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3.3076923076923079</v>
      </c>
      <c r="P502" s="5">
        <f t="shared" si="29"/>
        <v>53.75</v>
      </c>
      <c r="Q502" t="s">
        <v>8310</v>
      </c>
      <c r="R502" t="s">
        <v>8316</v>
      </c>
      <c r="S502" s="9">
        <f t="shared" si="30"/>
        <v>40247.886006944449</v>
      </c>
      <c r="T502" s="9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5" t="e">
        <f t="shared" si="29"/>
        <v>#DIV/0!</v>
      </c>
      <c r="Q503" t="s">
        <v>8310</v>
      </c>
      <c r="R503" t="s">
        <v>8316</v>
      </c>
      <c r="S503" s="9">
        <f t="shared" si="30"/>
        <v>40703.234386574077</v>
      </c>
      <c r="T503" s="9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1.1499999999999999</v>
      </c>
      <c r="P504" s="5">
        <f t="shared" si="29"/>
        <v>57.5</v>
      </c>
      <c r="Q504" t="s">
        <v>8310</v>
      </c>
      <c r="R504" t="s">
        <v>8316</v>
      </c>
      <c r="S504" s="9">
        <f t="shared" si="30"/>
        <v>40956.553530092591</v>
      </c>
      <c r="T504" s="9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1.7538461538461538</v>
      </c>
      <c r="P505" s="5">
        <f t="shared" si="29"/>
        <v>12.666666666666666</v>
      </c>
      <c r="Q505" t="s">
        <v>8310</v>
      </c>
      <c r="R505" t="s">
        <v>8316</v>
      </c>
      <c r="S505" s="9">
        <f t="shared" si="30"/>
        <v>41991.526655092588</v>
      </c>
      <c r="T505" s="9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1.3673469387755102</v>
      </c>
      <c r="P506" s="5">
        <f t="shared" si="29"/>
        <v>67</v>
      </c>
      <c r="Q506" t="s">
        <v>8310</v>
      </c>
      <c r="R506" t="s">
        <v>8316</v>
      </c>
      <c r="S506" s="9">
        <f t="shared" si="30"/>
        <v>40949.98364583333</v>
      </c>
      <c r="T506" s="9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0.43333333333333329</v>
      </c>
      <c r="P507" s="5">
        <f t="shared" si="29"/>
        <v>3.7142857142857144</v>
      </c>
      <c r="Q507" t="s">
        <v>8310</v>
      </c>
      <c r="R507" t="s">
        <v>8316</v>
      </c>
      <c r="S507" s="9">
        <f t="shared" si="30"/>
        <v>42318.098217592589</v>
      </c>
      <c r="T507" s="9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0.125</v>
      </c>
      <c r="P508" s="5">
        <f t="shared" si="29"/>
        <v>250</v>
      </c>
      <c r="Q508" t="s">
        <v>8310</v>
      </c>
      <c r="R508" t="s">
        <v>8316</v>
      </c>
      <c r="S508" s="9">
        <f t="shared" si="30"/>
        <v>41466.552314814813</v>
      </c>
      <c r="T508" s="9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</v>
      </c>
      <c r="P509" s="5">
        <f t="shared" si="29"/>
        <v>64</v>
      </c>
      <c r="Q509" t="s">
        <v>8310</v>
      </c>
      <c r="R509" t="s">
        <v>8316</v>
      </c>
      <c r="S509" s="9">
        <f t="shared" si="30"/>
        <v>41156.958993055552</v>
      </c>
      <c r="T509" s="9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0.8</v>
      </c>
      <c r="P510" s="5">
        <f t="shared" si="29"/>
        <v>133.33333333333334</v>
      </c>
      <c r="Q510" t="s">
        <v>8310</v>
      </c>
      <c r="R510" t="s">
        <v>8316</v>
      </c>
      <c r="S510" s="9">
        <f t="shared" si="30"/>
        <v>40995.024317129632</v>
      </c>
      <c r="T510" s="9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0.2</v>
      </c>
      <c r="P511" s="5">
        <f t="shared" si="29"/>
        <v>10</v>
      </c>
      <c r="Q511" t="s">
        <v>8310</v>
      </c>
      <c r="R511" t="s">
        <v>8316</v>
      </c>
      <c r="S511" s="9">
        <f t="shared" si="30"/>
        <v>42153.631597222222</v>
      </c>
      <c r="T511" s="9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5" t="e">
        <f t="shared" si="29"/>
        <v>#DIV/0!</v>
      </c>
      <c r="Q512" t="s">
        <v>8310</v>
      </c>
      <c r="R512" t="s">
        <v>8316</v>
      </c>
      <c r="S512" s="9">
        <f t="shared" si="30"/>
        <v>42400.176377314812</v>
      </c>
      <c r="T512" s="9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3</v>
      </c>
      <c r="P513" s="5">
        <f t="shared" si="29"/>
        <v>30</v>
      </c>
      <c r="Q513" t="s">
        <v>8310</v>
      </c>
      <c r="R513" t="s">
        <v>8316</v>
      </c>
      <c r="S513" s="9">
        <f t="shared" si="30"/>
        <v>41340.303032407406</v>
      </c>
      <c r="T513" s="9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0.13749999999999998</v>
      </c>
      <c r="P514" s="5">
        <f t="shared" si="29"/>
        <v>5.5</v>
      </c>
      <c r="Q514" t="s">
        <v>8310</v>
      </c>
      <c r="R514" t="s">
        <v>8316</v>
      </c>
      <c r="S514" s="9">
        <f t="shared" si="30"/>
        <v>42649.742210648154</v>
      </c>
      <c r="T514" s="9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(E515/D515)*100</f>
        <v>13.923999999999999</v>
      </c>
      <c r="P515" s="5">
        <f t="shared" ref="P515:P578" si="33">E515/L515</f>
        <v>102.38235294117646</v>
      </c>
      <c r="Q515" t="s">
        <v>8310</v>
      </c>
      <c r="R515" t="s">
        <v>8316</v>
      </c>
      <c r="S515" s="9">
        <f t="shared" ref="S515:S578" si="34">(((J515/60)/60)/24)+DATE(1970,1,1)</f>
        <v>42552.653993055559</v>
      </c>
      <c r="T515" s="9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3.3333333333333335</v>
      </c>
      <c r="P516" s="5">
        <f t="shared" si="33"/>
        <v>16.666666666666668</v>
      </c>
      <c r="Q516" t="s">
        <v>8310</v>
      </c>
      <c r="R516" t="s">
        <v>8316</v>
      </c>
      <c r="S516" s="9">
        <f t="shared" si="34"/>
        <v>41830.613969907405</v>
      </c>
      <c r="T516" s="9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25.41340206185567</v>
      </c>
      <c r="P517" s="5">
        <f t="shared" si="33"/>
        <v>725.02941176470586</v>
      </c>
      <c r="Q517" t="s">
        <v>8310</v>
      </c>
      <c r="R517" t="s">
        <v>8316</v>
      </c>
      <c r="S517" s="9">
        <f t="shared" si="34"/>
        <v>42327.490752314814</v>
      </c>
      <c r="T517" s="9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5" t="e">
        <f t="shared" si="33"/>
        <v>#DIV/0!</v>
      </c>
      <c r="Q518" t="s">
        <v>8310</v>
      </c>
      <c r="R518" t="s">
        <v>8316</v>
      </c>
      <c r="S518" s="9">
        <f t="shared" si="34"/>
        <v>42091.778703703705</v>
      </c>
      <c r="T518" s="9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</v>
      </c>
      <c r="P519" s="5">
        <f t="shared" si="33"/>
        <v>68.333333333333329</v>
      </c>
      <c r="Q519" t="s">
        <v>8310</v>
      </c>
      <c r="R519" t="s">
        <v>8316</v>
      </c>
      <c r="S519" s="9">
        <f t="shared" si="34"/>
        <v>42738.615289351852</v>
      </c>
      <c r="T519" s="9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5" t="e">
        <f t="shared" si="33"/>
        <v>#DIV/0!</v>
      </c>
      <c r="Q520" t="s">
        <v>8310</v>
      </c>
      <c r="R520" t="s">
        <v>8316</v>
      </c>
      <c r="S520" s="9">
        <f t="shared" si="34"/>
        <v>42223.616018518514</v>
      </c>
      <c r="T520" s="9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22.881426547787683</v>
      </c>
      <c r="P521" s="5">
        <f t="shared" si="33"/>
        <v>39.228571428571428</v>
      </c>
      <c r="Q521" t="s">
        <v>8310</v>
      </c>
      <c r="R521" t="s">
        <v>8316</v>
      </c>
      <c r="S521" s="9">
        <f t="shared" si="34"/>
        <v>41218.391446759262</v>
      </c>
      <c r="T521" s="9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102.1</v>
      </c>
      <c r="P522" s="5">
        <f t="shared" si="33"/>
        <v>150.14705882352942</v>
      </c>
      <c r="Q522" t="s">
        <v>8317</v>
      </c>
      <c r="R522" t="s">
        <v>8318</v>
      </c>
      <c r="S522" s="9">
        <f t="shared" si="34"/>
        <v>42318.702094907407</v>
      </c>
      <c r="T522" s="9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104.64</v>
      </c>
      <c r="P523" s="5">
        <f t="shared" si="33"/>
        <v>93.428571428571431</v>
      </c>
      <c r="Q523" t="s">
        <v>8317</v>
      </c>
      <c r="R523" t="s">
        <v>8318</v>
      </c>
      <c r="S523" s="9">
        <f t="shared" si="34"/>
        <v>42646.092812499999</v>
      </c>
      <c r="T523" s="9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114.66666666666667</v>
      </c>
      <c r="P524" s="5">
        <f t="shared" si="33"/>
        <v>110.96774193548387</v>
      </c>
      <c r="Q524" t="s">
        <v>8317</v>
      </c>
      <c r="R524" t="s">
        <v>8318</v>
      </c>
      <c r="S524" s="9">
        <f t="shared" si="34"/>
        <v>42430.040798611109</v>
      </c>
      <c r="T524" s="9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120.6</v>
      </c>
      <c r="P525" s="5">
        <f t="shared" si="33"/>
        <v>71.785714285714292</v>
      </c>
      <c r="Q525" t="s">
        <v>8317</v>
      </c>
      <c r="R525" t="s">
        <v>8318</v>
      </c>
      <c r="S525" s="9">
        <f t="shared" si="34"/>
        <v>42238.13282407407</v>
      </c>
      <c r="T525" s="9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108.67285714285715</v>
      </c>
      <c r="P526" s="5">
        <f t="shared" si="33"/>
        <v>29.258076923076924</v>
      </c>
      <c r="Q526" t="s">
        <v>8317</v>
      </c>
      <c r="R526" t="s">
        <v>8318</v>
      </c>
      <c r="S526" s="9">
        <f t="shared" si="34"/>
        <v>42492.717233796298</v>
      </c>
      <c r="T526" s="9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100</v>
      </c>
      <c r="P527" s="5">
        <f t="shared" si="33"/>
        <v>1000</v>
      </c>
      <c r="Q527" t="s">
        <v>8317</v>
      </c>
      <c r="R527" t="s">
        <v>8318</v>
      </c>
      <c r="S527" s="9">
        <f t="shared" si="34"/>
        <v>41850.400937500002</v>
      </c>
      <c r="T527" s="9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113.99999999999999</v>
      </c>
      <c r="P528" s="5">
        <f t="shared" si="33"/>
        <v>74.347826086956516</v>
      </c>
      <c r="Q528" t="s">
        <v>8317</v>
      </c>
      <c r="R528" t="s">
        <v>8318</v>
      </c>
      <c r="S528" s="9">
        <f t="shared" si="34"/>
        <v>42192.591944444444</v>
      </c>
      <c r="T528" s="9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100.85</v>
      </c>
      <c r="P529" s="5">
        <f t="shared" si="33"/>
        <v>63.829113924050631</v>
      </c>
      <c r="Q529" t="s">
        <v>8317</v>
      </c>
      <c r="R529" t="s">
        <v>8318</v>
      </c>
      <c r="S529" s="9">
        <f t="shared" si="34"/>
        <v>42753.205625000002</v>
      </c>
      <c r="T529" s="9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115.65217391304347</v>
      </c>
      <c r="P530" s="5">
        <f t="shared" si="33"/>
        <v>44.333333333333336</v>
      </c>
      <c r="Q530" t="s">
        <v>8317</v>
      </c>
      <c r="R530" t="s">
        <v>8318</v>
      </c>
      <c r="S530" s="9">
        <f t="shared" si="34"/>
        <v>42155.920219907406</v>
      </c>
      <c r="T530" s="9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130.41666666666666</v>
      </c>
      <c r="P531" s="5">
        <f t="shared" si="33"/>
        <v>86.944444444444443</v>
      </c>
      <c r="Q531" t="s">
        <v>8317</v>
      </c>
      <c r="R531" t="s">
        <v>8318</v>
      </c>
      <c r="S531" s="9">
        <f t="shared" si="34"/>
        <v>42725.031180555554</v>
      </c>
      <c r="T531" s="9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107.78267254038178</v>
      </c>
      <c r="P532" s="5">
        <f t="shared" si="33"/>
        <v>126.55172413793103</v>
      </c>
      <c r="Q532" t="s">
        <v>8317</v>
      </c>
      <c r="R532" t="s">
        <v>8318</v>
      </c>
      <c r="S532" s="9">
        <f t="shared" si="34"/>
        <v>42157.591064814813</v>
      </c>
      <c r="T532" s="9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100</v>
      </c>
      <c r="P533" s="5">
        <f t="shared" si="33"/>
        <v>129.03225806451613</v>
      </c>
      <c r="Q533" t="s">
        <v>8317</v>
      </c>
      <c r="R533" t="s">
        <v>8318</v>
      </c>
      <c r="S533" s="9">
        <f t="shared" si="34"/>
        <v>42676.065150462964</v>
      </c>
      <c r="T533" s="9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123.25</v>
      </c>
      <c r="P534" s="5">
        <f t="shared" si="33"/>
        <v>71.242774566473983</v>
      </c>
      <c r="Q534" t="s">
        <v>8317</v>
      </c>
      <c r="R534" t="s">
        <v>8318</v>
      </c>
      <c r="S534" s="9">
        <f t="shared" si="34"/>
        <v>42473.007037037038</v>
      </c>
      <c r="T534" s="9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100.2</v>
      </c>
      <c r="P535" s="5">
        <f t="shared" si="33"/>
        <v>117.88235294117646</v>
      </c>
      <c r="Q535" t="s">
        <v>8317</v>
      </c>
      <c r="R535" t="s">
        <v>8318</v>
      </c>
      <c r="S535" s="9">
        <f t="shared" si="34"/>
        <v>42482.43478009259</v>
      </c>
      <c r="T535" s="9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104.66666666666666</v>
      </c>
      <c r="P536" s="5">
        <f t="shared" si="33"/>
        <v>327.08333333333331</v>
      </c>
      <c r="Q536" t="s">
        <v>8317</v>
      </c>
      <c r="R536" t="s">
        <v>8318</v>
      </c>
      <c r="S536" s="9">
        <f t="shared" si="34"/>
        <v>42270.810995370368</v>
      </c>
      <c r="T536" s="9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102.49999999999999</v>
      </c>
      <c r="P537" s="5">
        <f t="shared" si="33"/>
        <v>34.745762711864408</v>
      </c>
      <c r="Q537" t="s">
        <v>8317</v>
      </c>
      <c r="R537" t="s">
        <v>8318</v>
      </c>
      <c r="S537" s="9">
        <f t="shared" si="34"/>
        <v>42711.545196759253</v>
      </c>
      <c r="T537" s="9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118.25757575757576</v>
      </c>
      <c r="P538" s="5">
        <f t="shared" si="33"/>
        <v>100.06410256410257</v>
      </c>
      <c r="Q538" t="s">
        <v>8317</v>
      </c>
      <c r="R538" t="s">
        <v>8318</v>
      </c>
      <c r="S538" s="9">
        <f t="shared" si="34"/>
        <v>42179.344988425932</v>
      </c>
      <c r="T538" s="9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120.5</v>
      </c>
      <c r="P539" s="5">
        <f t="shared" si="33"/>
        <v>40.847457627118644</v>
      </c>
      <c r="Q539" t="s">
        <v>8317</v>
      </c>
      <c r="R539" t="s">
        <v>8318</v>
      </c>
      <c r="S539" s="9">
        <f t="shared" si="34"/>
        <v>42282.768414351856</v>
      </c>
      <c r="T539" s="9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302.42</v>
      </c>
      <c r="P540" s="5">
        <f t="shared" si="33"/>
        <v>252.01666666666668</v>
      </c>
      <c r="Q540" t="s">
        <v>8317</v>
      </c>
      <c r="R540" t="s">
        <v>8318</v>
      </c>
      <c r="S540" s="9">
        <f t="shared" si="34"/>
        <v>42473.794710648144</v>
      </c>
      <c r="T540" s="9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100.64400000000001</v>
      </c>
      <c r="P541" s="5">
        <f t="shared" si="33"/>
        <v>25.161000000000001</v>
      </c>
      <c r="Q541" t="s">
        <v>8317</v>
      </c>
      <c r="R541" t="s">
        <v>8318</v>
      </c>
      <c r="S541" s="9">
        <f t="shared" si="34"/>
        <v>42535.049849537041</v>
      </c>
      <c r="T541" s="9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6.6666666666666671E-3</v>
      </c>
      <c r="P542" s="5">
        <f t="shared" si="33"/>
        <v>1</v>
      </c>
      <c r="Q542" t="s">
        <v>8319</v>
      </c>
      <c r="R542" t="s">
        <v>8320</v>
      </c>
      <c r="S542" s="9">
        <f t="shared" si="34"/>
        <v>42009.817199074074</v>
      </c>
      <c r="T542" s="9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0.55555555555555558</v>
      </c>
      <c r="P543" s="5">
        <f t="shared" si="33"/>
        <v>25</v>
      </c>
      <c r="Q543" t="s">
        <v>8319</v>
      </c>
      <c r="R543" t="s">
        <v>8320</v>
      </c>
      <c r="S543" s="9">
        <f t="shared" si="34"/>
        <v>42276.046689814815</v>
      </c>
      <c r="T543" s="9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3.9999999999999996E-4</v>
      </c>
      <c r="P544" s="5">
        <f t="shared" si="33"/>
        <v>1</v>
      </c>
      <c r="Q544" t="s">
        <v>8319</v>
      </c>
      <c r="R544" t="s">
        <v>8320</v>
      </c>
      <c r="S544" s="9">
        <f t="shared" si="34"/>
        <v>42433.737453703703</v>
      </c>
      <c r="T544" s="9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0.31818181818181818</v>
      </c>
      <c r="P545" s="5">
        <f t="shared" si="33"/>
        <v>35</v>
      </c>
      <c r="Q545" t="s">
        <v>8319</v>
      </c>
      <c r="R545" t="s">
        <v>8320</v>
      </c>
      <c r="S545" s="9">
        <f t="shared" si="34"/>
        <v>41914.092152777775</v>
      </c>
      <c r="T545" s="9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</v>
      </c>
      <c r="P546" s="5">
        <f t="shared" si="33"/>
        <v>3</v>
      </c>
      <c r="Q546" t="s">
        <v>8319</v>
      </c>
      <c r="R546" t="s">
        <v>8320</v>
      </c>
      <c r="S546" s="9">
        <f t="shared" si="34"/>
        <v>42525.656944444447</v>
      </c>
      <c r="T546" s="9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27.383999999999997</v>
      </c>
      <c r="P547" s="5">
        <f t="shared" si="33"/>
        <v>402.70588235294116</v>
      </c>
      <c r="Q547" t="s">
        <v>8319</v>
      </c>
      <c r="R547" t="s">
        <v>8320</v>
      </c>
      <c r="S547" s="9">
        <f t="shared" si="34"/>
        <v>42283.592465277776</v>
      </c>
      <c r="T547" s="9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8.666666666666667E-2</v>
      </c>
      <c r="P548" s="5">
        <f t="shared" si="33"/>
        <v>26</v>
      </c>
      <c r="Q548" t="s">
        <v>8319</v>
      </c>
      <c r="R548" t="s">
        <v>8320</v>
      </c>
      <c r="S548" s="9">
        <f t="shared" si="34"/>
        <v>42249.667997685188</v>
      </c>
      <c r="T548" s="9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5" t="e">
        <f t="shared" si="33"/>
        <v>#DIV/0!</v>
      </c>
      <c r="Q549" t="s">
        <v>8319</v>
      </c>
      <c r="R549" t="s">
        <v>8320</v>
      </c>
      <c r="S549" s="9">
        <f t="shared" si="34"/>
        <v>42380.696342592593</v>
      </c>
      <c r="T549" s="9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0.09</v>
      </c>
      <c r="P550" s="5">
        <f t="shared" si="33"/>
        <v>9</v>
      </c>
      <c r="Q550" t="s">
        <v>8319</v>
      </c>
      <c r="R550" t="s">
        <v>8320</v>
      </c>
      <c r="S550" s="9">
        <f t="shared" si="34"/>
        <v>42276.903333333335</v>
      </c>
      <c r="T550" s="9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</v>
      </c>
      <c r="P551" s="5">
        <f t="shared" si="33"/>
        <v>8.5</v>
      </c>
      <c r="Q551" t="s">
        <v>8319</v>
      </c>
      <c r="R551" t="s">
        <v>8320</v>
      </c>
      <c r="S551" s="9">
        <f t="shared" si="34"/>
        <v>42163.636828703704</v>
      </c>
      <c r="T551" s="9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0.70000000000000007</v>
      </c>
      <c r="P552" s="5">
        <f t="shared" si="33"/>
        <v>8.75</v>
      </c>
      <c r="Q552" t="s">
        <v>8319</v>
      </c>
      <c r="R552" t="s">
        <v>8320</v>
      </c>
      <c r="S552" s="9">
        <f t="shared" si="34"/>
        <v>42753.678761574076</v>
      </c>
      <c r="T552" s="9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5.0413333333333332</v>
      </c>
      <c r="P553" s="5">
        <f t="shared" si="33"/>
        <v>135.03571428571428</v>
      </c>
      <c r="Q553" t="s">
        <v>8319</v>
      </c>
      <c r="R553" t="s">
        <v>8320</v>
      </c>
      <c r="S553" s="9">
        <f t="shared" si="34"/>
        <v>42173.275740740741</v>
      </c>
      <c r="T553" s="9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5" t="e">
        <f t="shared" si="33"/>
        <v>#DIV/0!</v>
      </c>
      <c r="Q554" t="s">
        <v>8319</v>
      </c>
      <c r="R554" t="s">
        <v>8320</v>
      </c>
      <c r="S554" s="9">
        <f t="shared" si="34"/>
        <v>42318.616851851853</v>
      </c>
      <c r="T554" s="9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0.49199999999999999</v>
      </c>
      <c r="P555" s="5">
        <f t="shared" si="33"/>
        <v>20.5</v>
      </c>
      <c r="Q555" t="s">
        <v>8319</v>
      </c>
      <c r="R555" t="s">
        <v>8320</v>
      </c>
      <c r="S555" s="9">
        <f t="shared" si="34"/>
        <v>41927.71980324074</v>
      </c>
      <c r="T555" s="9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36.589147286821706</v>
      </c>
      <c r="P556" s="5">
        <f t="shared" si="33"/>
        <v>64.36363636363636</v>
      </c>
      <c r="Q556" t="s">
        <v>8319</v>
      </c>
      <c r="R556" t="s">
        <v>8320</v>
      </c>
      <c r="S556" s="9">
        <f t="shared" si="34"/>
        <v>41901.684861111113</v>
      </c>
      <c r="T556" s="9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5" t="e">
        <f t="shared" si="33"/>
        <v>#DIV/0!</v>
      </c>
      <c r="Q557" t="s">
        <v>8319</v>
      </c>
      <c r="R557" t="s">
        <v>8320</v>
      </c>
      <c r="S557" s="9">
        <f t="shared" si="34"/>
        <v>42503.353506944448</v>
      </c>
      <c r="T557" s="9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</v>
      </c>
      <c r="P558" s="5">
        <f t="shared" si="33"/>
        <v>200</v>
      </c>
      <c r="Q558" t="s">
        <v>8319</v>
      </c>
      <c r="R558" t="s">
        <v>8320</v>
      </c>
      <c r="S558" s="9">
        <f t="shared" si="34"/>
        <v>42345.860150462962</v>
      </c>
      <c r="T558" s="9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0.91066666666666674</v>
      </c>
      <c r="P559" s="5">
        <f t="shared" si="33"/>
        <v>68.3</v>
      </c>
      <c r="Q559" t="s">
        <v>8319</v>
      </c>
      <c r="R559" t="s">
        <v>8320</v>
      </c>
      <c r="S559" s="9">
        <f t="shared" si="34"/>
        <v>42676.942164351851</v>
      </c>
      <c r="T559" s="9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5" t="e">
        <f t="shared" si="33"/>
        <v>#DIV/0!</v>
      </c>
      <c r="Q560" t="s">
        <v>8319</v>
      </c>
      <c r="R560" t="s">
        <v>8320</v>
      </c>
      <c r="S560" s="9">
        <f t="shared" si="34"/>
        <v>42057.883159722223</v>
      </c>
      <c r="T560" s="9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2.0833333333333336E-2</v>
      </c>
      <c r="P561" s="5">
        <f t="shared" si="33"/>
        <v>50</v>
      </c>
      <c r="Q561" t="s">
        <v>8319</v>
      </c>
      <c r="R561" t="s">
        <v>8320</v>
      </c>
      <c r="S561" s="9">
        <f t="shared" si="34"/>
        <v>42321.283101851848</v>
      </c>
      <c r="T561" s="9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1.2E-2</v>
      </c>
      <c r="P562" s="5">
        <f t="shared" si="33"/>
        <v>4</v>
      </c>
      <c r="Q562" t="s">
        <v>8319</v>
      </c>
      <c r="R562" t="s">
        <v>8320</v>
      </c>
      <c r="S562" s="9">
        <f t="shared" si="34"/>
        <v>41960.771354166667</v>
      </c>
      <c r="T562" s="9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0.36666666666666664</v>
      </c>
      <c r="P563" s="5">
        <f t="shared" si="33"/>
        <v>27.5</v>
      </c>
      <c r="Q563" t="s">
        <v>8319</v>
      </c>
      <c r="R563" t="s">
        <v>8320</v>
      </c>
      <c r="S563" s="9">
        <f t="shared" si="34"/>
        <v>42268.658715277779</v>
      </c>
      <c r="T563" s="9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5" t="e">
        <f t="shared" si="33"/>
        <v>#DIV/0!</v>
      </c>
      <c r="Q564" t="s">
        <v>8319</v>
      </c>
      <c r="R564" t="s">
        <v>8320</v>
      </c>
      <c r="S564" s="9">
        <f t="shared" si="34"/>
        <v>42692.389062500006</v>
      </c>
      <c r="T564" s="9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9.0666666666666659E-2</v>
      </c>
      <c r="P565" s="5">
        <f t="shared" si="33"/>
        <v>34</v>
      </c>
      <c r="Q565" t="s">
        <v>8319</v>
      </c>
      <c r="R565" t="s">
        <v>8320</v>
      </c>
      <c r="S565" s="9">
        <f t="shared" si="34"/>
        <v>42022.069988425923</v>
      </c>
      <c r="T565" s="9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5.5555555555555558E-3</v>
      </c>
      <c r="P566" s="5">
        <f t="shared" si="33"/>
        <v>1</v>
      </c>
      <c r="Q566" t="s">
        <v>8319</v>
      </c>
      <c r="R566" t="s">
        <v>8320</v>
      </c>
      <c r="S566" s="9">
        <f t="shared" si="34"/>
        <v>42411.942997685182</v>
      </c>
      <c r="T566" s="9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5" t="e">
        <f t="shared" si="33"/>
        <v>#DIV/0!</v>
      </c>
      <c r="Q567" t="s">
        <v>8319</v>
      </c>
      <c r="R567" t="s">
        <v>8320</v>
      </c>
      <c r="S567" s="9">
        <f t="shared" si="34"/>
        <v>42165.785289351858</v>
      </c>
      <c r="T567" s="9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0.02</v>
      </c>
      <c r="P568" s="5">
        <f t="shared" si="33"/>
        <v>1</v>
      </c>
      <c r="Q568" t="s">
        <v>8319</v>
      </c>
      <c r="R568" t="s">
        <v>8320</v>
      </c>
      <c r="S568" s="9">
        <f t="shared" si="34"/>
        <v>42535.68440972222</v>
      </c>
      <c r="T568" s="9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5" t="e">
        <f t="shared" si="33"/>
        <v>#DIV/0!</v>
      </c>
      <c r="Q569" t="s">
        <v>8319</v>
      </c>
      <c r="R569" t="s">
        <v>8320</v>
      </c>
      <c r="S569" s="9">
        <f t="shared" si="34"/>
        <v>41975.842523148152</v>
      </c>
      <c r="T569" s="9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1</v>
      </c>
      <c r="P570" s="5">
        <f t="shared" si="33"/>
        <v>49</v>
      </c>
      <c r="Q570" t="s">
        <v>8319</v>
      </c>
      <c r="R570" t="s">
        <v>8320</v>
      </c>
      <c r="S570" s="9">
        <f t="shared" si="34"/>
        <v>42348.9215625</v>
      </c>
      <c r="T570" s="9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0.8</v>
      </c>
      <c r="P571" s="5">
        <f t="shared" si="33"/>
        <v>20</v>
      </c>
      <c r="Q571" t="s">
        <v>8319</v>
      </c>
      <c r="R571" t="s">
        <v>8320</v>
      </c>
      <c r="S571" s="9">
        <f t="shared" si="34"/>
        <v>42340.847361111111</v>
      </c>
      <c r="T571" s="9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0.16705882352941176</v>
      </c>
      <c r="P572" s="5">
        <f t="shared" si="33"/>
        <v>142</v>
      </c>
      <c r="Q572" t="s">
        <v>8319</v>
      </c>
      <c r="R572" t="s">
        <v>8320</v>
      </c>
      <c r="S572" s="9">
        <f t="shared" si="34"/>
        <v>42388.798252314817</v>
      </c>
      <c r="T572" s="9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0.42399999999999999</v>
      </c>
      <c r="P573" s="5">
        <f t="shared" si="33"/>
        <v>53</v>
      </c>
      <c r="Q573" t="s">
        <v>8319</v>
      </c>
      <c r="R573" t="s">
        <v>8320</v>
      </c>
      <c r="S573" s="9">
        <f t="shared" si="34"/>
        <v>42192.816238425927</v>
      </c>
      <c r="T573" s="9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5" t="e">
        <f t="shared" si="33"/>
        <v>#DIV/0!</v>
      </c>
      <c r="Q574" t="s">
        <v>8319</v>
      </c>
      <c r="R574" t="s">
        <v>8320</v>
      </c>
      <c r="S574" s="9">
        <f t="shared" si="34"/>
        <v>42282.71629629629</v>
      </c>
      <c r="T574" s="9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0.38925389253892539</v>
      </c>
      <c r="P575" s="5">
        <f t="shared" si="33"/>
        <v>38.444444444444443</v>
      </c>
      <c r="Q575" t="s">
        <v>8319</v>
      </c>
      <c r="R575" t="s">
        <v>8320</v>
      </c>
      <c r="S575" s="9">
        <f t="shared" si="34"/>
        <v>41963.050127314811</v>
      </c>
      <c r="T575" s="9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0.7155635062611807</v>
      </c>
      <c r="P576" s="5">
        <f t="shared" si="33"/>
        <v>20</v>
      </c>
      <c r="Q576" t="s">
        <v>8319</v>
      </c>
      <c r="R576" t="s">
        <v>8320</v>
      </c>
      <c r="S576" s="9">
        <f t="shared" si="34"/>
        <v>42632.443368055552</v>
      </c>
      <c r="T576" s="9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0.43166666666666664</v>
      </c>
      <c r="P577" s="5">
        <f t="shared" si="33"/>
        <v>64.75</v>
      </c>
      <c r="Q577" t="s">
        <v>8319</v>
      </c>
      <c r="R577" t="s">
        <v>8320</v>
      </c>
      <c r="S577" s="9">
        <f t="shared" si="34"/>
        <v>42138.692627314813</v>
      </c>
      <c r="T577" s="9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1.25E-3</v>
      </c>
      <c r="P578" s="5">
        <f t="shared" si="33"/>
        <v>1</v>
      </c>
      <c r="Q578" t="s">
        <v>8319</v>
      </c>
      <c r="R578" t="s">
        <v>8320</v>
      </c>
      <c r="S578" s="9">
        <f t="shared" si="34"/>
        <v>42031.471666666665</v>
      </c>
      <c r="T578" s="9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(E579/D579)*100</f>
        <v>0.2</v>
      </c>
      <c r="P579" s="5">
        <f t="shared" ref="P579:P642" si="37">E579/L579</f>
        <v>10</v>
      </c>
      <c r="Q579" t="s">
        <v>8319</v>
      </c>
      <c r="R579" t="s">
        <v>8320</v>
      </c>
      <c r="S579" s="9">
        <f t="shared" ref="S579:S642" si="38">(((J579/60)/60)/24)+DATE(1970,1,1)</f>
        <v>42450.589143518519</v>
      </c>
      <c r="T579" s="9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1.12E-2</v>
      </c>
      <c r="P580" s="5">
        <f t="shared" si="37"/>
        <v>2</v>
      </c>
      <c r="Q580" t="s">
        <v>8319</v>
      </c>
      <c r="R580" t="s">
        <v>8320</v>
      </c>
      <c r="S580" s="9">
        <f t="shared" si="38"/>
        <v>42230.578622685185</v>
      </c>
      <c r="T580" s="9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1.4583333333333333</v>
      </c>
      <c r="P581" s="5">
        <f t="shared" si="37"/>
        <v>35</v>
      </c>
      <c r="Q581" t="s">
        <v>8319</v>
      </c>
      <c r="R581" t="s">
        <v>8320</v>
      </c>
      <c r="S581" s="9">
        <f t="shared" si="38"/>
        <v>41968.852118055554</v>
      </c>
      <c r="T581" s="9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3.3333333333333333E-2</v>
      </c>
      <c r="P582" s="5">
        <f t="shared" si="37"/>
        <v>1</v>
      </c>
      <c r="Q582" t="s">
        <v>8319</v>
      </c>
      <c r="R582" t="s">
        <v>8320</v>
      </c>
      <c r="S582" s="9">
        <f t="shared" si="38"/>
        <v>42605.908182870371</v>
      </c>
      <c r="T582" s="9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5" t="e">
        <f t="shared" si="37"/>
        <v>#DIV/0!</v>
      </c>
      <c r="Q583" t="s">
        <v>8319</v>
      </c>
      <c r="R583" t="s">
        <v>8320</v>
      </c>
      <c r="S583" s="9">
        <f t="shared" si="38"/>
        <v>42188.012777777782</v>
      </c>
      <c r="T583" s="9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5" t="e">
        <f t="shared" si="37"/>
        <v>#DIV/0!</v>
      </c>
      <c r="Q584" t="s">
        <v>8319</v>
      </c>
      <c r="R584" t="s">
        <v>8320</v>
      </c>
      <c r="S584" s="9">
        <f t="shared" si="38"/>
        <v>42055.739803240736</v>
      </c>
      <c r="T584" s="9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1.1111111111111112E-2</v>
      </c>
      <c r="P585" s="5">
        <f t="shared" si="37"/>
        <v>1</v>
      </c>
      <c r="Q585" t="s">
        <v>8319</v>
      </c>
      <c r="R585" t="s">
        <v>8320</v>
      </c>
      <c r="S585" s="9">
        <f t="shared" si="38"/>
        <v>42052.93850694444</v>
      </c>
      <c r="T585" s="9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1</v>
      </c>
      <c r="P586" s="5">
        <f t="shared" si="37"/>
        <v>5</v>
      </c>
      <c r="Q586" t="s">
        <v>8319</v>
      </c>
      <c r="R586" t="s">
        <v>8320</v>
      </c>
      <c r="S586" s="9">
        <f t="shared" si="38"/>
        <v>42049.716620370367</v>
      </c>
      <c r="T586" s="9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5" t="e">
        <f t="shared" si="37"/>
        <v>#DIV/0!</v>
      </c>
      <c r="Q587" t="s">
        <v>8319</v>
      </c>
      <c r="R587" t="s">
        <v>8320</v>
      </c>
      <c r="S587" s="9">
        <f t="shared" si="38"/>
        <v>42283.3909375</v>
      </c>
      <c r="T587" s="9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0.55999999999999994</v>
      </c>
      <c r="P588" s="5">
        <f t="shared" si="37"/>
        <v>14</v>
      </c>
      <c r="Q588" t="s">
        <v>8319</v>
      </c>
      <c r="R588" t="s">
        <v>8320</v>
      </c>
      <c r="S588" s="9">
        <f t="shared" si="38"/>
        <v>42020.854247685187</v>
      </c>
      <c r="T588" s="9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9.0833333333333339</v>
      </c>
      <c r="P589" s="5">
        <f t="shared" si="37"/>
        <v>389.28571428571428</v>
      </c>
      <c r="Q589" t="s">
        <v>8319</v>
      </c>
      <c r="R589" t="s">
        <v>8320</v>
      </c>
      <c r="S589" s="9">
        <f t="shared" si="38"/>
        <v>42080.757326388892</v>
      </c>
      <c r="T589" s="9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3.3444444444444441</v>
      </c>
      <c r="P590" s="5">
        <f t="shared" si="37"/>
        <v>150.5</v>
      </c>
      <c r="Q590" t="s">
        <v>8319</v>
      </c>
      <c r="R590" t="s">
        <v>8320</v>
      </c>
      <c r="S590" s="9">
        <f t="shared" si="38"/>
        <v>42631.769513888896</v>
      </c>
      <c r="T590" s="9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1.3333333333333334E-2</v>
      </c>
      <c r="P591" s="5">
        <f t="shared" si="37"/>
        <v>1</v>
      </c>
      <c r="Q591" t="s">
        <v>8319</v>
      </c>
      <c r="R591" t="s">
        <v>8320</v>
      </c>
      <c r="S591" s="9">
        <f t="shared" si="38"/>
        <v>42178.614571759259</v>
      </c>
      <c r="T591" s="9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</v>
      </c>
      <c r="P592" s="5">
        <f t="shared" si="37"/>
        <v>24.777777777777779</v>
      </c>
      <c r="Q592" t="s">
        <v>8319</v>
      </c>
      <c r="R592" t="s">
        <v>8320</v>
      </c>
      <c r="S592" s="9">
        <f t="shared" si="38"/>
        <v>42377.554756944446</v>
      </c>
      <c r="T592" s="9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6.0999999999999999E-2</v>
      </c>
      <c r="P593" s="5">
        <f t="shared" si="37"/>
        <v>30.5</v>
      </c>
      <c r="Q593" t="s">
        <v>8319</v>
      </c>
      <c r="R593" t="s">
        <v>8320</v>
      </c>
      <c r="S593" s="9">
        <f t="shared" si="38"/>
        <v>42177.543171296296</v>
      </c>
      <c r="T593" s="9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3.3333333333333335</v>
      </c>
      <c r="P594" s="5">
        <f t="shared" si="37"/>
        <v>250</v>
      </c>
      <c r="Q594" t="s">
        <v>8319</v>
      </c>
      <c r="R594" t="s">
        <v>8320</v>
      </c>
      <c r="S594" s="9">
        <f t="shared" si="38"/>
        <v>41946.232175925928</v>
      </c>
      <c r="T594" s="9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23</v>
      </c>
      <c r="P595" s="5">
        <f t="shared" si="37"/>
        <v>16.428571428571427</v>
      </c>
      <c r="Q595" t="s">
        <v>8319</v>
      </c>
      <c r="R595" t="s">
        <v>8320</v>
      </c>
      <c r="S595" s="9">
        <f t="shared" si="38"/>
        <v>42070.677604166667</v>
      </c>
      <c r="T595" s="9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0.104</v>
      </c>
      <c r="P596" s="5">
        <f t="shared" si="37"/>
        <v>13</v>
      </c>
      <c r="Q596" t="s">
        <v>8319</v>
      </c>
      <c r="R596" t="s">
        <v>8320</v>
      </c>
      <c r="S596" s="9">
        <f t="shared" si="38"/>
        <v>42446.780162037037</v>
      </c>
      <c r="T596" s="9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0.42599999999999999</v>
      </c>
      <c r="P597" s="5">
        <f t="shared" si="37"/>
        <v>53.25</v>
      </c>
      <c r="Q597" t="s">
        <v>8319</v>
      </c>
      <c r="R597" t="s">
        <v>8320</v>
      </c>
      <c r="S597" s="9">
        <f t="shared" si="38"/>
        <v>42083.069884259254</v>
      </c>
      <c r="T597" s="9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0.03</v>
      </c>
      <c r="P598" s="5">
        <f t="shared" si="37"/>
        <v>3</v>
      </c>
      <c r="Q598" t="s">
        <v>8319</v>
      </c>
      <c r="R598" t="s">
        <v>8320</v>
      </c>
      <c r="S598" s="9">
        <f t="shared" si="38"/>
        <v>42646.896898148145</v>
      </c>
      <c r="T598" s="9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0.26666666666666666</v>
      </c>
      <c r="P599" s="5">
        <f t="shared" si="37"/>
        <v>10</v>
      </c>
      <c r="Q599" t="s">
        <v>8319</v>
      </c>
      <c r="R599" t="s">
        <v>8320</v>
      </c>
      <c r="S599" s="9">
        <f t="shared" si="38"/>
        <v>42545.705266203702</v>
      </c>
      <c r="T599" s="9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34</v>
      </c>
      <c r="P600" s="5">
        <f t="shared" si="37"/>
        <v>121.42857142857143</v>
      </c>
      <c r="Q600" t="s">
        <v>8319</v>
      </c>
      <c r="R600" t="s">
        <v>8320</v>
      </c>
      <c r="S600" s="9">
        <f t="shared" si="38"/>
        <v>41948.00209490741</v>
      </c>
      <c r="T600" s="9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6.2E-2</v>
      </c>
      <c r="P601" s="5">
        <f t="shared" si="37"/>
        <v>15.5</v>
      </c>
      <c r="Q601" t="s">
        <v>8319</v>
      </c>
      <c r="R601" t="s">
        <v>8320</v>
      </c>
      <c r="S601" s="9">
        <f t="shared" si="38"/>
        <v>42047.812523148154</v>
      </c>
      <c r="T601" s="9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2</v>
      </c>
      <c r="P602" s="5">
        <f t="shared" si="37"/>
        <v>100</v>
      </c>
      <c r="Q602" t="s">
        <v>8319</v>
      </c>
      <c r="R602" t="s">
        <v>8320</v>
      </c>
      <c r="S602" s="9">
        <f t="shared" si="38"/>
        <v>42073.798171296294</v>
      </c>
      <c r="T602" s="9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1.4000000000000001</v>
      </c>
      <c r="P603" s="5">
        <f t="shared" si="37"/>
        <v>23.333333333333332</v>
      </c>
      <c r="Q603" t="s">
        <v>8319</v>
      </c>
      <c r="R603" t="s">
        <v>8320</v>
      </c>
      <c r="S603" s="9">
        <f t="shared" si="38"/>
        <v>41969.858090277776</v>
      </c>
      <c r="T603" s="9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5" t="e">
        <f t="shared" si="37"/>
        <v>#DIV/0!</v>
      </c>
      <c r="Q604" t="s">
        <v>8319</v>
      </c>
      <c r="R604" t="s">
        <v>8320</v>
      </c>
      <c r="S604" s="9">
        <f t="shared" si="38"/>
        <v>42143.79415509259</v>
      </c>
      <c r="T604" s="9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</v>
      </c>
      <c r="P605" s="5">
        <f t="shared" si="37"/>
        <v>45.386153846153846</v>
      </c>
      <c r="Q605" t="s">
        <v>8319</v>
      </c>
      <c r="R605" t="s">
        <v>8320</v>
      </c>
      <c r="S605" s="9">
        <f t="shared" si="38"/>
        <v>41835.639155092591</v>
      </c>
      <c r="T605" s="9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5" t="e">
        <f t="shared" si="37"/>
        <v>#DIV/0!</v>
      </c>
      <c r="Q606" t="s">
        <v>8319</v>
      </c>
      <c r="R606" t="s">
        <v>8320</v>
      </c>
      <c r="S606" s="9">
        <f t="shared" si="38"/>
        <v>41849.035370370373</v>
      </c>
      <c r="T606" s="9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</v>
      </c>
      <c r="P607" s="5">
        <f t="shared" si="37"/>
        <v>16.375</v>
      </c>
      <c r="Q607" t="s">
        <v>8319</v>
      </c>
      <c r="R607" t="s">
        <v>8320</v>
      </c>
      <c r="S607" s="9">
        <f t="shared" si="38"/>
        <v>42194.357731481476</v>
      </c>
      <c r="T607" s="9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0.2</v>
      </c>
      <c r="P608" s="5">
        <f t="shared" si="37"/>
        <v>10</v>
      </c>
      <c r="Q608" t="s">
        <v>8319</v>
      </c>
      <c r="R608" t="s">
        <v>8320</v>
      </c>
      <c r="S608" s="9">
        <f t="shared" si="38"/>
        <v>42102.650567129633</v>
      </c>
      <c r="T608" s="9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5" t="e">
        <f t="shared" si="37"/>
        <v>#DIV/0!</v>
      </c>
      <c r="Q609" t="s">
        <v>8319</v>
      </c>
      <c r="R609" t="s">
        <v>8320</v>
      </c>
      <c r="S609" s="9">
        <f t="shared" si="38"/>
        <v>42300.825648148151</v>
      </c>
      <c r="T609" s="9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0.97400000000000009</v>
      </c>
      <c r="P610" s="5">
        <f t="shared" si="37"/>
        <v>292.2</v>
      </c>
      <c r="Q610" t="s">
        <v>8319</v>
      </c>
      <c r="R610" t="s">
        <v>8320</v>
      </c>
      <c r="S610" s="9">
        <f t="shared" si="38"/>
        <v>42140.921064814815</v>
      </c>
      <c r="T610" s="9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0.64102564102564097</v>
      </c>
      <c r="P611" s="5">
        <f t="shared" si="37"/>
        <v>5</v>
      </c>
      <c r="Q611" t="s">
        <v>8319</v>
      </c>
      <c r="R611" t="s">
        <v>8320</v>
      </c>
      <c r="S611" s="9">
        <f t="shared" si="38"/>
        <v>42307.034074074079</v>
      </c>
      <c r="T611" s="9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5" t="e">
        <f t="shared" si="37"/>
        <v>#DIV/0!</v>
      </c>
      <c r="Q612" t="s">
        <v>8319</v>
      </c>
      <c r="R612" t="s">
        <v>8320</v>
      </c>
      <c r="S612" s="9">
        <f t="shared" si="38"/>
        <v>42086.83085648148</v>
      </c>
      <c r="T612" s="9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5" t="e">
        <f t="shared" si="37"/>
        <v>#DIV/0!</v>
      </c>
      <c r="Q613" t="s">
        <v>8319</v>
      </c>
      <c r="R613" t="s">
        <v>8320</v>
      </c>
      <c r="S613" s="9">
        <f t="shared" si="38"/>
        <v>42328.560613425929</v>
      </c>
      <c r="T613" s="9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5" t="e">
        <f t="shared" si="37"/>
        <v>#DIV/0!</v>
      </c>
      <c r="Q614" t="s">
        <v>8319</v>
      </c>
      <c r="R614" t="s">
        <v>8320</v>
      </c>
      <c r="S614" s="9">
        <f t="shared" si="38"/>
        <v>42585.031782407401</v>
      </c>
      <c r="T614" s="9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21.363333333333333</v>
      </c>
      <c r="P615" s="5">
        <f t="shared" si="37"/>
        <v>105.93388429752066</v>
      </c>
      <c r="Q615" t="s">
        <v>8319</v>
      </c>
      <c r="R615" t="s">
        <v>8320</v>
      </c>
      <c r="S615" s="9">
        <f t="shared" si="38"/>
        <v>42247.496759259258</v>
      </c>
      <c r="T615" s="9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5" t="e">
        <f t="shared" si="37"/>
        <v>#DIV/0!</v>
      </c>
      <c r="Q616" t="s">
        <v>8319</v>
      </c>
      <c r="R616" t="s">
        <v>8320</v>
      </c>
      <c r="S616" s="9">
        <f t="shared" si="38"/>
        <v>42515.061805555553</v>
      </c>
      <c r="T616" s="9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5" t="e">
        <f t="shared" si="37"/>
        <v>#DIV/0!</v>
      </c>
      <c r="Q617" t="s">
        <v>8319</v>
      </c>
      <c r="R617" t="s">
        <v>8320</v>
      </c>
      <c r="S617" s="9">
        <f t="shared" si="38"/>
        <v>42242.122210648144</v>
      </c>
      <c r="T617" s="9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5" t="e">
        <f t="shared" si="37"/>
        <v>#DIV/0!</v>
      </c>
      <c r="Q618" t="s">
        <v>8319</v>
      </c>
      <c r="R618" t="s">
        <v>8320</v>
      </c>
      <c r="S618" s="9">
        <f t="shared" si="38"/>
        <v>42761.376238425932</v>
      </c>
      <c r="T618" s="9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3</v>
      </c>
      <c r="P619" s="5">
        <f t="shared" si="37"/>
        <v>20</v>
      </c>
      <c r="Q619" t="s">
        <v>8319</v>
      </c>
      <c r="R619" t="s">
        <v>8320</v>
      </c>
      <c r="S619" s="9">
        <f t="shared" si="38"/>
        <v>42087.343090277776</v>
      </c>
      <c r="T619" s="9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5" t="e">
        <f t="shared" si="37"/>
        <v>#DIV/0!</v>
      </c>
      <c r="Q620" t="s">
        <v>8319</v>
      </c>
      <c r="R620" t="s">
        <v>8320</v>
      </c>
      <c r="S620" s="9">
        <f t="shared" si="38"/>
        <v>42317.810219907406</v>
      </c>
      <c r="T620" s="9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3.9999999999999996E-5</v>
      </c>
      <c r="P621" s="5">
        <f t="shared" si="37"/>
        <v>1</v>
      </c>
      <c r="Q621" t="s">
        <v>8319</v>
      </c>
      <c r="R621" t="s">
        <v>8320</v>
      </c>
      <c r="S621" s="9">
        <f t="shared" si="38"/>
        <v>41908.650347222225</v>
      </c>
      <c r="T621" s="9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1</v>
      </c>
      <c r="P622" s="5">
        <f t="shared" si="37"/>
        <v>300</v>
      </c>
      <c r="Q622" t="s">
        <v>8319</v>
      </c>
      <c r="R622" t="s">
        <v>8320</v>
      </c>
      <c r="S622" s="9">
        <f t="shared" si="38"/>
        <v>41831.716874999998</v>
      </c>
      <c r="T622" s="9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</v>
      </c>
      <c r="P623" s="5">
        <f t="shared" si="37"/>
        <v>87</v>
      </c>
      <c r="Q623" t="s">
        <v>8319</v>
      </c>
      <c r="R623" t="s">
        <v>8320</v>
      </c>
      <c r="S623" s="9">
        <f t="shared" si="38"/>
        <v>42528.987696759257</v>
      </c>
      <c r="T623" s="9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5.6833333333333336</v>
      </c>
      <c r="P624" s="5">
        <f t="shared" si="37"/>
        <v>37.888888888888886</v>
      </c>
      <c r="Q624" t="s">
        <v>8319</v>
      </c>
      <c r="R624" t="s">
        <v>8320</v>
      </c>
      <c r="S624" s="9">
        <f t="shared" si="38"/>
        <v>42532.774745370371</v>
      </c>
      <c r="T624" s="9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5" t="e">
        <f t="shared" si="37"/>
        <v>#DIV/0!</v>
      </c>
      <c r="Q625" t="s">
        <v>8319</v>
      </c>
      <c r="R625" t="s">
        <v>8320</v>
      </c>
      <c r="S625" s="9">
        <f t="shared" si="38"/>
        <v>42122.009224537032</v>
      </c>
      <c r="T625" s="9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5" t="e">
        <f t="shared" si="37"/>
        <v>#DIV/0!</v>
      </c>
      <c r="Q626" t="s">
        <v>8319</v>
      </c>
      <c r="R626" t="s">
        <v>8320</v>
      </c>
      <c r="S626" s="9">
        <f t="shared" si="38"/>
        <v>42108.988900462966</v>
      </c>
      <c r="T626" s="9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5" t="e">
        <f t="shared" si="37"/>
        <v>#DIV/0!</v>
      </c>
      <c r="Q627" t="s">
        <v>8319</v>
      </c>
      <c r="R627" t="s">
        <v>8320</v>
      </c>
      <c r="S627" s="9">
        <f t="shared" si="38"/>
        <v>42790.895567129628</v>
      </c>
      <c r="T627" s="9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17.380000000000003</v>
      </c>
      <c r="P628" s="5">
        <f t="shared" si="37"/>
        <v>111.41025641025641</v>
      </c>
      <c r="Q628" t="s">
        <v>8319</v>
      </c>
      <c r="R628" t="s">
        <v>8320</v>
      </c>
      <c r="S628" s="9">
        <f t="shared" si="38"/>
        <v>42198.559479166666</v>
      </c>
      <c r="T628" s="9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0.02</v>
      </c>
      <c r="P629" s="5">
        <f t="shared" si="37"/>
        <v>90</v>
      </c>
      <c r="Q629" t="s">
        <v>8319</v>
      </c>
      <c r="R629" t="s">
        <v>8320</v>
      </c>
      <c r="S629" s="9">
        <f t="shared" si="38"/>
        <v>42384.306840277779</v>
      </c>
      <c r="T629" s="9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5" t="e">
        <f t="shared" si="37"/>
        <v>#DIV/0!</v>
      </c>
      <c r="Q630" t="s">
        <v>8319</v>
      </c>
      <c r="R630" t="s">
        <v>8320</v>
      </c>
      <c r="S630" s="9">
        <f t="shared" si="38"/>
        <v>41803.692789351851</v>
      </c>
      <c r="T630" s="9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0.17500000000000002</v>
      </c>
      <c r="P631" s="5">
        <f t="shared" si="37"/>
        <v>116.66666666666667</v>
      </c>
      <c r="Q631" t="s">
        <v>8319</v>
      </c>
      <c r="R631" t="s">
        <v>8320</v>
      </c>
      <c r="S631" s="9">
        <f t="shared" si="38"/>
        <v>42474.637824074074</v>
      </c>
      <c r="T631" s="9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8.3340278356529712E-2</v>
      </c>
      <c r="P632" s="5">
        <f t="shared" si="37"/>
        <v>10</v>
      </c>
      <c r="Q632" t="s">
        <v>8319</v>
      </c>
      <c r="R632" t="s">
        <v>8320</v>
      </c>
      <c r="S632" s="9">
        <f t="shared" si="38"/>
        <v>42223.619456018518</v>
      </c>
      <c r="T632" s="9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</v>
      </c>
      <c r="P633" s="5">
        <f t="shared" si="37"/>
        <v>76.666666666666671</v>
      </c>
      <c r="Q633" t="s">
        <v>8319</v>
      </c>
      <c r="R633" t="s">
        <v>8320</v>
      </c>
      <c r="S633" s="9">
        <f t="shared" si="38"/>
        <v>42489.772326388891</v>
      </c>
      <c r="T633" s="9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5" t="e">
        <f t="shared" si="37"/>
        <v>#DIV/0!</v>
      </c>
      <c r="Q634" t="s">
        <v>8319</v>
      </c>
      <c r="R634" t="s">
        <v>8320</v>
      </c>
      <c r="S634" s="9">
        <f t="shared" si="38"/>
        <v>42303.659317129626</v>
      </c>
      <c r="T634" s="9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12.45</v>
      </c>
      <c r="P635" s="5">
        <f t="shared" si="37"/>
        <v>49.8</v>
      </c>
      <c r="Q635" t="s">
        <v>8319</v>
      </c>
      <c r="R635" t="s">
        <v>8320</v>
      </c>
      <c r="S635" s="9">
        <f t="shared" si="38"/>
        <v>42507.29932870371</v>
      </c>
      <c r="T635" s="9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0.02</v>
      </c>
      <c r="P636" s="5">
        <f t="shared" si="37"/>
        <v>1</v>
      </c>
      <c r="Q636" t="s">
        <v>8319</v>
      </c>
      <c r="R636" t="s">
        <v>8320</v>
      </c>
      <c r="S636" s="9">
        <f t="shared" si="38"/>
        <v>42031.928576388891</v>
      </c>
      <c r="T636" s="9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8.0000000000000002E-3</v>
      </c>
      <c r="P637" s="5">
        <f t="shared" si="37"/>
        <v>2</v>
      </c>
      <c r="Q637" t="s">
        <v>8319</v>
      </c>
      <c r="R637" t="s">
        <v>8320</v>
      </c>
      <c r="S637" s="9">
        <f t="shared" si="38"/>
        <v>42076.092152777783</v>
      </c>
      <c r="T637" s="9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0.2</v>
      </c>
      <c r="P638" s="5">
        <f t="shared" si="37"/>
        <v>4</v>
      </c>
      <c r="Q638" t="s">
        <v>8319</v>
      </c>
      <c r="R638" t="s">
        <v>8320</v>
      </c>
      <c r="S638" s="9">
        <f t="shared" si="38"/>
        <v>42131.455439814818</v>
      </c>
      <c r="T638" s="9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5" t="e">
        <f t="shared" si="37"/>
        <v>#DIV/0!</v>
      </c>
      <c r="Q639" t="s">
        <v>8319</v>
      </c>
      <c r="R639" t="s">
        <v>8320</v>
      </c>
      <c r="S639" s="9">
        <f t="shared" si="38"/>
        <v>42762.962013888886</v>
      </c>
      <c r="T639" s="9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9.0000000000000011E-3</v>
      </c>
      <c r="P640" s="5">
        <f t="shared" si="37"/>
        <v>3</v>
      </c>
      <c r="Q640" t="s">
        <v>8319</v>
      </c>
      <c r="R640" t="s">
        <v>8320</v>
      </c>
      <c r="S640" s="9">
        <f t="shared" si="38"/>
        <v>42759.593310185184</v>
      </c>
      <c r="T640" s="9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9.9999999999999991E-5</v>
      </c>
      <c r="P641" s="5">
        <f t="shared" si="37"/>
        <v>1</v>
      </c>
      <c r="Q641" t="s">
        <v>8319</v>
      </c>
      <c r="R641" t="s">
        <v>8320</v>
      </c>
      <c r="S641" s="9">
        <f t="shared" si="38"/>
        <v>41865.583275462966</v>
      </c>
      <c r="T641" s="9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144.28571428571428</v>
      </c>
      <c r="P642" s="5">
        <f t="shared" si="37"/>
        <v>50.5</v>
      </c>
      <c r="Q642" t="s">
        <v>8319</v>
      </c>
      <c r="R642" t="s">
        <v>8321</v>
      </c>
      <c r="S642" s="9">
        <f t="shared" si="38"/>
        <v>42683.420312500006</v>
      </c>
      <c r="T642" s="9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(E643/D643)*100</f>
        <v>119.16249999999999</v>
      </c>
      <c r="P643" s="5">
        <f t="shared" ref="P643:P706" si="41">E643/L643</f>
        <v>151.31746031746033</v>
      </c>
      <c r="Q643" t="s">
        <v>8319</v>
      </c>
      <c r="R643" t="s">
        <v>8321</v>
      </c>
      <c r="S643" s="9">
        <f t="shared" ref="S643:S706" si="42">(((J643/60)/60)/24)+DATE(1970,1,1)</f>
        <v>42199.57</v>
      </c>
      <c r="T643" s="9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1460.4850000000001</v>
      </c>
      <c r="P644" s="5">
        <f t="shared" si="41"/>
        <v>134.3592456301748</v>
      </c>
      <c r="Q644" t="s">
        <v>8319</v>
      </c>
      <c r="R644" t="s">
        <v>8321</v>
      </c>
      <c r="S644" s="9">
        <f t="shared" si="42"/>
        <v>42199.651319444441</v>
      </c>
      <c r="T644" s="9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105.80799999999999</v>
      </c>
      <c r="P645" s="5">
        <f t="shared" si="41"/>
        <v>174.02631578947367</v>
      </c>
      <c r="Q645" t="s">
        <v>8319</v>
      </c>
      <c r="R645" t="s">
        <v>8321</v>
      </c>
      <c r="S645" s="9">
        <f t="shared" si="42"/>
        <v>42100.642071759255</v>
      </c>
      <c r="T645" s="9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300.11791999999997</v>
      </c>
      <c r="P646" s="5">
        <f t="shared" si="41"/>
        <v>73.486268364348675</v>
      </c>
      <c r="Q646" t="s">
        <v>8319</v>
      </c>
      <c r="R646" t="s">
        <v>8321</v>
      </c>
      <c r="S646" s="9">
        <f t="shared" si="42"/>
        <v>41898.665960648148</v>
      </c>
      <c r="T646" s="9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278.7</v>
      </c>
      <c r="P647" s="5">
        <f t="shared" si="41"/>
        <v>23.518987341772153</v>
      </c>
      <c r="Q647" t="s">
        <v>8319</v>
      </c>
      <c r="R647" t="s">
        <v>8321</v>
      </c>
      <c r="S647" s="9">
        <f t="shared" si="42"/>
        <v>42564.026319444441</v>
      </c>
      <c r="T647" s="9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131.87625</v>
      </c>
      <c r="P648" s="5">
        <f t="shared" si="41"/>
        <v>39.074444444444445</v>
      </c>
      <c r="Q648" t="s">
        <v>8319</v>
      </c>
      <c r="R648" t="s">
        <v>8321</v>
      </c>
      <c r="S648" s="9">
        <f t="shared" si="42"/>
        <v>41832.852627314816</v>
      </c>
      <c r="T648" s="9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107.05</v>
      </c>
      <c r="P649" s="5">
        <f t="shared" si="41"/>
        <v>125.94117647058823</v>
      </c>
      <c r="Q649" t="s">
        <v>8319</v>
      </c>
      <c r="R649" t="s">
        <v>8321</v>
      </c>
      <c r="S649" s="9">
        <f t="shared" si="42"/>
        <v>42416.767928240741</v>
      </c>
      <c r="T649" s="9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126.82285714285715</v>
      </c>
      <c r="P650" s="5">
        <f t="shared" si="41"/>
        <v>1644</v>
      </c>
      <c r="Q650" t="s">
        <v>8319</v>
      </c>
      <c r="R650" t="s">
        <v>8321</v>
      </c>
      <c r="S650" s="9">
        <f t="shared" si="42"/>
        <v>41891.693379629629</v>
      </c>
      <c r="T650" s="9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139.96</v>
      </c>
      <c r="P651" s="5">
        <f t="shared" si="41"/>
        <v>42.670731707317074</v>
      </c>
      <c r="Q651" t="s">
        <v>8319</v>
      </c>
      <c r="R651" t="s">
        <v>8321</v>
      </c>
      <c r="S651" s="9">
        <f t="shared" si="42"/>
        <v>41877.912187499998</v>
      </c>
      <c r="T651" s="9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112.4</v>
      </c>
      <c r="P652" s="5">
        <f t="shared" si="41"/>
        <v>35.125</v>
      </c>
      <c r="Q652" t="s">
        <v>8319</v>
      </c>
      <c r="R652" t="s">
        <v>8321</v>
      </c>
      <c r="S652" s="9">
        <f t="shared" si="42"/>
        <v>41932.036851851852</v>
      </c>
      <c r="T652" s="9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100.52799999999999</v>
      </c>
      <c r="P653" s="5">
        <f t="shared" si="41"/>
        <v>239.35238095238094</v>
      </c>
      <c r="Q653" t="s">
        <v>8319</v>
      </c>
      <c r="R653" t="s">
        <v>8321</v>
      </c>
      <c r="S653" s="9">
        <f t="shared" si="42"/>
        <v>41956.017488425925</v>
      </c>
      <c r="T653" s="9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100.46666666666665</v>
      </c>
      <c r="P654" s="5">
        <f t="shared" si="41"/>
        <v>107.64285714285714</v>
      </c>
      <c r="Q654" t="s">
        <v>8319</v>
      </c>
      <c r="R654" t="s">
        <v>8321</v>
      </c>
      <c r="S654" s="9">
        <f t="shared" si="42"/>
        <v>42675.690393518518</v>
      </c>
      <c r="T654" s="9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141.446</v>
      </c>
      <c r="P655" s="5">
        <f t="shared" si="41"/>
        <v>95.830623306233065</v>
      </c>
      <c r="Q655" t="s">
        <v>8319</v>
      </c>
      <c r="R655" t="s">
        <v>8321</v>
      </c>
      <c r="S655" s="9">
        <f t="shared" si="42"/>
        <v>42199.618518518517</v>
      </c>
      <c r="T655" s="9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267.29166666666669</v>
      </c>
      <c r="P656" s="5">
        <f t="shared" si="41"/>
        <v>31.663376110562684</v>
      </c>
      <c r="Q656" t="s">
        <v>8319</v>
      </c>
      <c r="R656" t="s">
        <v>8321</v>
      </c>
      <c r="S656" s="9">
        <f t="shared" si="42"/>
        <v>42163.957326388889</v>
      </c>
      <c r="T656" s="9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146.88749999999999</v>
      </c>
      <c r="P657" s="5">
        <f t="shared" si="41"/>
        <v>42.886861313868614</v>
      </c>
      <c r="Q657" t="s">
        <v>8319</v>
      </c>
      <c r="R657" t="s">
        <v>8321</v>
      </c>
      <c r="S657" s="9">
        <f t="shared" si="42"/>
        <v>42045.957314814819</v>
      </c>
      <c r="T657" s="9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213.56</v>
      </c>
      <c r="P658" s="5">
        <f t="shared" si="41"/>
        <v>122.73563218390805</v>
      </c>
      <c r="Q658" t="s">
        <v>8319</v>
      </c>
      <c r="R658" t="s">
        <v>8321</v>
      </c>
      <c r="S658" s="9">
        <f t="shared" si="42"/>
        <v>42417.804618055554</v>
      </c>
      <c r="T658" s="9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125.69999999999999</v>
      </c>
      <c r="P659" s="5">
        <f t="shared" si="41"/>
        <v>190.45454545454547</v>
      </c>
      <c r="Q659" t="s">
        <v>8319</v>
      </c>
      <c r="R659" t="s">
        <v>8321</v>
      </c>
      <c r="S659" s="9">
        <f t="shared" si="42"/>
        <v>42331.84574074074</v>
      </c>
      <c r="T659" s="9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104.46206037108834</v>
      </c>
      <c r="P660" s="5">
        <f t="shared" si="41"/>
        <v>109.33695652173913</v>
      </c>
      <c r="Q660" t="s">
        <v>8319</v>
      </c>
      <c r="R660" t="s">
        <v>8321</v>
      </c>
      <c r="S660" s="9">
        <f t="shared" si="42"/>
        <v>42179.160752314812</v>
      </c>
      <c r="T660" s="9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100.56666666666668</v>
      </c>
      <c r="P661" s="5">
        <f t="shared" si="41"/>
        <v>143.66666666666666</v>
      </c>
      <c r="Q661" t="s">
        <v>8319</v>
      </c>
      <c r="R661" t="s">
        <v>8321</v>
      </c>
      <c r="S661" s="9">
        <f t="shared" si="42"/>
        <v>42209.593692129631</v>
      </c>
      <c r="T661" s="9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3.0579999999999998</v>
      </c>
      <c r="P662" s="5">
        <f t="shared" si="41"/>
        <v>84.944444444444443</v>
      </c>
      <c r="Q662" t="s">
        <v>8319</v>
      </c>
      <c r="R662" t="s">
        <v>8321</v>
      </c>
      <c r="S662" s="9">
        <f t="shared" si="42"/>
        <v>41922.741655092592</v>
      </c>
      <c r="T662" s="9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0.95</v>
      </c>
      <c r="P663" s="5">
        <f t="shared" si="41"/>
        <v>10.555555555555555</v>
      </c>
      <c r="Q663" t="s">
        <v>8319</v>
      </c>
      <c r="R663" t="s">
        <v>8321</v>
      </c>
      <c r="S663" s="9">
        <f t="shared" si="42"/>
        <v>42636.645358796297</v>
      </c>
      <c r="T663" s="9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0.4</v>
      </c>
      <c r="P664" s="5">
        <f t="shared" si="41"/>
        <v>39</v>
      </c>
      <c r="Q664" t="s">
        <v>8319</v>
      </c>
      <c r="R664" t="s">
        <v>8321</v>
      </c>
      <c r="S664" s="9">
        <f t="shared" si="42"/>
        <v>41990.438043981485</v>
      </c>
      <c r="T664" s="9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0.35000000000000003</v>
      </c>
      <c r="P665" s="5">
        <f t="shared" si="41"/>
        <v>100</v>
      </c>
      <c r="Q665" t="s">
        <v>8319</v>
      </c>
      <c r="R665" t="s">
        <v>8321</v>
      </c>
      <c r="S665" s="9">
        <f t="shared" si="42"/>
        <v>42173.843240740738</v>
      </c>
      <c r="T665" s="9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7.5333333333333332</v>
      </c>
      <c r="P666" s="5">
        <f t="shared" si="41"/>
        <v>31.172413793103448</v>
      </c>
      <c r="Q666" t="s">
        <v>8319</v>
      </c>
      <c r="R666" t="s">
        <v>8321</v>
      </c>
      <c r="S666" s="9">
        <f t="shared" si="42"/>
        <v>42077.666377314818</v>
      </c>
      <c r="T666" s="9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18.64</v>
      </c>
      <c r="P667" s="5">
        <f t="shared" si="41"/>
        <v>155.33333333333334</v>
      </c>
      <c r="Q667" t="s">
        <v>8319</v>
      </c>
      <c r="R667" t="s">
        <v>8321</v>
      </c>
      <c r="S667" s="9">
        <f t="shared" si="42"/>
        <v>42688.711354166662</v>
      </c>
      <c r="T667" s="9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4.0000000000000001E-3</v>
      </c>
      <c r="P668" s="5">
        <f t="shared" si="41"/>
        <v>2</v>
      </c>
      <c r="Q668" t="s">
        <v>8319</v>
      </c>
      <c r="R668" t="s">
        <v>8321</v>
      </c>
      <c r="S668" s="9">
        <f t="shared" si="42"/>
        <v>41838.832152777781</v>
      </c>
      <c r="T668" s="9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10.02</v>
      </c>
      <c r="P669" s="5">
        <f t="shared" si="41"/>
        <v>178.92857142857142</v>
      </c>
      <c r="Q669" t="s">
        <v>8319</v>
      </c>
      <c r="R669" t="s">
        <v>8321</v>
      </c>
      <c r="S669" s="9">
        <f t="shared" si="42"/>
        <v>42632.373414351852</v>
      </c>
      <c r="T669" s="9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4.5600000000000005</v>
      </c>
      <c r="P670" s="5">
        <f t="shared" si="41"/>
        <v>27.36</v>
      </c>
      <c r="Q670" t="s">
        <v>8319</v>
      </c>
      <c r="R670" t="s">
        <v>8321</v>
      </c>
      <c r="S670" s="9">
        <f t="shared" si="42"/>
        <v>42090.831273148149</v>
      </c>
      <c r="T670" s="9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21.5075</v>
      </c>
      <c r="P671" s="5">
        <f t="shared" si="41"/>
        <v>1536.25</v>
      </c>
      <c r="Q671" t="s">
        <v>8319</v>
      </c>
      <c r="R671" t="s">
        <v>8321</v>
      </c>
      <c r="S671" s="9">
        <f t="shared" si="42"/>
        <v>42527.625671296293</v>
      </c>
      <c r="T671" s="9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29.276666666666667</v>
      </c>
      <c r="P672" s="5">
        <f t="shared" si="41"/>
        <v>84.99677419354839</v>
      </c>
      <c r="Q672" t="s">
        <v>8319</v>
      </c>
      <c r="R672" t="s">
        <v>8321</v>
      </c>
      <c r="S672" s="9">
        <f t="shared" si="42"/>
        <v>42506.709722222222</v>
      </c>
      <c r="T672" s="9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39.426666666666662</v>
      </c>
      <c r="P673" s="5">
        <f t="shared" si="41"/>
        <v>788.5333333333333</v>
      </c>
      <c r="Q673" t="s">
        <v>8319</v>
      </c>
      <c r="R673" t="s">
        <v>8321</v>
      </c>
      <c r="S673" s="9">
        <f t="shared" si="42"/>
        <v>41984.692731481482</v>
      </c>
      <c r="T673" s="9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21.628</v>
      </c>
      <c r="P674" s="5">
        <f t="shared" si="41"/>
        <v>50.29767441860465</v>
      </c>
      <c r="Q674" t="s">
        <v>8319</v>
      </c>
      <c r="R674" t="s">
        <v>8321</v>
      </c>
      <c r="S674" s="9">
        <f t="shared" si="42"/>
        <v>41974.219490740739</v>
      </c>
      <c r="T674" s="9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0.20500000000000002</v>
      </c>
      <c r="P675" s="5">
        <f t="shared" si="41"/>
        <v>68.333333333333329</v>
      </c>
      <c r="Q675" t="s">
        <v>8319</v>
      </c>
      <c r="R675" t="s">
        <v>8321</v>
      </c>
      <c r="S675" s="9">
        <f t="shared" si="42"/>
        <v>41838.840474537035</v>
      </c>
      <c r="T675" s="9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0.03</v>
      </c>
      <c r="P676" s="5">
        <f t="shared" si="41"/>
        <v>7.5</v>
      </c>
      <c r="Q676" t="s">
        <v>8319</v>
      </c>
      <c r="R676" t="s">
        <v>8321</v>
      </c>
      <c r="S676" s="9">
        <f t="shared" si="42"/>
        <v>41803.116053240738</v>
      </c>
      <c r="T676" s="9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14.85</v>
      </c>
      <c r="P677" s="5">
        <f t="shared" si="41"/>
        <v>34.269230769230766</v>
      </c>
      <c r="Q677" t="s">
        <v>8319</v>
      </c>
      <c r="R677" t="s">
        <v>8321</v>
      </c>
      <c r="S677" s="9">
        <f t="shared" si="42"/>
        <v>41975.930601851855</v>
      </c>
      <c r="T677" s="9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</v>
      </c>
      <c r="P678" s="5">
        <f t="shared" si="41"/>
        <v>61.291666666666664</v>
      </c>
      <c r="Q678" t="s">
        <v>8319</v>
      </c>
      <c r="R678" t="s">
        <v>8321</v>
      </c>
      <c r="S678" s="9">
        <f t="shared" si="42"/>
        <v>42012.768298611118</v>
      </c>
      <c r="T678" s="9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25.584</v>
      </c>
      <c r="P679" s="5">
        <f t="shared" si="41"/>
        <v>133.25</v>
      </c>
      <c r="Q679" t="s">
        <v>8319</v>
      </c>
      <c r="R679" t="s">
        <v>8321</v>
      </c>
      <c r="S679" s="9">
        <f t="shared" si="42"/>
        <v>42504.403877314813</v>
      </c>
      <c r="T679" s="9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3.8206896551724134</v>
      </c>
      <c r="P680" s="5">
        <f t="shared" si="41"/>
        <v>65.17647058823529</v>
      </c>
      <c r="Q680" t="s">
        <v>8319</v>
      </c>
      <c r="R680" t="s">
        <v>8321</v>
      </c>
      <c r="S680" s="9">
        <f t="shared" si="42"/>
        <v>42481.376597222217</v>
      </c>
      <c r="T680" s="9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15.485964912280703</v>
      </c>
      <c r="P681" s="5">
        <f t="shared" si="41"/>
        <v>93.90425531914893</v>
      </c>
      <c r="Q681" t="s">
        <v>8319</v>
      </c>
      <c r="R681" t="s">
        <v>8321</v>
      </c>
      <c r="S681" s="9">
        <f t="shared" si="42"/>
        <v>42556.695706018523</v>
      </c>
      <c r="T681" s="9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25.912000000000003</v>
      </c>
      <c r="P682" s="5">
        <f t="shared" si="41"/>
        <v>150.65116279069767</v>
      </c>
      <c r="Q682" t="s">
        <v>8319</v>
      </c>
      <c r="R682" t="s">
        <v>8321</v>
      </c>
      <c r="S682" s="9">
        <f t="shared" si="42"/>
        <v>41864.501516203702</v>
      </c>
      <c r="T682" s="9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0.04</v>
      </c>
      <c r="P683" s="5">
        <f t="shared" si="41"/>
        <v>1</v>
      </c>
      <c r="Q683" t="s">
        <v>8319</v>
      </c>
      <c r="R683" t="s">
        <v>8321</v>
      </c>
      <c r="S683" s="9">
        <f t="shared" si="42"/>
        <v>42639.805601851855</v>
      </c>
      <c r="T683" s="9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0.106</v>
      </c>
      <c r="P684" s="5">
        <f t="shared" si="41"/>
        <v>13.25</v>
      </c>
      <c r="Q684" t="s">
        <v>8319</v>
      </c>
      <c r="R684" t="s">
        <v>8321</v>
      </c>
      <c r="S684" s="9">
        <f t="shared" si="42"/>
        <v>42778.765300925923</v>
      </c>
      <c r="T684" s="9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0.85142857142857142</v>
      </c>
      <c r="P685" s="5">
        <f t="shared" si="41"/>
        <v>99.333333333333329</v>
      </c>
      <c r="Q685" t="s">
        <v>8319</v>
      </c>
      <c r="R685" t="s">
        <v>8321</v>
      </c>
      <c r="S685" s="9">
        <f t="shared" si="42"/>
        <v>42634.900046296301</v>
      </c>
      <c r="T685" s="9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7.4837500000000006</v>
      </c>
      <c r="P686" s="5">
        <f t="shared" si="41"/>
        <v>177.39259259259259</v>
      </c>
      <c r="Q686" t="s">
        <v>8319</v>
      </c>
      <c r="R686" t="s">
        <v>8321</v>
      </c>
      <c r="S686" s="9">
        <f t="shared" si="42"/>
        <v>41809.473275462966</v>
      </c>
      <c r="T686" s="9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27.650000000000002</v>
      </c>
      <c r="P687" s="5">
        <f t="shared" si="41"/>
        <v>55.3</v>
      </c>
      <c r="Q687" t="s">
        <v>8319</v>
      </c>
      <c r="R687" t="s">
        <v>8321</v>
      </c>
      <c r="S687" s="9">
        <f t="shared" si="42"/>
        <v>41971.866574074069</v>
      </c>
      <c r="T687" s="9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5" t="e">
        <f t="shared" si="41"/>
        <v>#DIV/0!</v>
      </c>
      <c r="Q688" t="s">
        <v>8319</v>
      </c>
      <c r="R688" t="s">
        <v>8321</v>
      </c>
      <c r="S688" s="9">
        <f t="shared" si="42"/>
        <v>42189.673263888893</v>
      </c>
      <c r="T688" s="9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3.55</v>
      </c>
      <c r="P689" s="5">
        <f t="shared" si="41"/>
        <v>591.66666666666663</v>
      </c>
      <c r="Q689" t="s">
        <v>8319</v>
      </c>
      <c r="R689" t="s">
        <v>8321</v>
      </c>
      <c r="S689" s="9">
        <f t="shared" si="42"/>
        <v>42711.750613425931</v>
      </c>
      <c r="T689" s="9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72.989999999999995</v>
      </c>
      <c r="P690" s="5">
        <f t="shared" si="41"/>
        <v>405.5</v>
      </c>
      <c r="Q690" t="s">
        <v>8319</v>
      </c>
      <c r="R690" t="s">
        <v>8321</v>
      </c>
      <c r="S690" s="9">
        <f t="shared" si="42"/>
        <v>42262.104780092588</v>
      </c>
      <c r="T690" s="9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57.648750000000007</v>
      </c>
      <c r="P691" s="5">
        <f t="shared" si="41"/>
        <v>343.14732142857144</v>
      </c>
      <c r="Q691" t="s">
        <v>8319</v>
      </c>
      <c r="R691" t="s">
        <v>8321</v>
      </c>
      <c r="S691" s="9">
        <f t="shared" si="42"/>
        <v>42675.66778935185</v>
      </c>
      <c r="T691" s="9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12.34</v>
      </c>
      <c r="P692" s="5">
        <f t="shared" si="41"/>
        <v>72.588235294117652</v>
      </c>
      <c r="Q692" t="s">
        <v>8319</v>
      </c>
      <c r="R692" t="s">
        <v>8321</v>
      </c>
      <c r="S692" s="9">
        <f t="shared" si="42"/>
        <v>42579.634733796294</v>
      </c>
      <c r="T692" s="9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0.52</v>
      </c>
      <c r="P693" s="5">
        <f t="shared" si="41"/>
        <v>26</v>
      </c>
      <c r="Q693" t="s">
        <v>8319</v>
      </c>
      <c r="R693" t="s">
        <v>8321</v>
      </c>
      <c r="S693" s="9">
        <f t="shared" si="42"/>
        <v>42158.028310185182</v>
      </c>
      <c r="T693" s="9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6.5299999999999994</v>
      </c>
      <c r="P694" s="5">
        <f t="shared" si="41"/>
        <v>6.4975124378109452</v>
      </c>
      <c r="Q694" t="s">
        <v>8319</v>
      </c>
      <c r="R694" t="s">
        <v>8321</v>
      </c>
      <c r="S694" s="9">
        <f t="shared" si="42"/>
        <v>42696.37572916667</v>
      </c>
      <c r="T694" s="9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35.338000000000001</v>
      </c>
      <c r="P695" s="5">
        <f t="shared" si="41"/>
        <v>119.38513513513513</v>
      </c>
      <c r="Q695" t="s">
        <v>8319</v>
      </c>
      <c r="R695" t="s">
        <v>8321</v>
      </c>
      <c r="S695" s="9">
        <f t="shared" si="42"/>
        <v>42094.808182870373</v>
      </c>
      <c r="T695" s="9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0.39333333333333331</v>
      </c>
      <c r="P696" s="5">
        <f t="shared" si="41"/>
        <v>84.285714285714292</v>
      </c>
      <c r="Q696" t="s">
        <v>8319</v>
      </c>
      <c r="R696" t="s">
        <v>8321</v>
      </c>
      <c r="S696" s="9">
        <f t="shared" si="42"/>
        <v>42737.663877314815</v>
      </c>
      <c r="T696" s="9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</v>
      </c>
      <c r="P697" s="5">
        <f t="shared" si="41"/>
        <v>90.857142857142861</v>
      </c>
      <c r="Q697" t="s">
        <v>8319</v>
      </c>
      <c r="R697" t="s">
        <v>8321</v>
      </c>
      <c r="S697" s="9">
        <f t="shared" si="42"/>
        <v>41913.521064814813</v>
      </c>
      <c r="T697" s="9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5.7142857142857147E-4</v>
      </c>
      <c r="P698" s="5">
        <f t="shared" si="41"/>
        <v>1</v>
      </c>
      <c r="Q698" t="s">
        <v>8319</v>
      </c>
      <c r="R698" t="s">
        <v>8321</v>
      </c>
      <c r="S698" s="9">
        <f t="shared" si="42"/>
        <v>41815.927106481482</v>
      </c>
      <c r="T698" s="9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46.379999999999995</v>
      </c>
      <c r="P699" s="5">
        <f t="shared" si="41"/>
        <v>20.342105263157894</v>
      </c>
      <c r="Q699" t="s">
        <v>8319</v>
      </c>
      <c r="R699" t="s">
        <v>8321</v>
      </c>
      <c r="S699" s="9">
        <f t="shared" si="42"/>
        <v>42388.523020833338</v>
      </c>
      <c r="T699" s="9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15.39</v>
      </c>
      <c r="P700" s="5">
        <f t="shared" si="41"/>
        <v>530.68965517241384</v>
      </c>
      <c r="Q700" t="s">
        <v>8319</v>
      </c>
      <c r="R700" t="s">
        <v>8321</v>
      </c>
      <c r="S700" s="9">
        <f t="shared" si="42"/>
        <v>41866.931076388886</v>
      </c>
      <c r="T700" s="9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82.422107692307705</v>
      </c>
      <c r="P701" s="5">
        <f t="shared" si="41"/>
        <v>120.39184269662923</v>
      </c>
      <c r="Q701" t="s">
        <v>8319</v>
      </c>
      <c r="R701" t="s">
        <v>8321</v>
      </c>
      <c r="S701" s="9">
        <f t="shared" si="42"/>
        <v>41563.485509259262</v>
      </c>
      <c r="T701" s="9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2.6866666666666665</v>
      </c>
      <c r="P702" s="5">
        <f t="shared" si="41"/>
        <v>13</v>
      </c>
      <c r="Q702" t="s">
        <v>8319</v>
      </c>
      <c r="R702" t="s">
        <v>8321</v>
      </c>
      <c r="S702" s="9">
        <f t="shared" si="42"/>
        <v>42715.688437500001</v>
      </c>
      <c r="T702" s="9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26.6</v>
      </c>
      <c r="P703" s="5">
        <f t="shared" si="41"/>
        <v>291.33333333333331</v>
      </c>
      <c r="Q703" t="s">
        <v>8319</v>
      </c>
      <c r="R703" t="s">
        <v>8321</v>
      </c>
      <c r="S703" s="9">
        <f t="shared" si="42"/>
        <v>41813.662962962961</v>
      </c>
      <c r="T703" s="9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30.813400000000001</v>
      </c>
      <c r="P704" s="5">
        <f t="shared" si="41"/>
        <v>124.9191891891892</v>
      </c>
      <c r="Q704" t="s">
        <v>8319</v>
      </c>
      <c r="R704" t="s">
        <v>8321</v>
      </c>
      <c r="S704" s="9">
        <f t="shared" si="42"/>
        <v>42668.726701388892</v>
      </c>
      <c r="T704" s="9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</v>
      </c>
      <c r="P705" s="5">
        <f t="shared" si="41"/>
        <v>119.57142857142857</v>
      </c>
      <c r="Q705" t="s">
        <v>8319</v>
      </c>
      <c r="R705" t="s">
        <v>8321</v>
      </c>
      <c r="S705" s="9">
        <f t="shared" si="42"/>
        <v>42711.950798611113</v>
      </c>
      <c r="T705" s="9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0.87454545454545463</v>
      </c>
      <c r="P706" s="5">
        <f t="shared" si="41"/>
        <v>120.25</v>
      </c>
      <c r="Q706" t="s">
        <v>8319</v>
      </c>
      <c r="R706" t="s">
        <v>8321</v>
      </c>
      <c r="S706" s="9">
        <f t="shared" si="42"/>
        <v>42726.192916666667</v>
      </c>
      <c r="T706" s="9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(E707/D707)*100</f>
        <v>0.97699999999999987</v>
      </c>
      <c r="P707" s="5">
        <f t="shared" ref="P707:P770" si="45">E707/L707</f>
        <v>195.4</v>
      </c>
      <c r="Q707" t="s">
        <v>8319</v>
      </c>
      <c r="R707" t="s">
        <v>8321</v>
      </c>
      <c r="S707" s="9">
        <f t="shared" ref="S707:S770" si="46">(((J707/60)/60)/24)+DATE(1970,1,1)</f>
        <v>42726.491643518515</v>
      </c>
      <c r="T707" s="9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5" t="e">
        <f t="shared" si="45"/>
        <v>#DIV/0!</v>
      </c>
      <c r="Q708" t="s">
        <v>8319</v>
      </c>
      <c r="R708" t="s">
        <v>8321</v>
      </c>
      <c r="S708" s="9">
        <f t="shared" si="46"/>
        <v>42676.995173611111</v>
      </c>
      <c r="T708" s="9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78.927352941176466</v>
      </c>
      <c r="P709" s="5">
        <f t="shared" si="45"/>
        <v>117.69868421052631</v>
      </c>
      <c r="Q709" t="s">
        <v>8319</v>
      </c>
      <c r="R709" t="s">
        <v>8321</v>
      </c>
      <c r="S709" s="9">
        <f t="shared" si="46"/>
        <v>42696.663506944446</v>
      </c>
      <c r="T709" s="9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22.092500000000001</v>
      </c>
      <c r="P710" s="5">
        <f t="shared" si="45"/>
        <v>23.948509485094849</v>
      </c>
      <c r="Q710" t="s">
        <v>8319</v>
      </c>
      <c r="R710" t="s">
        <v>8321</v>
      </c>
      <c r="S710" s="9">
        <f t="shared" si="46"/>
        <v>41835.581018518518</v>
      </c>
      <c r="T710" s="9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0.40666666666666662</v>
      </c>
      <c r="P711" s="5">
        <f t="shared" si="45"/>
        <v>30.5</v>
      </c>
      <c r="Q711" t="s">
        <v>8319</v>
      </c>
      <c r="R711" t="s">
        <v>8321</v>
      </c>
      <c r="S711" s="9">
        <f t="shared" si="46"/>
        <v>41948.041192129633</v>
      </c>
      <c r="T711" s="9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5" t="e">
        <f t="shared" si="45"/>
        <v>#DIV/0!</v>
      </c>
      <c r="Q712" t="s">
        <v>8319</v>
      </c>
      <c r="R712" t="s">
        <v>8321</v>
      </c>
      <c r="S712" s="9">
        <f t="shared" si="46"/>
        <v>41837.984976851854</v>
      </c>
      <c r="T712" s="9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33.790999999999997</v>
      </c>
      <c r="P713" s="5">
        <f t="shared" si="45"/>
        <v>99.973372781065095</v>
      </c>
      <c r="Q713" t="s">
        <v>8319</v>
      </c>
      <c r="R713" t="s">
        <v>8321</v>
      </c>
      <c r="S713" s="9">
        <f t="shared" si="46"/>
        <v>42678.459120370375</v>
      </c>
      <c r="T713" s="9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0.21649484536082475</v>
      </c>
      <c r="P714" s="5">
        <f t="shared" si="45"/>
        <v>26.25</v>
      </c>
      <c r="Q714" t="s">
        <v>8319</v>
      </c>
      <c r="R714" t="s">
        <v>8321</v>
      </c>
      <c r="S714" s="9">
        <f t="shared" si="46"/>
        <v>42384.680925925932</v>
      </c>
      <c r="T714" s="9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0.79600000000000004</v>
      </c>
      <c r="P715" s="5">
        <f t="shared" si="45"/>
        <v>199</v>
      </c>
      <c r="Q715" t="s">
        <v>8319</v>
      </c>
      <c r="R715" t="s">
        <v>8321</v>
      </c>
      <c r="S715" s="9">
        <f t="shared" si="46"/>
        <v>42496.529305555552</v>
      </c>
      <c r="T715" s="9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14.993333333333334</v>
      </c>
      <c r="P716" s="5">
        <f t="shared" si="45"/>
        <v>80.321428571428569</v>
      </c>
      <c r="Q716" t="s">
        <v>8319</v>
      </c>
      <c r="R716" t="s">
        <v>8321</v>
      </c>
      <c r="S716" s="9">
        <f t="shared" si="46"/>
        <v>42734.787986111114</v>
      </c>
      <c r="T716" s="9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5.0509090909090908</v>
      </c>
      <c r="P717" s="5">
        <f t="shared" si="45"/>
        <v>115.75</v>
      </c>
      <c r="Q717" t="s">
        <v>8319</v>
      </c>
      <c r="R717" t="s">
        <v>8321</v>
      </c>
      <c r="S717" s="9">
        <f t="shared" si="46"/>
        <v>42273.090740740736</v>
      </c>
      <c r="T717" s="9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10.214285714285715</v>
      </c>
      <c r="P718" s="5">
        <f t="shared" si="45"/>
        <v>44.6875</v>
      </c>
      <c r="Q718" t="s">
        <v>8319</v>
      </c>
      <c r="R718" t="s">
        <v>8321</v>
      </c>
      <c r="S718" s="9">
        <f t="shared" si="46"/>
        <v>41940.658645833333</v>
      </c>
      <c r="T718" s="9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0.30499999999999999</v>
      </c>
      <c r="P719" s="5">
        <f t="shared" si="45"/>
        <v>76.25</v>
      </c>
      <c r="Q719" t="s">
        <v>8319</v>
      </c>
      <c r="R719" t="s">
        <v>8321</v>
      </c>
      <c r="S719" s="9">
        <f t="shared" si="46"/>
        <v>41857.854189814818</v>
      </c>
      <c r="T719" s="9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0.75</v>
      </c>
      <c r="P720" s="5">
        <f t="shared" si="45"/>
        <v>22.5</v>
      </c>
      <c r="Q720" t="s">
        <v>8319</v>
      </c>
      <c r="R720" t="s">
        <v>8321</v>
      </c>
      <c r="S720" s="9">
        <f t="shared" si="46"/>
        <v>42752.845451388886</v>
      </c>
      <c r="T720" s="9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1.2933333333333332</v>
      </c>
      <c r="P721" s="5">
        <f t="shared" si="45"/>
        <v>19.399999999999999</v>
      </c>
      <c r="Q721" t="s">
        <v>8319</v>
      </c>
      <c r="R721" t="s">
        <v>8321</v>
      </c>
      <c r="S721" s="9">
        <f t="shared" si="46"/>
        <v>42409.040231481486</v>
      </c>
      <c r="T721" s="9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143.94736842105263</v>
      </c>
      <c r="P722" s="5">
        <f t="shared" si="45"/>
        <v>66.707317073170728</v>
      </c>
      <c r="Q722" t="s">
        <v>8322</v>
      </c>
      <c r="R722" t="s">
        <v>8323</v>
      </c>
      <c r="S722" s="9">
        <f t="shared" si="46"/>
        <v>40909.649201388893</v>
      </c>
      <c r="T722" s="9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122.10975609756099</v>
      </c>
      <c r="P723" s="5">
        <f t="shared" si="45"/>
        <v>84.142857142857139</v>
      </c>
      <c r="Q723" t="s">
        <v>8322</v>
      </c>
      <c r="R723" t="s">
        <v>8323</v>
      </c>
      <c r="S723" s="9">
        <f t="shared" si="46"/>
        <v>41807.571840277778</v>
      </c>
      <c r="T723" s="9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132.024</v>
      </c>
      <c r="P724" s="5">
        <f t="shared" si="45"/>
        <v>215.72549019607843</v>
      </c>
      <c r="Q724" t="s">
        <v>8322</v>
      </c>
      <c r="R724" t="s">
        <v>8323</v>
      </c>
      <c r="S724" s="9">
        <f t="shared" si="46"/>
        <v>40977.805300925924</v>
      </c>
      <c r="T724" s="9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109.38000000000001</v>
      </c>
      <c r="P725" s="5">
        <f t="shared" si="45"/>
        <v>54.69</v>
      </c>
      <c r="Q725" t="s">
        <v>8322</v>
      </c>
      <c r="R725" t="s">
        <v>8323</v>
      </c>
      <c r="S725" s="9">
        <f t="shared" si="46"/>
        <v>42184.816539351858</v>
      </c>
      <c r="T725" s="9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105.47157142857144</v>
      </c>
      <c r="P726" s="5">
        <f t="shared" si="45"/>
        <v>51.62944055944056</v>
      </c>
      <c r="Q726" t="s">
        <v>8322</v>
      </c>
      <c r="R726" t="s">
        <v>8323</v>
      </c>
      <c r="S726" s="9">
        <f t="shared" si="46"/>
        <v>40694.638460648144</v>
      </c>
      <c r="T726" s="9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100.35000000000001</v>
      </c>
      <c r="P727" s="5">
        <f t="shared" si="45"/>
        <v>143.35714285714286</v>
      </c>
      <c r="Q727" t="s">
        <v>8322</v>
      </c>
      <c r="R727" t="s">
        <v>8323</v>
      </c>
      <c r="S727" s="9">
        <f t="shared" si="46"/>
        <v>42321.626296296294</v>
      </c>
      <c r="T727" s="9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101.4</v>
      </c>
      <c r="P728" s="5">
        <f t="shared" si="45"/>
        <v>72.428571428571431</v>
      </c>
      <c r="Q728" t="s">
        <v>8322</v>
      </c>
      <c r="R728" t="s">
        <v>8323</v>
      </c>
      <c r="S728" s="9">
        <f t="shared" si="46"/>
        <v>41346.042673611111</v>
      </c>
      <c r="T728" s="9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155.51428571428571</v>
      </c>
      <c r="P729" s="5">
        <f t="shared" si="45"/>
        <v>36.530201342281877</v>
      </c>
      <c r="Q729" t="s">
        <v>8322</v>
      </c>
      <c r="R729" t="s">
        <v>8323</v>
      </c>
      <c r="S729" s="9">
        <f t="shared" si="46"/>
        <v>41247.020243055551</v>
      </c>
      <c r="T729" s="9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105.566</v>
      </c>
      <c r="P730" s="5">
        <f t="shared" si="45"/>
        <v>60.903461538461535</v>
      </c>
      <c r="Q730" t="s">
        <v>8322</v>
      </c>
      <c r="R730" t="s">
        <v>8323</v>
      </c>
      <c r="S730" s="9">
        <f t="shared" si="46"/>
        <v>40731.837465277778</v>
      </c>
      <c r="T730" s="9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130.65</v>
      </c>
      <c r="P731" s="5">
        <f t="shared" si="45"/>
        <v>43.55</v>
      </c>
      <c r="Q731" t="s">
        <v>8322</v>
      </c>
      <c r="R731" t="s">
        <v>8323</v>
      </c>
      <c r="S731" s="9">
        <f t="shared" si="46"/>
        <v>41111.185891203706</v>
      </c>
      <c r="T731" s="9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132.19</v>
      </c>
      <c r="P732" s="5">
        <f t="shared" si="45"/>
        <v>99.766037735849054</v>
      </c>
      <c r="Q732" t="s">
        <v>8322</v>
      </c>
      <c r="R732" t="s">
        <v>8323</v>
      </c>
      <c r="S732" s="9">
        <f t="shared" si="46"/>
        <v>40854.745266203703</v>
      </c>
      <c r="T732" s="9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126</v>
      </c>
      <c r="P733" s="5">
        <f t="shared" si="45"/>
        <v>88.732394366197184</v>
      </c>
      <c r="Q733" t="s">
        <v>8322</v>
      </c>
      <c r="R733" t="s">
        <v>8323</v>
      </c>
      <c r="S733" s="9">
        <f t="shared" si="46"/>
        <v>40879.795682870368</v>
      </c>
      <c r="T733" s="9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160</v>
      </c>
      <c r="P734" s="5">
        <f t="shared" si="45"/>
        <v>4.9230769230769234</v>
      </c>
      <c r="Q734" t="s">
        <v>8322</v>
      </c>
      <c r="R734" t="s">
        <v>8323</v>
      </c>
      <c r="S734" s="9">
        <f t="shared" si="46"/>
        <v>41486.424317129626</v>
      </c>
      <c r="T734" s="9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120.48</v>
      </c>
      <c r="P735" s="5">
        <f t="shared" si="45"/>
        <v>17.822485207100591</v>
      </c>
      <c r="Q735" t="s">
        <v>8322</v>
      </c>
      <c r="R735" t="s">
        <v>8323</v>
      </c>
      <c r="S735" s="9">
        <f t="shared" si="46"/>
        <v>41598.420046296298</v>
      </c>
      <c r="T735" s="9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125.52941176470588</v>
      </c>
      <c r="P736" s="5">
        <f t="shared" si="45"/>
        <v>187.19298245614036</v>
      </c>
      <c r="Q736" t="s">
        <v>8322</v>
      </c>
      <c r="R736" t="s">
        <v>8323</v>
      </c>
      <c r="S736" s="9">
        <f t="shared" si="46"/>
        <v>42102.164583333331</v>
      </c>
      <c r="T736" s="9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114.40638297872341</v>
      </c>
      <c r="P737" s="5">
        <f t="shared" si="45"/>
        <v>234.80786026200875</v>
      </c>
      <c r="Q737" t="s">
        <v>8322</v>
      </c>
      <c r="R737" t="s">
        <v>8323</v>
      </c>
      <c r="S737" s="9">
        <f t="shared" si="46"/>
        <v>41946.029467592591</v>
      </c>
      <c r="T737" s="9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315.13888888888891</v>
      </c>
      <c r="P738" s="5">
        <f t="shared" si="45"/>
        <v>105.04629629629629</v>
      </c>
      <c r="Q738" t="s">
        <v>8322</v>
      </c>
      <c r="R738" t="s">
        <v>8323</v>
      </c>
      <c r="S738" s="9">
        <f t="shared" si="46"/>
        <v>41579.734259259261</v>
      </c>
      <c r="T738" s="9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122.39999999999999</v>
      </c>
      <c r="P739" s="5">
        <f t="shared" si="45"/>
        <v>56.666666666666664</v>
      </c>
      <c r="Q739" t="s">
        <v>8322</v>
      </c>
      <c r="R739" t="s">
        <v>8323</v>
      </c>
      <c r="S739" s="9">
        <f t="shared" si="46"/>
        <v>41667.275312500002</v>
      </c>
      <c r="T739" s="9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106.73333333333332</v>
      </c>
      <c r="P740" s="5">
        <f t="shared" si="45"/>
        <v>39.048780487804876</v>
      </c>
      <c r="Q740" t="s">
        <v>8322</v>
      </c>
      <c r="R740" t="s">
        <v>8323</v>
      </c>
      <c r="S740" s="9">
        <f t="shared" si="46"/>
        <v>41943.604097222218</v>
      </c>
      <c r="T740" s="9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158.33333333333331</v>
      </c>
      <c r="P741" s="5">
        <f t="shared" si="45"/>
        <v>68.345323741007192</v>
      </c>
      <c r="Q741" t="s">
        <v>8322</v>
      </c>
      <c r="R741" t="s">
        <v>8323</v>
      </c>
      <c r="S741" s="9">
        <f t="shared" si="46"/>
        <v>41829.502650462964</v>
      </c>
      <c r="T741" s="9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107.4</v>
      </c>
      <c r="P742" s="5">
        <f t="shared" si="45"/>
        <v>169.57894736842104</v>
      </c>
      <c r="Q742" t="s">
        <v>8322</v>
      </c>
      <c r="R742" t="s">
        <v>8323</v>
      </c>
      <c r="S742" s="9">
        <f t="shared" si="46"/>
        <v>42162.146782407406</v>
      </c>
      <c r="T742" s="9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102.25999999999999</v>
      </c>
      <c r="P743" s="5">
        <f t="shared" si="45"/>
        <v>141.42340425531913</v>
      </c>
      <c r="Q743" t="s">
        <v>8322</v>
      </c>
      <c r="R743" t="s">
        <v>8323</v>
      </c>
      <c r="S743" s="9">
        <f t="shared" si="46"/>
        <v>41401.648217592592</v>
      </c>
      <c r="T743" s="9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110.71428571428572</v>
      </c>
      <c r="P744" s="5">
        <f t="shared" si="45"/>
        <v>67.391304347826093</v>
      </c>
      <c r="Q744" t="s">
        <v>8322</v>
      </c>
      <c r="R744" t="s">
        <v>8323</v>
      </c>
      <c r="S744" s="9">
        <f t="shared" si="46"/>
        <v>41689.917962962965</v>
      </c>
      <c r="T744" s="9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148</v>
      </c>
      <c r="P745" s="5">
        <f t="shared" si="45"/>
        <v>54.266666666666666</v>
      </c>
      <c r="Q745" t="s">
        <v>8322</v>
      </c>
      <c r="R745" t="s">
        <v>8323</v>
      </c>
      <c r="S745" s="9">
        <f t="shared" si="46"/>
        <v>40990.709317129629</v>
      </c>
      <c r="T745" s="9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102.32000000000001</v>
      </c>
      <c r="P746" s="5">
        <f t="shared" si="45"/>
        <v>82.516129032258064</v>
      </c>
      <c r="Q746" t="s">
        <v>8322</v>
      </c>
      <c r="R746" t="s">
        <v>8323</v>
      </c>
      <c r="S746" s="9">
        <f t="shared" si="46"/>
        <v>41226.95721064815</v>
      </c>
      <c r="T746" s="9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179.09909909909908</v>
      </c>
      <c r="P747" s="5">
        <f t="shared" si="45"/>
        <v>53.729729729729726</v>
      </c>
      <c r="Q747" t="s">
        <v>8322</v>
      </c>
      <c r="R747" t="s">
        <v>8323</v>
      </c>
      <c r="S747" s="9">
        <f t="shared" si="46"/>
        <v>41367.572280092594</v>
      </c>
      <c r="T747" s="9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111.08135252761969</v>
      </c>
      <c r="P748" s="5">
        <f t="shared" si="45"/>
        <v>34.206185567010309</v>
      </c>
      <c r="Q748" t="s">
        <v>8322</v>
      </c>
      <c r="R748" t="s">
        <v>8323</v>
      </c>
      <c r="S748" s="9">
        <f t="shared" si="46"/>
        <v>41157.042928240742</v>
      </c>
      <c r="T748" s="9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100.04285714285714</v>
      </c>
      <c r="P749" s="5">
        <f t="shared" si="45"/>
        <v>127.32727272727273</v>
      </c>
      <c r="Q749" t="s">
        <v>8322</v>
      </c>
      <c r="R749" t="s">
        <v>8323</v>
      </c>
      <c r="S749" s="9">
        <f t="shared" si="46"/>
        <v>41988.548831018517</v>
      </c>
      <c r="T749" s="9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100.25</v>
      </c>
      <c r="P750" s="5">
        <f t="shared" si="45"/>
        <v>45.56818181818182</v>
      </c>
      <c r="Q750" t="s">
        <v>8322</v>
      </c>
      <c r="R750" t="s">
        <v>8323</v>
      </c>
      <c r="S750" s="9">
        <f t="shared" si="46"/>
        <v>41831.846828703703</v>
      </c>
      <c r="T750" s="9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105.56</v>
      </c>
      <c r="P751" s="5">
        <f t="shared" si="45"/>
        <v>95.963636363636368</v>
      </c>
      <c r="Q751" t="s">
        <v>8322</v>
      </c>
      <c r="R751" t="s">
        <v>8323</v>
      </c>
      <c r="S751" s="9">
        <f t="shared" si="46"/>
        <v>42733.94131944445</v>
      </c>
      <c r="T751" s="9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102.58775877587757</v>
      </c>
      <c r="P752" s="5">
        <f t="shared" si="45"/>
        <v>77.271186440677965</v>
      </c>
      <c r="Q752" t="s">
        <v>8322</v>
      </c>
      <c r="R752" t="s">
        <v>8323</v>
      </c>
      <c r="S752" s="9">
        <f t="shared" si="46"/>
        <v>41299.878148148149</v>
      </c>
      <c r="T752" s="9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118.5</v>
      </c>
      <c r="P753" s="5">
        <f t="shared" si="45"/>
        <v>57.338709677419352</v>
      </c>
      <c r="Q753" t="s">
        <v>8322</v>
      </c>
      <c r="R753" t="s">
        <v>8323</v>
      </c>
      <c r="S753" s="9">
        <f t="shared" si="46"/>
        <v>40713.630497685182</v>
      </c>
      <c r="T753" s="9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111.7</v>
      </c>
      <c r="P754" s="5">
        <f t="shared" si="45"/>
        <v>53.19047619047619</v>
      </c>
      <c r="Q754" t="s">
        <v>8322</v>
      </c>
      <c r="R754" t="s">
        <v>8323</v>
      </c>
      <c r="S754" s="9">
        <f t="shared" si="46"/>
        <v>42639.421493055561</v>
      </c>
      <c r="T754" s="9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128</v>
      </c>
      <c r="P755" s="5">
        <f t="shared" si="45"/>
        <v>492.30769230769232</v>
      </c>
      <c r="Q755" t="s">
        <v>8322</v>
      </c>
      <c r="R755" t="s">
        <v>8323</v>
      </c>
      <c r="S755" s="9">
        <f t="shared" si="46"/>
        <v>42019.590173611112</v>
      </c>
      <c r="T755" s="9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103.75000000000001</v>
      </c>
      <c r="P756" s="5">
        <f t="shared" si="45"/>
        <v>42.346938775510203</v>
      </c>
      <c r="Q756" t="s">
        <v>8322</v>
      </c>
      <c r="R756" t="s">
        <v>8323</v>
      </c>
      <c r="S756" s="9">
        <f t="shared" si="46"/>
        <v>41249.749085648145</v>
      </c>
      <c r="T756" s="9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101.9076</v>
      </c>
      <c r="P757" s="5">
        <f t="shared" si="45"/>
        <v>37.466029411764708</v>
      </c>
      <c r="Q757" t="s">
        <v>8322</v>
      </c>
      <c r="R757" t="s">
        <v>8323</v>
      </c>
      <c r="S757" s="9">
        <f t="shared" si="46"/>
        <v>41383.605057870373</v>
      </c>
      <c r="T757" s="9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117.71428571428571</v>
      </c>
      <c r="P758" s="5">
        <f t="shared" si="45"/>
        <v>37.454545454545453</v>
      </c>
      <c r="Q758" t="s">
        <v>8322</v>
      </c>
      <c r="R758" t="s">
        <v>8323</v>
      </c>
      <c r="S758" s="9">
        <f t="shared" si="46"/>
        <v>40590.766886574071</v>
      </c>
      <c r="T758" s="9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238</v>
      </c>
      <c r="P759" s="5">
        <f t="shared" si="45"/>
        <v>33.055555555555557</v>
      </c>
      <c r="Q759" t="s">
        <v>8322</v>
      </c>
      <c r="R759" t="s">
        <v>8323</v>
      </c>
      <c r="S759" s="9">
        <f t="shared" si="46"/>
        <v>41235.054560185185</v>
      </c>
      <c r="T759" s="9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102</v>
      </c>
      <c r="P760" s="5">
        <f t="shared" si="45"/>
        <v>134.21052631578948</v>
      </c>
      <c r="Q760" t="s">
        <v>8322</v>
      </c>
      <c r="R760" t="s">
        <v>8323</v>
      </c>
      <c r="S760" s="9">
        <f t="shared" si="46"/>
        <v>40429.836435185185</v>
      </c>
      <c r="T760" s="9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101.92000000000002</v>
      </c>
      <c r="P761" s="5">
        <f t="shared" si="45"/>
        <v>51.474747474747474</v>
      </c>
      <c r="Q761" t="s">
        <v>8322</v>
      </c>
      <c r="R761" t="s">
        <v>8323</v>
      </c>
      <c r="S761" s="9">
        <f t="shared" si="46"/>
        <v>41789.330312500002</v>
      </c>
      <c r="T761" s="9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5" t="e">
        <f t="shared" si="45"/>
        <v>#DIV/0!</v>
      </c>
      <c r="Q762" t="s">
        <v>8322</v>
      </c>
      <c r="R762" t="s">
        <v>8324</v>
      </c>
      <c r="S762" s="9">
        <f t="shared" si="46"/>
        <v>42670.764039351852</v>
      </c>
      <c r="T762" s="9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</v>
      </c>
      <c r="P763" s="5">
        <f t="shared" si="45"/>
        <v>39.166666666666664</v>
      </c>
      <c r="Q763" t="s">
        <v>8322</v>
      </c>
      <c r="R763" t="s">
        <v>8324</v>
      </c>
      <c r="S763" s="9">
        <f t="shared" si="46"/>
        <v>41642.751458333332</v>
      </c>
      <c r="T763" s="9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5" t="e">
        <f t="shared" si="45"/>
        <v>#DIV/0!</v>
      </c>
      <c r="Q764" t="s">
        <v>8322</v>
      </c>
      <c r="R764" t="s">
        <v>8324</v>
      </c>
      <c r="S764" s="9">
        <f t="shared" si="46"/>
        <v>42690.858449074076</v>
      </c>
      <c r="T764" s="9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0.11655011655011654</v>
      </c>
      <c r="P765" s="5">
        <f t="shared" si="45"/>
        <v>5</v>
      </c>
      <c r="Q765" t="s">
        <v>8322</v>
      </c>
      <c r="R765" t="s">
        <v>8324</v>
      </c>
      <c r="S765" s="9">
        <f t="shared" si="46"/>
        <v>41471.446851851848</v>
      </c>
      <c r="T765" s="9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5" t="e">
        <f t="shared" si="45"/>
        <v>#DIV/0!</v>
      </c>
      <c r="Q766" t="s">
        <v>8322</v>
      </c>
      <c r="R766" t="s">
        <v>8324</v>
      </c>
      <c r="S766" s="9">
        <f t="shared" si="46"/>
        <v>42227.173159722224</v>
      </c>
      <c r="T766" s="9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36.014285714285712</v>
      </c>
      <c r="P767" s="5">
        <f t="shared" si="45"/>
        <v>57.295454545454547</v>
      </c>
      <c r="Q767" t="s">
        <v>8322</v>
      </c>
      <c r="R767" t="s">
        <v>8324</v>
      </c>
      <c r="S767" s="9">
        <f t="shared" si="46"/>
        <v>41901.542638888888</v>
      </c>
      <c r="T767" s="9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5" t="e">
        <f t="shared" si="45"/>
        <v>#DIV/0!</v>
      </c>
      <c r="Q768" t="s">
        <v>8322</v>
      </c>
      <c r="R768" t="s">
        <v>8324</v>
      </c>
      <c r="S768" s="9">
        <f t="shared" si="46"/>
        <v>42021.783368055556</v>
      </c>
      <c r="T768" s="9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</v>
      </c>
      <c r="P769" s="5">
        <f t="shared" si="45"/>
        <v>59</v>
      </c>
      <c r="Q769" t="s">
        <v>8322</v>
      </c>
      <c r="R769" t="s">
        <v>8324</v>
      </c>
      <c r="S769" s="9">
        <f t="shared" si="46"/>
        <v>42115.143634259264</v>
      </c>
      <c r="T769" s="9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5" t="e">
        <f t="shared" si="45"/>
        <v>#DIV/0!</v>
      </c>
      <c r="Q770" t="s">
        <v>8322</v>
      </c>
      <c r="R770" t="s">
        <v>8324</v>
      </c>
      <c r="S770" s="9">
        <f t="shared" si="46"/>
        <v>41594.207060185188</v>
      </c>
      <c r="T770" s="9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(E771/D771)*100</f>
        <v>41.4</v>
      </c>
      <c r="P771" s="5">
        <f t="shared" ref="P771:P834" si="49">E771/L771</f>
        <v>31.846153846153847</v>
      </c>
      <c r="Q771" t="s">
        <v>8322</v>
      </c>
      <c r="R771" t="s">
        <v>8324</v>
      </c>
      <c r="S771" s="9">
        <f t="shared" ref="S771:S834" si="50">(((J771/60)/60)/24)+DATE(1970,1,1)</f>
        <v>41604.996458333335</v>
      </c>
      <c r="T771" s="9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5" t="e">
        <f t="shared" si="49"/>
        <v>#DIV/0!</v>
      </c>
      <c r="Q772" t="s">
        <v>8322</v>
      </c>
      <c r="R772" t="s">
        <v>8324</v>
      </c>
      <c r="S772" s="9">
        <f t="shared" si="50"/>
        <v>41289.999641203707</v>
      </c>
      <c r="T772" s="9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2.6315789473684209E-2</v>
      </c>
      <c r="P773" s="5">
        <f t="shared" si="49"/>
        <v>10</v>
      </c>
      <c r="Q773" t="s">
        <v>8322</v>
      </c>
      <c r="R773" t="s">
        <v>8324</v>
      </c>
      <c r="S773" s="9">
        <f t="shared" si="50"/>
        <v>42349.824097222227</v>
      </c>
      <c r="T773" s="9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3.3333333333333335</v>
      </c>
      <c r="P774" s="5">
        <f t="shared" si="49"/>
        <v>50</v>
      </c>
      <c r="Q774" t="s">
        <v>8322</v>
      </c>
      <c r="R774" t="s">
        <v>8324</v>
      </c>
      <c r="S774" s="9">
        <f t="shared" si="50"/>
        <v>40068.056932870371</v>
      </c>
      <c r="T774" s="9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0.85129023676509719</v>
      </c>
      <c r="P775" s="5">
        <f t="shared" si="49"/>
        <v>16</v>
      </c>
      <c r="Q775" t="s">
        <v>8322</v>
      </c>
      <c r="R775" t="s">
        <v>8324</v>
      </c>
      <c r="S775" s="9">
        <f t="shared" si="50"/>
        <v>42100.735937499994</v>
      </c>
      <c r="T775" s="9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70.199999999999989</v>
      </c>
      <c r="P776" s="5">
        <f t="shared" si="49"/>
        <v>39</v>
      </c>
      <c r="Q776" t="s">
        <v>8322</v>
      </c>
      <c r="R776" t="s">
        <v>8324</v>
      </c>
      <c r="S776" s="9">
        <f t="shared" si="50"/>
        <v>41663.780300925922</v>
      </c>
      <c r="T776" s="9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1.7000000000000002</v>
      </c>
      <c r="P777" s="5">
        <f t="shared" si="49"/>
        <v>34</v>
      </c>
      <c r="Q777" t="s">
        <v>8322</v>
      </c>
      <c r="R777" t="s">
        <v>8324</v>
      </c>
      <c r="S777" s="9">
        <f t="shared" si="50"/>
        <v>40863.060127314813</v>
      </c>
      <c r="T777" s="9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51.4</v>
      </c>
      <c r="P778" s="5">
        <f t="shared" si="49"/>
        <v>63.122807017543863</v>
      </c>
      <c r="Q778" t="s">
        <v>8322</v>
      </c>
      <c r="R778" t="s">
        <v>8324</v>
      </c>
      <c r="S778" s="9">
        <f t="shared" si="50"/>
        <v>42250.685706018514</v>
      </c>
      <c r="T778" s="9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0.70000000000000007</v>
      </c>
      <c r="P779" s="5">
        <f t="shared" si="49"/>
        <v>7</v>
      </c>
      <c r="Q779" t="s">
        <v>8322</v>
      </c>
      <c r="R779" t="s">
        <v>8324</v>
      </c>
      <c r="S779" s="9">
        <f t="shared" si="50"/>
        <v>41456.981215277774</v>
      </c>
      <c r="T779" s="9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0.4</v>
      </c>
      <c r="P780" s="5">
        <f t="shared" si="49"/>
        <v>2</v>
      </c>
      <c r="Q780" t="s">
        <v>8322</v>
      </c>
      <c r="R780" t="s">
        <v>8324</v>
      </c>
      <c r="S780" s="9">
        <f t="shared" si="50"/>
        <v>41729.702314814815</v>
      </c>
      <c r="T780" s="9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2.666666666666667</v>
      </c>
      <c r="P781" s="5">
        <f t="shared" si="49"/>
        <v>66.666666666666671</v>
      </c>
      <c r="Q781" t="s">
        <v>8322</v>
      </c>
      <c r="R781" t="s">
        <v>8324</v>
      </c>
      <c r="S781" s="9">
        <f t="shared" si="50"/>
        <v>40436.68408564815</v>
      </c>
      <c r="T781" s="9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104</v>
      </c>
      <c r="P782" s="5">
        <f t="shared" si="49"/>
        <v>38.518518518518519</v>
      </c>
      <c r="Q782" t="s">
        <v>8325</v>
      </c>
      <c r="R782" t="s">
        <v>8326</v>
      </c>
      <c r="S782" s="9">
        <f t="shared" si="50"/>
        <v>40636.673900462964</v>
      </c>
      <c r="T782" s="9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133.15375</v>
      </c>
      <c r="P783" s="5">
        <f t="shared" si="49"/>
        <v>42.609200000000001</v>
      </c>
      <c r="Q783" t="s">
        <v>8325</v>
      </c>
      <c r="R783" t="s">
        <v>8326</v>
      </c>
      <c r="S783" s="9">
        <f t="shared" si="50"/>
        <v>41403.000856481485</v>
      </c>
      <c r="T783" s="9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100</v>
      </c>
      <c r="P784" s="5">
        <f t="shared" si="49"/>
        <v>50</v>
      </c>
      <c r="Q784" t="s">
        <v>8325</v>
      </c>
      <c r="R784" t="s">
        <v>8326</v>
      </c>
      <c r="S784" s="9">
        <f t="shared" si="50"/>
        <v>41116.758125</v>
      </c>
      <c r="T784" s="9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148.13333333333333</v>
      </c>
      <c r="P785" s="5">
        <f t="shared" si="49"/>
        <v>63.485714285714288</v>
      </c>
      <c r="Q785" t="s">
        <v>8325</v>
      </c>
      <c r="R785" t="s">
        <v>8326</v>
      </c>
      <c r="S785" s="9">
        <f t="shared" si="50"/>
        <v>40987.773715277777</v>
      </c>
      <c r="T785" s="9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102.49999999999999</v>
      </c>
      <c r="P786" s="5">
        <f t="shared" si="49"/>
        <v>102.5</v>
      </c>
      <c r="Q786" t="s">
        <v>8325</v>
      </c>
      <c r="R786" t="s">
        <v>8326</v>
      </c>
      <c r="S786" s="9">
        <f t="shared" si="50"/>
        <v>41675.149525462963</v>
      </c>
      <c r="T786" s="9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180.62799999999999</v>
      </c>
      <c r="P787" s="5">
        <f t="shared" si="49"/>
        <v>31.142758620689655</v>
      </c>
      <c r="Q787" t="s">
        <v>8325</v>
      </c>
      <c r="R787" t="s">
        <v>8326</v>
      </c>
      <c r="S787" s="9">
        <f t="shared" si="50"/>
        <v>41303.593923611108</v>
      </c>
      <c r="T787" s="9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142.79999999999998</v>
      </c>
      <c r="P788" s="5">
        <f t="shared" si="49"/>
        <v>162.27272727272728</v>
      </c>
      <c r="Q788" t="s">
        <v>8325</v>
      </c>
      <c r="R788" t="s">
        <v>8326</v>
      </c>
      <c r="S788" s="9">
        <f t="shared" si="50"/>
        <v>40983.055949074071</v>
      </c>
      <c r="T788" s="9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114.16666666666666</v>
      </c>
      <c r="P789" s="5">
        <f t="shared" si="49"/>
        <v>80.588235294117652</v>
      </c>
      <c r="Q789" t="s">
        <v>8325</v>
      </c>
      <c r="R789" t="s">
        <v>8326</v>
      </c>
      <c r="S789" s="9">
        <f t="shared" si="50"/>
        <v>41549.627615740741</v>
      </c>
      <c r="T789" s="9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203.505</v>
      </c>
      <c r="P790" s="5">
        <f t="shared" si="49"/>
        <v>59.85441176470588</v>
      </c>
      <c r="Q790" t="s">
        <v>8325</v>
      </c>
      <c r="R790" t="s">
        <v>8326</v>
      </c>
      <c r="S790" s="9">
        <f t="shared" si="50"/>
        <v>41059.006805555553</v>
      </c>
      <c r="T790" s="9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109.41176470588236</v>
      </c>
      <c r="P791" s="5">
        <f t="shared" si="49"/>
        <v>132.85714285714286</v>
      </c>
      <c r="Q791" t="s">
        <v>8325</v>
      </c>
      <c r="R791" t="s">
        <v>8326</v>
      </c>
      <c r="S791" s="9">
        <f t="shared" si="50"/>
        <v>41277.186111111114</v>
      </c>
      <c r="T791" s="9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144.37459999999999</v>
      </c>
      <c r="P792" s="5">
        <f t="shared" si="49"/>
        <v>92.547820512820508</v>
      </c>
      <c r="Q792" t="s">
        <v>8325</v>
      </c>
      <c r="R792" t="s">
        <v>8326</v>
      </c>
      <c r="S792" s="9">
        <f t="shared" si="50"/>
        <v>41276.047905092593</v>
      </c>
      <c r="T792" s="9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103.86666666666666</v>
      </c>
      <c r="P793" s="5">
        <f t="shared" si="49"/>
        <v>60.859375</v>
      </c>
      <c r="Q793" t="s">
        <v>8325</v>
      </c>
      <c r="R793" t="s">
        <v>8326</v>
      </c>
      <c r="S793" s="9">
        <f t="shared" si="50"/>
        <v>41557.780624999999</v>
      </c>
      <c r="T793" s="9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100.44440000000002</v>
      </c>
      <c r="P794" s="5">
        <f t="shared" si="49"/>
        <v>41.851833333333339</v>
      </c>
      <c r="Q794" t="s">
        <v>8325</v>
      </c>
      <c r="R794" t="s">
        <v>8326</v>
      </c>
      <c r="S794" s="9">
        <f t="shared" si="50"/>
        <v>41555.873645833337</v>
      </c>
      <c r="T794" s="9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102.77927272727271</v>
      </c>
      <c r="P795" s="5">
        <f t="shared" si="49"/>
        <v>88.325937499999995</v>
      </c>
      <c r="Q795" t="s">
        <v>8325</v>
      </c>
      <c r="R795" t="s">
        <v>8326</v>
      </c>
      <c r="S795" s="9">
        <f t="shared" si="50"/>
        <v>41442.741249999999</v>
      </c>
      <c r="T795" s="9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105.31250000000001</v>
      </c>
      <c r="P796" s="5">
        <f t="shared" si="49"/>
        <v>158.96226415094338</v>
      </c>
      <c r="Q796" t="s">
        <v>8325</v>
      </c>
      <c r="R796" t="s">
        <v>8326</v>
      </c>
      <c r="S796" s="9">
        <f t="shared" si="50"/>
        <v>40736.115011574075</v>
      </c>
      <c r="T796" s="9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111.78571428571429</v>
      </c>
      <c r="P797" s="5">
        <f t="shared" si="49"/>
        <v>85.054347826086953</v>
      </c>
      <c r="Q797" t="s">
        <v>8325</v>
      </c>
      <c r="R797" t="s">
        <v>8326</v>
      </c>
      <c r="S797" s="9">
        <f t="shared" si="50"/>
        <v>40963.613032407404</v>
      </c>
      <c r="T797" s="9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101.35000000000001</v>
      </c>
      <c r="P798" s="5">
        <f t="shared" si="49"/>
        <v>112.61111111111111</v>
      </c>
      <c r="Q798" t="s">
        <v>8325</v>
      </c>
      <c r="R798" t="s">
        <v>8326</v>
      </c>
      <c r="S798" s="9">
        <f t="shared" si="50"/>
        <v>41502.882928240739</v>
      </c>
      <c r="T798" s="9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107.53333333333333</v>
      </c>
      <c r="P799" s="5">
        <f t="shared" si="49"/>
        <v>45.436619718309856</v>
      </c>
      <c r="Q799" t="s">
        <v>8325</v>
      </c>
      <c r="R799" t="s">
        <v>8326</v>
      </c>
      <c r="S799" s="9">
        <f t="shared" si="50"/>
        <v>40996.994074074071</v>
      </c>
      <c r="T799" s="9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114.88571428571429</v>
      </c>
      <c r="P800" s="5">
        <f t="shared" si="49"/>
        <v>46.218390804597703</v>
      </c>
      <c r="Q800" t="s">
        <v>8325</v>
      </c>
      <c r="R800" t="s">
        <v>8326</v>
      </c>
      <c r="S800" s="9">
        <f t="shared" si="50"/>
        <v>41882.590127314819</v>
      </c>
      <c r="T800" s="9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100.02</v>
      </c>
      <c r="P801" s="5">
        <f t="shared" si="49"/>
        <v>178.60714285714286</v>
      </c>
      <c r="Q801" t="s">
        <v>8325</v>
      </c>
      <c r="R801" t="s">
        <v>8326</v>
      </c>
      <c r="S801" s="9">
        <f t="shared" si="50"/>
        <v>40996.667199074072</v>
      </c>
      <c r="T801" s="9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152.13333333333335</v>
      </c>
      <c r="P802" s="5">
        <f t="shared" si="49"/>
        <v>40.75</v>
      </c>
      <c r="Q802" t="s">
        <v>8325</v>
      </c>
      <c r="R802" t="s">
        <v>8326</v>
      </c>
      <c r="S802" s="9">
        <f t="shared" si="50"/>
        <v>41863.433495370373</v>
      </c>
      <c r="T802" s="9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111.52149999999999</v>
      </c>
      <c r="P803" s="5">
        <f t="shared" si="49"/>
        <v>43.733921568627444</v>
      </c>
      <c r="Q803" t="s">
        <v>8325</v>
      </c>
      <c r="R803" t="s">
        <v>8326</v>
      </c>
      <c r="S803" s="9">
        <f t="shared" si="50"/>
        <v>40695.795370370368</v>
      </c>
      <c r="T803" s="9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101.33333333333334</v>
      </c>
      <c r="P804" s="5">
        <f t="shared" si="49"/>
        <v>81.066666666666663</v>
      </c>
      <c r="Q804" t="s">
        <v>8325</v>
      </c>
      <c r="R804" t="s">
        <v>8326</v>
      </c>
      <c r="S804" s="9">
        <f t="shared" si="50"/>
        <v>41123.022268518522</v>
      </c>
      <c r="T804" s="9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123.2608695652174</v>
      </c>
      <c r="P805" s="5">
        <f t="shared" si="49"/>
        <v>74.60526315789474</v>
      </c>
      <c r="Q805" t="s">
        <v>8325</v>
      </c>
      <c r="R805" t="s">
        <v>8326</v>
      </c>
      <c r="S805" s="9">
        <f t="shared" si="50"/>
        <v>40665.949976851851</v>
      </c>
      <c r="T805" s="9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100</v>
      </c>
      <c r="P806" s="5">
        <f t="shared" si="49"/>
        <v>305.55555555555554</v>
      </c>
      <c r="Q806" t="s">
        <v>8325</v>
      </c>
      <c r="R806" t="s">
        <v>8326</v>
      </c>
      <c r="S806" s="9">
        <f t="shared" si="50"/>
        <v>40730.105625000004</v>
      </c>
      <c r="T806" s="9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105</v>
      </c>
      <c r="P807" s="5">
        <f t="shared" si="49"/>
        <v>58.333333333333336</v>
      </c>
      <c r="Q807" t="s">
        <v>8325</v>
      </c>
      <c r="R807" t="s">
        <v>8326</v>
      </c>
      <c r="S807" s="9">
        <f t="shared" si="50"/>
        <v>40690.823055555556</v>
      </c>
      <c r="T807" s="9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104.4375</v>
      </c>
      <c r="P808" s="5">
        <f t="shared" si="49"/>
        <v>117.67605633802818</v>
      </c>
      <c r="Q808" t="s">
        <v>8325</v>
      </c>
      <c r="R808" t="s">
        <v>8326</v>
      </c>
      <c r="S808" s="9">
        <f t="shared" si="50"/>
        <v>40763.691423611112</v>
      </c>
      <c r="T808" s="9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105.125</v>
      </c>
      <c r="P809" s="5">
        <f t="shared" si="49"/>
        <v>73.771929824561397</v>
      </c>
      <c r="Q809" t="s">
        <v>8325</v>
      </c>
      <c r="R809" t="s">
        <v>8326</v>
      </c>
      <c r="S809" s="9">
        <f t="shared" si="50"/>
        <v>42759.628599537042</v>
      </c>
      <c r="T809" s="9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100</v>
      </c>
      <c r="P810" s="5">
        <f t="shared" si="49"/>
        <v>104.65116279069767</v>
      </c>
      <c r="Q810" t="s">
        <v>8325</v>
      </c>
      <c r="R810" t="s">
        <v>8326</v>
      </c>
      <c r="S810" s="9">
        <f t="shared" si="50"/>
        <v>41962.100532407407</v>
      </c>
      <c r="T810" s="9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103.77499999999999</v>
      </c>
      <c r="P811" s="5">
        <f t="shared" si="49"/>
        <v>79.82692307692308</v>
      </c>
      <c r="Q811" t="s">
        <v>8325</v>
      </c>
      <c r="R811" t="s">
        <v>8326</v>
      </c>
      <c r="S811" s="9">
        <f t="shared" si="50"/>
        <v>41628.833680555559</v>
      </c>
      <c r="T811" s="9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105</v>
      </c>
      <c r="P812" s="5">
        <f t="shared" si="49"/>
        <v>58.333333333333336</v>
      </c>
      <c r="Q812" t="s">
        <v>8325</v>
      </c>
      <c r="R812" t="s">
        <v>8326</v>
      </c>
      <c r="S812" s="9">
        <f t="shared" si="50"/>
        <v>41123.056273148148</v>
      </c>
      <c r="T812" s="9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104</v>
      </c>
      <c r="P813" s="5">
        <f t="shared" si="49"/>
        <v>86.666666666666671</v>
      </c>
      <c r="Q813" t="s">
        <v>8325</v>
      </c>
      <c r="R813" t="s">
        <v>8326</v>
      </c>
      <c r="S813" s="9">
        <f t="shared" si="50"/>
        <v>41443.643541666665</v>
      </c>
      <c r="T813" s="9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151.83333333333334</v>
      </c>
      <c r="P814" s="5">
        <f t="shared" si="49"/>
        <v>27.606060606060606</v>
      </c>
      <c r="Q814" t="s">
        <v>8325</v>
      </c>
      <c r="R814" t="s">
        <v>8326</v>
      </c>
      <c r="S814" s="9">
        <f t="shared" si="50"/>
        <v>41282.017962962964</v>
      </c>
      <c r="T814" s="9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159.99600000000001</v>
      </c>
      <c r="P815" s="5">
        <f t="shared" si="49"/>
        <v>24.999375000000001</v>
      </c>
      <c r="Q815" t="s">
        <v>8325</v>
      </c>
      <c r="R815" t="s">
        <v>8326</v>
      </c>
      <c r="S815" s="9">
        <f t="shared" si="50"/>
        <v>41080.960243055553</v>
      </c>
      <c r="T815" s="9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127.3</v>
      </c>
      <c r="P816" s="5">
        <f t="shared" si="49"/>
        <v>45.464285714285715</v>
      </c>
      <c r="Q816" t="s">
        <v>8325</v>
      </c>
      <c r="R816" t="s">
        <v>8326</v>
      </c>
      <c r="S816" s="9">
        <f t="shared" si="50"/>
        <v>40679.743067129632</v>
      </c>
      <c r="T816" s="9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107</v>
      </c>
      <c r="P817" s="5">
        <f t="shared" si="49"/>
        <v>99.534883720930239</v>
      </c>
      <c r="Q817" t="s">
        <v>8325</v>
      </c>
      <c r="R817" t="s">
        <v>8326</v>
      </c>
      <c r="S817" s="9">
        <f t="shared" si="50"/>
        <v>41914.917858796296</v>
      </c>
      <c r="T817" s="9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115.12214285714286</v>
      </c>
      <c r="P818" s="5">
        <f t="shared" si="49"/>
        <v>39.31</v>
      </c>
      <c r="Q818" t="s">
        <v>8325</v>
      </c>
      <c r="R818" t="s">
        <v>8326</v>
      </c>
      <c r="S818" s="9">
        <f t="shared" si="50"/>
        <v>41341.870868055557</v>
      </c>
      <c r="T818" s="9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137.11066666666665</v>
      </c>
      <c r="P819" s="5">
        <f t="shared" si="49"/>
        <v>89.419999999999987</v>
      </c>
      <c r="Q819" t="s">
        <v>8325</v>
      </c>
      <c r="R819" t="s">
        <v>8326</v>
      </c>
      <c r="S819" s="9">
        <f t="shared" si="50"/>
        <v>40925.599664351852</v>
      </c>
      <c r="T819" s="9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155.71428571428572</v>
      </c>
      <c r="P820" s="5">
        <f t="shared" si="49"/>
        <v>28.684210526315791</v>
      </c>
      <c r="Q820" t="s">
        <v>8325</v>
      </c>
      <c r="R820" t="s">
        <v>8326</v>
      </c>
      <c r="S820" s="9">
        <f t="shared" si="50"/>
        <v>41120.882881944446</v>
      </c>
      <c r="T820" s="9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108.74999999999999</v>
      </c>
      <c r="P821" s="5">
        <f t="shared" si="49"/>
        <v>31.071428571428573</v>
      </c>
      <c r="Q821" t="s">
        <v>8325</v>
      </c>
      <c r="R821" t="s">
        <v>8326</v>
      </c>
      <c r="S821" s="9">
        <f t="shared" si="50"/>
        <v>41619.998310185183</v>
      </c>
      <c r="T821" s="9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134.05000000000001</v>
      </c>
      <c r="P822" s="5">
        <f t="shared" si="49"/>
        <v>70.55263157894737</v>
      </c>
      <c r="Q822" t="s">
        <v>8325</v>
      </c>
      <c r="R822" t="s">
        <v>8326</v>
      </c>
      <c r="S822" s="9">
        <f t="shared" si="50"/>
        <v>41768.841921296298</v>
      </c>
      <c r="T822" s="9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100</v>
      </c>
      <c r="P823" s="5">
        <f t="shared" si="49"/>
        <v>224.12820512820514</v>
      </c>
      <c r="Q823" t="s">
        <v>8325</v>
      </c>
      <c r="R823" t="s">
        <v>8326</v>
      </c>
      <c r="S823" s="9">
        <f t="shared" si="50"/>
        <v>42093.922048611115</v>
      </c>
      <c r="T823" s="9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119.16666666666667</v>
      </c>
      <c r="P824" s="5">
        <f t="shared" si="49"/>
        <v>51.811594202898547</v>
      </c>
      <c r="Q824" t="s">
        <v>8325</v>
      </c>
      <c r="R824" t="s">
        <v>8326</v>
      </c>
      <c r="S824" s="9">
        <f t="shared" si="50"/>
        <v>41157.947337962964</v>
      </c>
      <c r="T824" s="9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179.5</v>
      </c>
      <c r="P825" s="5">
        <f t="shared" si="49"/>
        <v>43.515151515151516</v>
      </c>
      <c r="Q825" t="s">
        <v>8325</v>
      </c>
      <c r="R825" t="s">
        <v>8326</v>
      </c>
      <c r="S825" s="9">
        <f t="shared" si="50"/>
        <v>42055.972824074073</v>
      </c>
      <c r="T825" s="9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134.38124999999999</v>
      </c>
      <c r="P826" s="5">
        <f t="shared" si="49"/>
        <v>39.816666666666663</v>
      </c>
      <c r="Q826" t="s">
        <v>8325</v>
      </c>
      <c r="R826" t="s">
        <v>8326</v>
      </c>
      <c r="S826" s="9">
        <f t="shared" si="50"/>
        <v>40250.242106481484</v>
      </c>
      <c r="T826" s="9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100.43200000000002</v>
      </c>
      <c r="P827" s="5">
        <f t="shared" si="49"/>
        <v>126.8080808080808</v>
      </c>
      <c r="Q827" t="s">
        <v>8325</v>
      </c>
      <c r="R827" t="s">
        <v>8326</v>
      </c>
      <c r="S827" s="9">
        <f t="shared" si="50"/>
        <v>41186.306527777779</v>
      </c>
      <c r="T827" s="9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101.45454545454547</v>
      </c>
      <c r="P828" s="5">
        <f t="shared" si="49"/>
        <v>113.87755102040816</v>
      </c>
      <c r="Q828" t="s">
        <v>8325</v>
      </c>
      <c r="R828" t="s">
        <v>8326</v>
      </c>
      <c r="S828" s="9">
        <f t="shared" si="50"/>
        <v>40973.038541666669</v>
      </c>
      <c r="T828" s="9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103.33333333333334</v>
      </c>
      <c r="P829" s="5">
        <f t="shared" si="49"/>
        <v>28.181818181818183</v>
      </c>
      <c r="Q829" t="s">
        <v>8325</v>
      </c>
      <c r="R829" t="s">
        <v>8326</v>
      </c>
      <c r="S829" s="9">
        <f t="shared" si="50"/>
        <v>40927.473460648151</v>
      </c>
      <c r="T829" s="9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107</v>
      </c>
      <c r="P830" s="5">
        <f t="shared" si="49"/>
        <v>36.60526315789474</v>
      </c>
      <c r="Q830" t="s">
        <v>8325</v>
      </c>
      <c r="R830" t="s">
        <v>8326</v>
      </c>
      <c r="S830" s="9">
        <f t="shared" si="50"/>
        <v>41073.050717592596</v>
      </c>
      <c r="T830" s="9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104</v>
      </c>
      <c r="P831" s="5">
        <f t="shared" si="49"/>
        <v>32.5</v>
      </c>
      <c r="Q831" t="s">
        <v>8325</v>
      </c>
      <c r="R831" t="s">
        <v>8326</v>
      </c>
      <c r="S831" s="9">
        <f t="shared" si="50"/>
        <v>42504.801388888889</v>
      </c>
      <c r="T831" s="9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107.83333333333334</v>
      </c>
      <c r="P832" s="5">
        <f t="shared" si="49"/>
        <v>60.65625</v>
      </c>
      <c r="Q832" t="s">
        <v>8325</v>
      </c>
      <c r="R832" t="s">
        <v>8326</v>
      </c>
      <c r="S832" s="9">
        <f t="shared" si="50"/>
        <v>41325.525752314818</v>
      </c>
      <c r="T832" s="9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233.33333333333334</v>
      </c>
      <c r="P833" s="5">
        <f t="shared" si="49"/>
        <v>175</v>
      </c>
      <c r="Q833" t="s">
        <v>8325</v>
      </c>
      <c r="R833" t="s">
        <v>8326</v>
      </c>
      <c r="S833" s="9">
        <f t="shared" si="50"/>
        <v>40996.646921296298</v>
      </c>
      <c r="T833" s="9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100.60706666666665</v>
      </c>
      <c r="P834" s="5">
        <f t="shared" si="49"/>
        <v>97.993896103896105</v>
      </c>
      <c r="Q834" t="s">
        <v>8325</v>
      </c>
      <c r="R834" t="s">
        <v>8326</v>
      </c>
      <c r="S834" s="9">
        <f t="shared" si="50"/>
        <v>40869.675173611111</v>
      </c>
      <c r="T834" s="9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(E835/D835)*100</f>
        <v>101.66666666666666</v>
      </c>
      <c r="P835" s="5">
        <f t="shared" ref="P835:P898" si="53">E835/L835</f>
        <v>148.78048780487805</v>
      </c>
      <c r="Q835" t="s">
        <v>8325</v>
      </c>
      <c r="R835" t="s">
        <v>8326</v>
      </c>
      <c r="S835" s="9">
        <f t="shared" ref="S835:S898" si="54">(((J835/60)/60)/24)+DATE(1970,1,1)</f>
        <v>41718.878182870372</v>
      </c>
      <c r="T835" s="9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131.0181818181818</v>
      </c>
      <c r="P836" s="5">
        <f t="shared" si="53"/>
        <v>96.08</v>
      </c>
      <c r="Q836" t="s">
        <v>8325</v>
      </c>
      <c r="R836" t="s">
        <v>8326</v>
      </c>
      <c r="S836" s="9">
        <f t="shared" si="54"/>
        <v>41422.822824074072</v>
      </c>
      <c r="T836" s="9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117.25000000000001</v>
      </c>
      <c r="P837" s="5">
        <f t="shared" si="53"/>
        <v>58.625</v>
      </c>
      <c r="Q837" t="s">
        <v>8325</v>
      </c>
      <c r="R837" t="s">
        <v>8326</v>
      </c>
      <c r="S837" s="9">
        <f t="shared" si="54"/>
        <v>41005.45784722222</v>
      </c>
      <c r="T837" s="9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100.93039999999999</v>
      </c>
      <c r="P838" s="5">
        <f t="shared" si="53"/>
        <v>109.70695652173914</v>
      </c>
      <c r="Q838" t="s">
        <v>8325</v>
      </c>
      <c r="R838" t="s">
        <v>8326</v>
      </c>
      <c r="S838" s="9">
        <f t="shared" si="54"/>
        <v>41524.056921296295</v>
      </c>
      <c r="T838" s="9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121.8</v>
      </c>
      <c r="P839" s="5">
        <f t="shared" si="53"/>
        <v>49.112903225806448</v>
      </c>
      <c r="Q839" t="s">
        <v>8325</v>
      </c>
      <c r="R839" t="s">
        <v>8326</v>
      </c>
      <c r="S839" s="9">
        <f t="shared" si="54"/>
        <v>41730.998402777775</v>
      </c>
      <c r="T839" s="9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145.4</v>
      </c>
      <c r="P840" s="5">
        <f t="shared" si="53"/>
        <v>47.672131147540981</v>
      </c>
      <c r="Q840" t="s">
        <v>8325</v>
      </c>
      <c r="R840" t="s">
        <v>8326</v>
      </c>
      <c r="S840" s="9">
        <f t="shared" si="54"/>
        <v>40895.897974537038</v>
      </c>
      <c r="T840" s="9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116.61660000000001</v>
      </c>
      <c r="P841" s="5">
        <f t="shared" si="53"/>
        <v>60.737812499999997</v>
      </c>
      <c r="Q841" t="s">
        <v>8325</v>
      </c>
      <c r="R841" t="s">
        <v>8326</v>
      </c>
      <c r="S841" s="9">
        <f t="shared" si="54"/>
        <v>41144.763379629629</v>
      </c>
      <c r="T841" s="9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120.4166</v>
      </c>
      <c r="P842" s="5">
        <f t="shared" si="53"/>
        <v>63.37715789473684</v>
      </c>
      <c r="Q842" t="s">
        <v>8325</v>
      </c>
      <c r="R842" t="s">
        <v>8327</v>
      </c>
      <c r="S842" s="9">
        <f t="shared" si="54"/>
        <v>42607.226701388892</v>
      </c>
      <c r="T842" s="9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101.32000000000001</v>
      </c>
      <c r="P843" s="5">
        <f t="shared" si="53"/>
        <v>53.893617021276597</v>
      </c>
      <c r="Q843" t="s">
        <v>8325</v>
      </c>
      <c r="R843" t="s">
        <v>8327</v>
      </c>
      <c r="S843" s="9">
        <f t="shared" si="54"/>
        <v>41923.838692129626</v>
      </c>
      <c r="T843" s="9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104.32</v>
      </c>
      <c r="P844" s="5">
        <f t="shared" si="53"/>
        <v>66.871794871794876</v>
      </c>
      <c r="Q844" t="s">
        <v>8325</v>
      </c>
      <c r="R844" t="s">
        <v>8327</v>
      </c>
      <c r="S844" s="9">
        <f t="shared" si="54"/>
        <v>41526.592395833337</v>
      </c>
      <c r="T844" s="9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267.13333333333333</v>
      </c>
      <c r="P845" s="5">
        <f t="shared" si="53"/>
        <v>63.102362204724407</v>
      </c>
      <c r="Q845" t="s">
        <v>8325</v>
      </c>
      <c r="R845" t="s">
        <v>8327</v>
      </c>
      <c r="S845" s="9">
        <f t="shared" si="54"/>
        <v>42695.257870370369</v>
      </c>
      <c r="T845" s="9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194.13333333333333</v>
      </c>
      <c r="P846" s="5">
        <f t="shared" si="53"/>
        <v>36.628930817610062</v>
      </c>
      <c r="Q846" t="s">
        <v>8325</v>
      </c>
      <c r="R846" t="s">
        <v>8327</v>
      </c>
      <c r="S846" s="9">
        <f t="shared" si="54"/>
        <v>41905.684629629628</v>
      </c>
      <c r="T846" s="9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120.3802</v>
      </c>
      <c r="P847" s="5">
        <f t="shared" si="53"/>
        <v>34.005706214689269</v>
      </c>
      <c r="Q847" t="s">
        <v>8325</v>
      </c>
      <c r="R847" t="s">
        <v>8327</v>
      </c>
      <c r="S847" s="9">
        <f t="shared" si="54"/>
        <v>42578.205972222218</v>
      </c>
      <c r="T847" s="9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122.00090909090908</v>
      </c>
      <c r="P848" s="5">
        <f t="shared" si="53"/>
        <v>28.553404255319148</v>
      </c>
      <c r="Q848" t="s">
        <v>8325</v>
      </c>
      <c r="R848" t="s">
        <v>8327</v>
      </c>
      <c r="S848" s="9">
        <f t="shared" si="54"/>
        <v>41694.391840277778</v>
      </c>
      <c r="T848" s="9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100</v>
      </c>
      <c r="P849" s="5">
        <f t="shared" si="53"/>
        <v>10</v>
      </c>
      <c r="Q849" t="s">
        <v>8325</v>
      </c>
      <c r="R849" t="s">
        <v>8327</v>
      </c>
      <c r="S849" s="9">
        <f t="shared" si="54"/>
        <v>42165.79833333334</v>
      </c>
      <c r="T849" s="9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100</v>
      </c>
      <c r="P850" s="5">
        <f t="shared" si="53"/>
        <v>18.75</v>
      </c>
      <c r="Q850" t="s">
        <v>8325</v>
      </c>
      <c r="R850" t="s">
        <v>8327</v>
      </c>
      <c r="S850" s="9">
        <f t="shared" si="54"/>
        <v>42078.792048611111</v>
      </c>
      <c r="T850" s="9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119.9</v>
      </c>
      <c r="P851" s="5">
        <f t="shared" si="53"/>
        <v>41.704347826086959</v>
      </c>
      <c r="Q851" t="s">
        <v>8325</v>
      </c>
      <c r="R851" t="s">
        <v>8327</v>
      </c>
      <c r="S851" s="9">
        <f t="shared" si="54"/>
        <v>42051.148888888885</v>
      </c>
      <c r="T851" s="9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155.17499999999998</v>
      </c>
      <c r="P852" s="5">
        <f t="shared" si="53"/>
        <v>46.669172932330824</v>
      </c>
      <c r="Q852" t="s">
        <v>8325</v>
      </c>
      <c r="R852" t="s">
        <v>8327</v>
      </c>
      <c r="S852" s="9">
        <f t="shared" si="54"/>
        <v>42452.827743055561</v>
      </c>
      <c r="T852" s="9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130.44999999999999</v>
      </c>
      <c r="P853" s="5">
        <f t="shared" si="53"/>
        <v>37.271428571428572</v>
      </c>
      <c r="Q853" t="s">
        <v>8325</v>
      </c>
      <c r="R853" t="s">
        <v>8327</v>
      </c>
      <c r="S853" s="9">
        <f t="shared" si="54"/>
        <v>42522.880243055552</v>
      </c>
      <c r="T853" s="9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104.97142857142859</v>
      </c>
      <c r="P854" s="5">
        <f t="shared" si="53"/>
        <v>59.258064516129032</v>
      </c>
      <c r="Q854" t="s">
        <v>8325</v>
      </c>
      <c r="R854" t="s">
        <v>8327</v>
      </c>
      <c r="S854" s="9">
        <f t="shared" si="54"/>
        <v>42656.805497685185</v>
      </c>
      <c r="T854" s="9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100</v>
      </c>
      <c r="P855" s="5">
        <f t="shared" si="53"/>
        <v>30</v>
      </c>
      <c r="Q855" t="s">
        <v>8325</v>
      </c>
      <c r="R855" t="s">
        <v>8327</v>
      </c>
      <c r="S855" s="9">
        <f t="shared" si="54"/>
        <v>42021.832280092596</v>
      </c>
      <c r="T855" s="9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118.2205035971223</v>
      </c>
      <c r="P856" s="5">
        <f t="shared" si="53"/>
        <v>65.8623246492986</v>
      </c>
      <c r="Q856" t="s">
        <v>8325</v>
      </c>
      <c r="R856" t="s">
        <v>8327</v>
      </c>
      <c r="S856" s="9">
        <f t="shared" si="54"/>
        <v>42702.212337962963</v>
      </c>
      <c r="T856" s="9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103.44827586206897</v>
      </c>
      <c r="P857" s="5">
        <f t="shared" si="53"/>
        <v>31.914893617021278</v>
      </c>
      <c r="Q857" t="s">
        <v>8325</v>
      </c>
      <c r="R857" t="s">
        <v>8327</v>
      </c>
      <c r="S857" s="9">
        <f t="shared" si="54"/>
        <v>42545.125196759262</v>
      </c>
      <c r="T857" s="9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218.00000000000003</v>
      </c>
      <c r="P858" s="5">
        <f t="shared" si="53"/>
        <v>19.464285714285715</v>
      </c>
      <c r="Q858" t="s">
        <v>8325</v>
      </c>
      <c r="R858" t="s">
        <v>8327</v>
      </c>
      <c r="S858" s="9">
        <f t="shared" si="54"/>
        <v>42609.311990740738</v>
      </c>
      <c r="T858" s="9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100</v>
      </c>
      <c r="P859" s="5">
        <f t="shared" si="53"/>
        <v>50</v>
      </c>
      <c r="Q859" t="s">
        <v>8325</v>
      </c>
      <c r="R859" t="s">
        <v>8327</v>
      </c>
      <c r="S859" s="9">
        <f t="shared" si="54"/>
        <v>42291.581377314811</v>
      </c>
      <c r="T859" s="9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144.00583333333333</v>
      </c>
      <c r="P860" s="5">
        <f t="shared" si="53"/>
        <v>22.737763157894737</v>
      </c>
      <c r="Q860" t="s">
        <v>8325</v>
      </c>
      <c r="R860" t="s">
        <v>8327</v>
      </c>
      <c r="S860" s="9">
        <f t="shared" si="54"/>
        <v>42079.745578703703</v>
      </c>
      <c r="T860" s="9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104.67500000000001</v>
      </c>
      <c r="P861" s="5">
        <f t="shared" si="53"/>
        <v>42.724489795918366</v>
      </c>
      <c r="Q861" t="s">
        <v>8325</v>
      </c>
      <c r="R861" t="s">
        <v>8327</v>
      </c>
      <c r="S861" s="9">
        <f t="shared" si="54"/>
        <v>42128.820231481484</v>
      </c>
      <c r="T861" s="9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18.142857142857142</v>
      </c>
      <c r="P862" s="5">
        <f t="shared" si="53"/>
        <v>52.916666666666664</v>
      </c>
      <c r="Q862" t="s">
        <v>8325</v>
      </c>
      <c r="R862" t="s">
        <v>8328</v>
      </c>
      <c r="S862" s="9">
        <f t="shared" si="54"/>
        <v>41570.482789351852</v>
      </c>
      <c r="T862" s="9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2.2444444444444445</v>
      </c>
      <c r="P863" s="5">
        <f t="shared" si="53"/>
        <v>50.5</v>
      </c>
      <c r="Q863" t="s">
        <v>8325</v>
      </c>
      <c r="R863" t="s">
        <v>8328</v>
      </c>
      <c r="S863" s="9">
        <f t="shared" si="54"/>
        <v>42599.965324074074</v>
      </c>
      <c r="T863" s="9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0.33999999999999997</v>
      </c>
      <c r="P864" s="5">
        <f t="shared" si="53"/>
        <v>42.5</v>
      </c>
      <c r="Q864" t="s">
        <v>8325</v>
      </c>
      <c r="R864" t="s">
        <v>8328</v>
      </c>
      <c r="S864" s="9">
        <f t="shared" si="54"/>
        <v>41559.5549537037</v>
      </c>
      <c r="T864" s="9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4.5</v>
      </c>
      <c r="P865" s="5">
        <f t="shared" si="53"/>
        <v>18</v>
      </c>
      <c r="Q865" t="s">
        <v>8325</v>
      </c>
      <c r="R865" t="s">
        <v>8328</v>
      </c>
      <c r="S865" s="9">
        <f t="shared" si="54"/>
        <v>40921.117662037039</v>
      </c>
      <c r="T865" s="9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41.53846153846154</v>
      </c>
      <c r="P866" s="5">
        <f t="shared" si="53"/>
        <v>34.177215189873415</v>
      </c>
      <c r="Q866" t="s">
        <v>8325</v>
      </c>
      <c r="R866" t="s">
        <v>8328</v>
      </c>
      <c r="S866" s="9">
        <f t="shared" si="54"/>
        <v>41541.106921296298</v>
      </c>
      <c r="T866" s="9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</v>
      </c>
      <c r="P867" s="5">
        <f t="shared" si="53"/>
        <v>22.5</v>
      </c>
      <c r="Q867" t="s">
        <v>8325</v>
      </c>
      <c r="R867" t="s">
        <v>8328</v>
      </c>
      <c r="S867" s="9">
        <f t="shared" si="54"/>
        <v>41230.77311342593</v>
      </c>
      <c r="T867" s="9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18.285714285714285</v>
      </c>
      <c r="P868" s="5">
        <f t="shared" si="53"/>
        <v>58.18181818181818</v>
      </c>
      <c r="Q868" t="s">
        <v>8325</v>
      </c>
      <c r="R868" t="s">
        <v>8328</v>
      </c>
      <c r="S868" s="9">
        <f t="shared" si="54"/>
        <v>42025.637939814813</v>
      </c>
      <c r="T868" s="9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24.02</v>
      </c>
      <c r="P869" s="5">
        <f t="shared" si="53"/>
        <v>109.18181818181819</v>
      </c>
      <c r="Q869" t="s">
        <v>8325</v>
      </c>
      <c r="R869" t="s">
        <v>8328</v>
      </c>
      <c r="S869" s="9">
        <f t="shared" si="54"/>
        <v>40088.105393518519</v>
      </c>
      <c r="T869" s="9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0.1111111111111111</v>
      </c>
      <c r="P870" s="5">
        <f t="shared" si="53"/>
        <v>50</v>
      </c>
      <c r="Q870" t="s">
        <v>8325</v>
      </c>
      <c r="R870" t="s">
        <v>8328</v>
      </c>
      <c r="S870" s="9">
        <f t="shared" si="54"/>
        <v>41616.027754629627</v>
      </c>
      <c r="T870" s="9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11.818181818181818</v>
      </c>
      <c r="P871" s="5">
        <f t="shared" si="53"/>
        <v>346.66666666666669</v>
      </c>
      <c r="Q871" t="s">
        <v>8325</v>
      </c>
      <c r="R871" t="s">
        <v>8328</v>
      </c>
      <c r="S871" s="9">
        <f t="shared" si="54"/>
        <v>41342.845567129632</v>
      </c>
      <c r="T871" s="9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0.31</v>
      </c>
      <c r="P872" s="5">
        <f t="shared" si="53"/>
        <v>12.4</v>
      </c>
      <c r="Q872" t="s">
        <v>8325</v>
      </c>
      <c r="R872" t="s">
        <v>8328</v>
      </c>
      <c r="S872" s="9">
        <f t="shared" si="54"/>
        <v>41488.022256944445</v>
      </c>
      <c r="T872" s="9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5.416666666666667</v>
      </c>
      <c r="P873" s="5">
        <f t="shared" si="53"/>
        <v>27.083333333333332</v>
      </c>
      <c r="Q873" t="s">
        <v>8325</v>
      </c>
      <c r="R873" t="s">
        <v>8328</v>
      </c>
      <c r="S873" s="9">
        <f t="shared" si="54"/>
        <v>41577.561284722222</v>
      </c>
      <c r="T873" s="9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0.8125</v>
      </c>
      <c r="P874" s="5">
        <f t="shared" si="53"/>
        <v>32.5</v>
      </c>
      <c r="Q874" t="s">
        <v>8325</v>
      </c>
      <c r="R874" t="s">
        <v>8328</v>
      </c>
      <c r="S874" s="9">
        <f t="shared" si="54"/>
        <v>40567.825543981482</v>
      </c>
      <c r="T874" s="9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1.2857142857142856</v>
      </c>
      <c r="P875" s="5">
        <f t="shared" si="53"/>
        <v>9</v>
      </c>
      <c r="Q875" t="s">
        <v>8325</v>
      </c>
      <c r="R875" t="s">
        <v>8328</v>
      </c>
      <c r="S875" s="9">
        <f t="shared" si="54"/>
        <v>41184.167129629634</v>
      </c>
      <c r="T875" s="9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24.333333333333336</v>
      </c>
      <c r="P876" s="5">
        <f t="shared" si="53"/>
        <v>34.761904761904759</v>
      </c>
      <c r="Q876" t="s">
        <v>8325</v>
      </c>
      <c r="R876" t="s">
        <v>8328</v>
      </c>
      <c r="S876" s="9">
        <f t="shared" si="54"/>
        <v>41368.583726851852</v>
      </c>
      <c r="T876" s="9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5" t="e">
        <f t="shared" si="53"/>
        <v>#DIV/0!</v>
      </c>
      <c r="Q877" t="s">
        <v>8325</v>
      </c>
      <c r="R877" t="s">
        <v>8328</v>
      </c>
      <c r="S877" s="9">
        <f t="shared" si="54"/>
        <v>42248.723738425921</v>
      </c>
      <c r="T877" s="9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40.799492385786799</v>
      </c>
      <c r="P878" s="5">
        <f t="shared" si="53"/>
        <v>28.577777777777779</v>
      </c>
      <c r="Q878" t="s">
        <v>8325</v>
      </c>
      <c r="R878" t="s">
        <v>8328</v>
      </c>
      <c r="S878" s="9">
        <f t="shared" si="54"/>
        <v>41276.496840277774</v>
      </c>
      <c r="T878" s="9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67.55</v>
      </c>
      <c r="P879" s="5">
        <f t="shared" si="53"/>
        <v>46.586206896551722</v>
      </c>
      <c r="Q879" t="s">
        <v>8325</v>
      </c>
      <c r="R879" t="s">
        <v>8328</v>
      </c>
      <c r="S879" s="9">
        <f t="shared" si="54"/>
        <v>41597.788888888892</v>
      </c>
      <c r="T879" s="9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1.3</v>
      </c>
      <c r="P880" s="5">
        <f t="shared" si="53"/>
        <v>32.5</v>
      </c>
      <c r="Q880" t="s">
        <v>8325</v>
      </c>
      <c r="R880" t="s">
        <v>8328</v>
      </c>
      <c r="S880" s="9">
        <f t="shared" si="54"/>
        <v>40505.232916666668</v>
      </c>
      <c r="T880" s="9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30.666666666666664</v>
      </c>
      <c r="P881" s="5">
        <f t="shared" si="53"/>
        <v>21.466666666666665</v>
      </c>
      <c r="Q881" t="s">
        <v>8325</v>
      </c>
      <c r="R881" t="s">
        <v>8328</v>
      </c>
      <c r="S881" s="9">
        <f t="shared" si="54"/>
        <v>41037.829918981479</v>
      </c>
      <c r="T881" s="9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</v>
      </c>
      <c r="P882" s="5">
        <f t="shared" si="53"/>
        <v>14.125</v>
      </c>
      <c r="Q882" t="s">
        <v>8325</v>
      </c>
      <c r="R882" t="s">
        <v>8329</v>
      </c>
      <c r="S882" s="9">
        <f t="shared" si="54"/>
        <v>41179.32104166667</v>
      </c>
      <c r="T882" s="9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0.8</v>
      </c>
      <c r="P883" s="5">
        <f t="shared" si="53"/>
        <v>30</v>
      </c>
      <c r="Q883" t="s">
        <v>8325</v>
      </c>
      <c r="R883" t="s">
        <v>8329</v>
      </c>
      <c r="S883" s="9">
        <f t="shared" si="54"/>
        <v>40877.25099537037</v>
      </c>
      <c r="T883" s="9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20.133333333333333</v>
      </c>
      <c r="P884" s="5">
        <f t="shared" si="53"/>
        <v>21.571428571428573</v>
      </c>
      <c r="Q884" t="s">
        <v>8325</v>
      </c>
      <c r="R884" t="s">
        <v>8329</v>
      </c>
      <c r="S884" s="9">
        <f t="shared" si="54"/>
        <v>40759.860532407409</v>
      </c>
      <c r="T884" s="9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40.020000000000003</v>
      </c>
      <c r="P885" s="5">
        <f t="shared" si="53"/>
        <v>83.375</v>
      </c>
      <c r="Q885" t="s">
        <v>8325</v>
      </c>
      <c r="R885" t="s">
        <v>8329</v>
      </c>
      <c r="S885" s="9">
        <f t="shared" si="54"/>
        <v>42371.935590277775</v>
      </c>
      <c r="T885" s="9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1</v>
      </c>
      <c r="P886" s="5">
        <f t="shared" si="53"/>
        <v>10</v>
      </c>
      <c r="Q886" t="s">
        <v>8325</v>
      </c>
      <c r="R886" t="s">
        <v>8329</v>
      </c>
      <c r="S886" s="9">
        <f t="shared" si="54"/>
        <v>40981.802615740737</v>
      </c>
      <c r="T886" s="9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75</v>
      </c>
      <c r="P887" s="5">
        <f t="shared" si="53"/>
        <v>35.714285714285715</v>
      </c>
      <c r="Q887" t="s">
        <v>8325</v>
      </c>
      <c r="R887" t="s">
        <v>8329</v>
      </c>
      <c r="S887" s="9">
        <f t="shared" si="54"/>
        <v>42713.941099537042</v>
      </c>
      <c r="T887" s="9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41</v>
      </c>
      <c r="P888" s="5">
        <f t="shared" si="53"/>
        <v>29.285714285714285</v>
      </c>
      <c r="Q888" t="s">
        <v>8325</v>
      </c>
      <c r="R888" t="s">
        <v>8329</v>
      </c>
      <c r="S888" s="9">
        <f t="shared" si="54"/>
        <v>42603.870520833334</v>
      </c>
      <c r="T888" s="9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5" t="e">
        <f t="shared" si="53"/>
        <v>#DIV/0!</v>
      </c>
      <c r="Q889" t="s">
        <v>8325</v>
      </c>
      <c r="R889" t="s">
        <v>8329</v>
      </c>
      <c r="S889" s="9">
        <f t="shared" si="54"/>
        <v>41026.958969907406</v>
      </c>
      <c r="T889" s="9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7.1999999999999993</v>
      </c>
      <c r="P890" s="5">
        <f t="shared" si="53"/>
        <v>18</v>
      </c>
      <c r="Q890" t="s">
        <v>8325</v>
      </c>
      <c r="R890" t="s">
        <v>8329</v>
      </c>
      <c r="S890" s="9">
        <f t="shared" si="54"/>
        <v>40751.753298611111</v>
      </c>
      <c r="T890" s="9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9.4412800000000008</v>
      </c>
      <c r="P891" s="5">
        <f t="shared" si="53"/>
        <v>73.760000000000005</v>
      </c>
      <c r="Q891" t="s">
        <v>8325</v>
      </c>
      <c r="R891" t="s">
        <v>8329</v>
      </c>
      <c r="S891" s="9">
        <f t="shared" si="54"/>
        <v>41887.784062500003</v>
      </c>
      <c r="T891" s="9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4.1666666666666661</v>
      </c>
      <c r="P892" s="5">
        <f t="shared" si="53"/>
        <v>31.25</v>
      </c>
      <c r="Q892" t="s">
        <v>8325</v>
      </c>
      <c r="R892" t="s">
        <v>8329</v>
      </c>
      <c r="S892" s="9">
        <f t="shared" si="54"/>
        <v>41569.698831018519</v>
      </c>
      <c r="T892" s="9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</v>
      </c>
      <c r="P893" s="5">
        <f t="shared" si="53"/>
        <v>28.888888888888889</v>
      </c>
      <c r="Q893" t="s">
        <v>8325</v>
      </c>
      <c r="R893" t="s">
        <v>8329</v>
      </c>
      <c r="S893" s="9">
        <f t="shared" si="54"/>
        <v>41842.031597222223</v>
      </c>
      <c r="T893" s="9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40.75</v>
      </c>
      <c r="P894" s="5">
        <f t="shared" si="53"/>
        <v>143.8235294117647</v>
      </c>
      <c r="Q894" t="s">
        <v>8325</v>
      </c>
      <c r="R894" t="s">
        <v>8329</v>
      </c>
      <c r="S894" s="9">
        <f t="shared" si="54"/>
        <v>40304.20003472222</v>
      </c>
      <c r="T894" s="9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10</v>
      </c>
      <c r="P895" s="5">
        <f t="shared" si="53"/>
        <v>40</v>
      </c>
      <c r="Q895" t="s">
        <v>8325</v>
      </c>
      <c r="R895" t="s">
        <v>8329</v>
      </c>
      <c r="S895" s="9">
        <f t="shared" si="54"/>
        <v>42065.897719907407</v>
      </c>
      <c r="T895" s="9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39.17</v>
      </c>
      <c r="P896" s="5">
        <f t="shared" si="53"/>
        <v>147.81132075471697</v>
      </c>
      <c r="Q896" t="s">
        <v>8325</v>
      </c>
      <c r="R896" t="s">
        <v>8329</v>
      </c>
      <c r="S896" s="9">
        <f t="shared" si="54"/>
        <v>42496.981597222228</v>
      </c>
      <c r="T896" s="9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</v>
      </c>
      <c r="P897" s="5">
        <f t="shared" si="53"/>
        <v>27.857142857142858</v>
      </c>
      <c r="Q897" t="s">
        <v>8325</v>
      </c>
      <c r="R897" t="s">
        <v>8329</v>
      </c>
      <c r="S897" s="9">
        <f t="shared" si="54"/>
        <v>40431.127650462964</v>
      </c>
      <c r="T897" s="9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40</v>
      </c>
      <c r="P898" s="5">
        <f t="shared" si="53"/>
        <v>44.444444444444443</v>
      </c>
      <c r="Q898" t="s">
        <v>8325</v>
      </c>
      <c r="R898" t="s">
        <v>8329</v>
      </c>
      <c r="S898" s="9">
        <f t="shared" si="54"/>
        <v>42218.872986111113</v>
      </c>
      <c r="T898" s="9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(E899/D899)*100</f>
        <v>0</v>
      </c>
      <c r="P899" s="5" t="e">
        <f t="shared" ref="P899:P962" si="57">E899/L899</f>
        <v>#DIV/0!</v>
      </c>
      <c r="Q899" t="s">
        <v>8325</v>
      </c>
      <c r="R899" t="s">
        <v>8329</v>
      </c>
      <c r="S899" s="9">
        <f t="shared" ref="S899:S962" si="58">(((J899/60)/60)/24)+DATE(1970,1,1)</f>
        <v>41211.688750000001</v>
      </c>
      <c r="T899" s="9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2.8000000000000003</v>
      </c>
      <c r="P900" s="5">
        <f t="shared" si="57"/>
        <v>35</v>
      </c>
      <c r="Q900" t="s">
        <v>8325</v>
      </c>
      <c r="R900" t="s">
        <v>8329</v>
      </c>
      <c r="S900" s="9">
        <f t="shared" si="58"/>
        <v>40878.758217592593</v>
      </c>
      <c r="T900" s="9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37.333333333333336</v>
      </c>
      <c r="P901" s="5">
        <f t="shared" si="57"/>
        <v>35</v>
      </c>
      <c r="Q901" t="s">
        <v>8325</v>
      </c>
      <c r="R901" t="s">
        <v>8329</v>
      </c>
      <c r="S901" s="9">
        <f t="shared" si="58"/>
        <v>40646.099097222221</v>
      </c>
      <c r="T901" s="9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0.42</v>
      </c>
      <c r="P902" s="5">
        <f t="shared" si="57"/>
        <v>10.5</v>
      </c>
      <c r="Q902" t="s">
        <v>8325</v>
      </c>
      <c r="R902" t="s">
        <v>8328</v>
      </c>
      <c r="S902" s="9">
        <f t="shared" si="58"/>
        <v>42429.84956018519</v>
      </c>
      <c r="T902" s="9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5" t="e">
        <f t="shared" si="57"/>
        <v>#DIV/0!</v>
      </c>
      <c r="Q903" t="s">
        <v>8325</v>
      </c>
      <c r="R903" t="s">
        <v>8328</v>
      </c>
      <c r="S903" s="9">
        <f t="shared" si="58"/>
        <v>40291.81150462963</v>
      </c>
      <c r="T903" s="9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0.3</v>
      </c>
      <c r="P904" s="5">
        <f t="shared" si="57"/>
        <v>30</v>
      </c>
      <c r="Q904" t="s">
        <v>8325</v>
      </c>
      <c r="R904" t="s">
        <v>8328</v>
      </c>
      <c r="S904" s="9">
        <f t="shared" si="58"/>
        <v>41829.965532407405</v>
      </c>
      <c r="T904" s="9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</v>
      </c>
      <c r="P905" s="5">
        <f t="shared" si="57"/>
        <v>40</v>
      </c>
      <c r="Q905" t="s">
        <v>8325</v>
      </c>
      <c r="R905" t="s">
        <v>8328</v>
      </c>
      <c r="S905" s="9">
        <f t="shared" si="58"/>
        <v>41149.796064814815</v>
      </c>
      <c r="T905" s="9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0.30199999999999999</v>
      </c>
      <c r="P906" s="5">
        <f t="shared" si="57"/>
        <v>50.333333333333336</v>
      </c>
      <c r="Q906" t="s">
        <v>8325</v>
      </c>
      <c r="R906" t="s">
        <v>8328</v>
      </c>
      <c r="S906" s="9">
        <f t="shared" si="58"/>
        <v>42342.080289351856</v>
      </c>
      <c r="T906" s="9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</v>
      </c>
      <c r="P907" s="5">
        <f t="shared" si="57"/>
        <v>32.666666666666664</v>
      </c>
      <c r="Q907" t="s">
        <v>8325</v>
      </c>
      <c r="R907" t="s">
        <v>8328</v>
      </c>
      <c r="S907" s="9">
        <f t="shared" si="58"/>
        <v>40507.239884259259</v>
      </c>
      <c r="T907" s="9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5" t="e">
        <f t="shared" si="57"/>
        <v>#DIV/0!</v>
      </c>
      <c r="Q908" t="s">
        <v>8325</v>
      </c>
      <c r="R908" t="s">
        <v>8328</v>
      </c>
      <c r="S908" s="9">
        <f t="shared" si="58"/>
        <v>41681.189699074072</v>
      </c>
      <c r="T908" s="9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5" t="e">
        <f t="shared" si="57"/>
        <v>#DIV/0!</v>
      </c>
      <c r="Q909" t="s">
        <v>8325</v>
      </c>
      <c r="R909" t="s">
        <v>8328</v>
      </c>
      <c r="S909" s="9">
        <f t="shared" si="58"/>
        <v>40767.192395833335</v>
      </c>
      <c r="T909" s="9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5" t="e">
        <f t="shared" si="57"/>
        <v>#DIV/0!</v>
      </c>
      <c r="Q910" t="s">
        <v>8325</v>
      </c>
      <c r="R910" t="s">
        <v>8328</v>
      </c>
      <c r="S910" s="9">
        <f t="shared" si="58"/>
        <v>40340.801562499997</v>
      </c>
      <c r="T910" s="9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</v>
      </c>
      <c r="P911" s="5">
        <f t="shared" si="57"/>
        <v>65</v>
      </c>
      <c r="Q911" t="s">
        <v>8325</v>
      </c>
      <c r="R911" t="s">
        <v>8328</v>
      </c>
      <c r="S911" s="9">
        <f t="shared" si="58"/>
        <v>41081.69027777778</v>
      </c>
      <c r="T911" s="9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22.363636363636363</v>
      </c>
      <c r="P912" s="5">
        <f t="shared" si="57"/>
        <v>24.6</v>
      </c>
      <c r="Q912" t="s">
        <v>8325</v>
      </c>
      <c r="R912" t="s">
        <v>8328</v>
      </c>
      <c r="S912" s="9">
        <f t="shared" si="58"/>
        <v>42737.545358796298</v>
      </c>
      <c r="T912" s="9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5" t="e">
        <f t="shared" si="57"/>
        <v>#DIV/0!</v>
      </c>
      <c r="Q913" t="s">
        <v>8325</v>
      </c>
      <c r="R913" t="s">
        <v>8328</v>
      </c>
      <c r="S913" s="9">
        <f t="shared" si="58"/>
        <v>41642.005150462966</v>
      </c>
      <c r="T913" s="9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0.85714285714285721</v>
      </c>
      <c r="P914" s="5">
        <f t="shared" si="57"/>
        <v>15</v>
      </c>
      <c r="Q914" t="s">
        <v>8325</v>
      </c>
      <c r="R914" t="s">
        <v>8328</v>
      </c>
      <c r="S914" s="9">
        <f t="shared" si="58"/>
        <v>41194.109340277777</v>
      </c>
      <c r="T914" s="9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6.6066666666666665</v>
      </c>
      <c r="P915" s="5">
        <f t="shared" si="57"/>
        <v>82.583333333333329</v>
      </c>
      <c r="Q915" t="s">
        <v>8325</v>
      </c>
      <c r="R915" t="s">
        <v>8328</v>
      </c>
      <c r="S915" s="9">
        <f t="shared" si="58"/>
        <v>41004.139108796298</v>
      </c>
      <c r="T915" s="9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5" t="e">
        <f t="shared" si="57"/>
        <v>#DIV/0!</v>
      </c>
      <c r="Q916" t="s">
        <v>8325</v>
      </c>
      <c r="R916" t="s">
        <v>8328</v>
      </c>
      <c r="S916" s="9">
        <f t="shared" si="58"/>
        <v>41116.763275462967</v>
      </c>
      <c r="T916" s="9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5.7692307692307692</v>
      </c>
      <c r="P917" s="5">
        <f t="shared" si="57"/>
        <v>41.666666666666664</v>
      </c>
      <c r="Q917" t="s">
        <v>8325</v>
      </c>
      <c r="R917" t="s">
        <v>8328</v>
      </c>
      <c r="S917" s="9">
        <f t="shared" si="58"/>
        <v>40937.679560185185</v>
      </c>
      <c r="T917" s="9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5" t="e">
        <f t="shared" si="57"/>
        <v>#DIV/0!</v>
      </c>
      <c r="Q918" t="s">
        <v>8325</v>
      </c>
      <c r="R918" t="s">
        <v>8328</v>
      </c>
      <c r="S918" s="9">
        <f t="shared" si="58"/>
        <v>40434.853402777779</v>
      </c>
      <c r="T918" s="9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0.6</v>
      </c>
      <c r="P919" s="5">
        <f t="shared" si="57"/>
        <v>30</v>
      </c>
      <c r="Q919" t="s">
        <v>8325</v>
      </c>
      <c r="R919" t="s">
        <v>8328</v>
      </c>
      <c r="S919" s="9">
        <f t="shared" si="58"/>
        <v>41802.94363425926</v>
      </c>
      <c r="T919" s="9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</v>
      </c>
      <c r="P920" s="5">
        <f t="shared" si="57"/>
        <v>19.600000000000001</v>
      </c>
      <c r="Q920" t="s">
        <v>8325</v>
      </c>
      <c r="R920" t="s">
        <v>8328</v>
      </c>
      <c r="S920" s="9">
        <f t="shared" si="58"/>
        <v>41944.916215277779</v>
      </c>
      <c r="T920" s="9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0.5</v>
      </c>
      <c r="P921" s="5">
        <f t="shared" si="57"/>
        <v>100</v>
      </c>
      <c r="Q921" t="s">
        <v>8325</v>
      </c>
      <c r="R921" t="s">
        <v>8328</v>
      </c>
      <c r="S921" s="9">
        <f t="shared" si="58"/>
        <v>41227.641724537039</v>
      </c>
      <c r="T921" s="9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5" t="e">
        <f t="shared" si="57"/>
        <v>#DIV/0!</v>
      </c>
      <c r="Q922" t="s">
        <v>8325</v>
      </c>
      <c r="R922" t="s">
        <v>8328</v>
      </c>
      <c r="S922" s="9">
        <f t="shared" si="58"/>
        <v>41562.67155092593</v>
      </c>
      <c r="T922" s="9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30.9</v>
      </c>
      <c r="P923" s="5">
        <f t="shared" si="57"/>
        <v>231.75</v>
      </c>
      <c r="Q923" t="s">
        <v>8325</v>
      </c>
      <c r="R923" t="s">
        <v>8328</v>
      </c>
      <c r="S923" s="9">
        <f t="shared" si="58"/>
        <v>40847.171018518515</v>
      </c>
      <c r="T923" s="9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21.037037037037038</v>
      </c>
      <c r="P924" s="5">
        <f t="shared" si="57"/>
        <v>189.33333333333334</v>
      </c>
      <c r="Q924" t="s">
        <v>8325</v>
      </c>
      <c r="R924" t="s">
        <v>8328</v>
      </c>
      <c r="S924" s="9">
        <f t="shared" si="58"/>
        <v>41878.530011574076</v>
      </c>
      <c r="T924" s="9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2.1999999999999997</v>
      </c>
      <c r="P925" s="5">
        <f t="shared" si="57"/>
        <v>55</v>
      </c>
      <c r="Q925" t="s">
        <v>8325</v>
      </c>
      <c r="R925" t="s">
        <v>8328</v>
      </c>
      <c r="S925" s="9">
        <f t="shared" si="58"/>
        <v>41934.959756944445</v>
      </c>
      <c r="T925" s="9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10.9</v>
      </c>
      <c r="P926" s="5">
        <f t="shared" si="57"/>
        <v>21.8</v>
      </c>
      <c r="Q926" t="s">
        <v>8325</v>
      </c>
      <c r="R926" t="s">
        <v>8328</v>
      </c>
      <c r="S926" s="9">
        <f t="shared" si="58"/>
        <v>41288.942928240744</v>
      </c>
      <c r="T926" s="9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2.666666666666667</v>
      </c>
      <c r="P927" s="5">
        <f t="shared" si="57"/>
        <v>32</v>
      </c>
      <c r="Q927" t="s">
        <v>8325</v>
      </c>
      <c r="R927" t="s">
        <v>8328</v>
      </c>
      <c r="S927" s="9">
        <f t="shared" si="58"/>
        <v>41575.880914351852</v>
      </c>
      <c r="T927" s="9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5" t="e">
        <f t="shared" si="57"/>
        <v>#DIV/0!</v>
      </c>
      <c r="Q928" t="s">
        <v>8325</v>
      </c>
      <c r="R928" t="s">
        <v>8328</v>
      </c>
      <c r="S928" s="9">
        <f t="shared" si="58"/>
        <v>40338.02002314815</v>
      </c>
      <c r="T928" s="9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5" t="e">
        <f t="shared" si="57"/>
        <v>#DIV/0!</v>
      </c>
      <c r="Q929" t="s">
        <v>8325</v>
      </c>
      <c r="R929" t="s">
        <v>8328</v>
      </c>
      <c r="S929" s="9">
        <f t="shared" si="58"/>
        <v>41013.822858796295</v>
      </c>
      <c r="T929" s="9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10.86206896551724</v>
      </c>
      <c r="P930" s="5">
        <f t="shared" si="57"/>
        <v>56.25</v>
      </c>
      <c r="Q930" t="s">
        <v>8325</v>
      </c>
      <c r="R930" t="s">
        <v>8328</v>
      </c>
      <c r="S930" s="9">
        <f t="shared" si="58"/>
        <v>41180.86241898148</v>
      </c>
      <c r="T930" s="9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5" t="e">
        <f t="shared" si="57"/>
        <v>#DIV/0!</v>
      </c>
      <c r="Q931" t="s">
        <v>8325</v>
      </c>
      <c r="R931" t="s">
        <v>8328</v>
      </c>
      <c r="S931" s="9">
        <f t="shared" si="58"/>
        <v>40978.238067129627</v>
      </c>
      <c r="T931" s="9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38.333333333333336</v>
      </c>
      <c r="P932" s="5">
        <f t="shared" si="57"/>
        <v>69</v>
      </c>
      <c r="Q932" t="s">
        <v>8325</v>
      </c>
      <c r="R932" t="s">
        <v>8328</v>
      </c>
      <c r="S932" s="9">
        <f t="shared" si="58"/>
        <v>40312.915578703702</v>
      </c>
      <c r="T932" s="9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6.5500000000000007</v>
      </c>
      <c r="P933" s="5">
        <f t="shared" si="57"/>
        <v>18.714285714285715</v>
      </c>
      <c r="Q933" t="s">
        <v>8325</v>
      </c>
      <c r="R933" t="s">
        <v>8328</v>
      </c>
      <c r="S933" s="9">
        <f t="shared" si="58"/>
        <v>41680.359976851854</v>
      </c>
      <c r="T933" s="9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14.536842105263158</v>
      </c>
      <c r="P934" s="5">
        <f t="shared" si="57"/>
        <v>46.033333333333331</v>
      </c>
      <c r="Q934" t="s">
        <v>8325</v>
      </c>
      <c r="R934" t="s">
        <v>8328</v>
      </c>
      <c r="S934" s="9">
        <f t="shared" si="58"/>
        <v>41310.969270833331</v>
      </c>
      <c r="T934" s="9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6</v>
      </c>
      <c r="P935" s="5">
        <f t="shared" si="57"/>
        <v>60</v>
      </c>
      <c r="Q935" t="s">
        <v>8325</v>
      </c>
      <c r="R935" t="s">
        <v>8328</v>
      </c>
      <c r="S935" s="9">
        <f t="shared" si="58"/>
        <v>41711.169085648151</v>
      </c>
      <c r="T935" s="9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30.4</v>
      </c>
      <c r="P936" s="5">
        <f t="shared" si="57"/>
        <v>50.666666666666664</v>
      </c>
      <c r="Q936" t="s">
        <v>8325</v>
      </c>
      <c r="R936" t="s">
        <v>8328</v>
      </c>
      <c r="S936" s="9">
        <f t="shared" si="58"/>
        <v>41733.737083333333</v>
      </c>
      <c r="T936" s="9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1.4285714285714286</v>
      </c>
      <c r="P937" s="5">
        <f t="shared" si="57"/>
        <v>25</v>
      </c>
      <c r="Q937" t="s">
        <v>8325</v>
      </c>
      <c r="R937" t="s">
        <v>8328</v>
      </c>
      <c r="S937" s="9">
        <f t="shared" si="58"/>
        <v>42368.333668981482</v>
      </c>
      <c r="T937" s="9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5" t="e">
        <f t="shared" si="57"/>
        <v>#DIV/0!</v>
      </c>
      <c r="Q938" t="s">
        <v>8325</v>
      </c>
      <c r="R938" t="s">
        <v>8328</v>
      </c>
      <c r="S938" s="9">
        <f t="shared" si="58"/>
        <v>40883.024178240739</v>
      </c>
      <c r="T938" s="9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1.1428571428571428</v>
      </c>
      <c r="P939" s="5">
        <f t="shared" si="57"/>
        <v>20</v>
      </c>
      <c r="Q939" t="s">
        <v>8325</v>
      </c>
      <c r="R939" t="s">
        <v>8328</v>
      </c>
      <c r="S939" s="9">
        <f t="shared" si="58"/>
        <v>41551.798113425924</v>
      </c>
      <c r="T939" s="9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0.35714285714285715</v>
      </c>
      <c r="P940" s="5">
        <f t="shared" si="57"/>
        <v>25</v>
      </c>
      <c r="Q940" t="s">
        <v>8325</v>
      </c>
      <c r="R940" t="s">
        <v>8328</v>
      </c>
      <c r="S940" s="9">
        <f t="shared" si="58"/>
        <v>41124.479722222226</v>
      </c>
      <c r="T940" s="9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1.4545454545454546</v>
      </c>
      <c r="P941" s="5">
        <f t="shared" si="57"/>
        <v>20</v>
      </c>
      <c r="Q941" t="s">
        <v>8325</v>
      </c>
      <c r="R941" t="s">
        <v>8328</v>
      </c>
      <c r="S941" s="9">
        <f t="shared" si="58"/>
        <v>41416.763171296298</v>
      </c>
      <c r="T941" s="9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17.155555555555555</v>
      </c>
      <c r="P942" s="5">
        <f t="shared" si="57"/>
        <v>110.28571428571429</v>
      </c>
      <c r="Q942" t="s">
        <v>8319</v>
      </c>
      <c r="R942" t="s">
        <v>8321</v>
      </c>
      <c r="S942" s="9">
        <f t="shared" si="58"/>
        <v>42182.008402777778</v>
      </c>
      <c r="T942" s="9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</v>
      </c>
      <c r="P943" s="5">
        <f t="shared" si="57"/>
        <v>37.451612903225808</v>
      </c>
      <c r="Q943" t="s">
        <v>8319</v>
      </c>
      <c r="R943" t="s">
        <v>8321</v>
      </c>
      <c r="S943" s="9">
        <f t="shared" si="58"/>
        <v>42746.096585648149</v>
      </c>
      <c r="T943" s="9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8.9066666666666663</v>
      </c>
      <c r="P944" s="5">
        <f t="shared" si="57"/>
        <v>41.75</v>
      </c>
      <c r="Q944" t="s">
        <v>8319</v>
      </c>
      <c r="R944" t="s">
        <v>8321</v>
      </c>
      <c r="S944" s="9">
        <f t="shared" si="58"/>
        <v>42382.843287037031</v>
      </c>
      <c r="T944" s="9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9.6333333333333346</v>
      </c>
      <c r="P945" s="5">
        <f t="shared" si="57"/>
        <v>24.083333333333332</v>
      </c>
      <c r="Q945" t="s">
        <v>8319</v>
      </c>
      <c r="R945" t="s">
        <v>8321</v>
      </c>
      <c r="S945" s="9">
        <f t="shared" si="58"/>
        <v>42673.66788194445</v>
      </c>
      <c r="T945" s="9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13.325999999999999</v>
      </c>
      <c r="P946" s="5">
        <f t="shared" si="57"/>
        <v>69.40625</v>
      </c>
      <c r="Q946" t="s">
        <v>8319</v>
      </c>
      <c r="R946" t="s">
        <v>8321</v>
      </c>
      <c r="S946" s="9">
        <f t="shared" si="58"/>
        <v>42444.583912037036</v>
      </c>
      <c r="T946" s="9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</v>
      </c>
      <c r="P947" s="5">
        <f t="shared" si="57"/>
        <v>155.25</v>
      </c>
      <c r="Q947" t="s">
        <v>8319</v>
      </c>
      <c r="R947" t="s">
        <v>8321</v>
      </c>
      <c r="S947" s="9">
        <f t="shared" si="58"/>
        <v>42732.872986111113</v>
      </c>
      <c r="T947" s="9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1.9066666666666665</v>
      </c>
      <c r="P948" s="5">
        <f t="shared" si="57"/>
        <v>57.2</v>
      </c>
      <c r="Q948" t="s">
        <v>8319</v>
      </c>
      <c r="R948" t="s">
        <v>8321</v>
      </c>
      <c r="S948" s="9">
        <f t="shared" si="58"/>
        <v>42592.750555555554</v>
      </c>
      <c r="T948" s="9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5" t="e">
        <f t="shared" si="57"/>
        <v>#DIV/0!</v>
      </c>
      <c r="Q949" t="s">
        <v>8319</v>
      </c>
      <c r="R949" t="s">
        <v>8321</v>
      </c>
      <c r="S949" s="9">
        <f t="shared" si="58"/>
        <v>42491.781319444446</v>
      </c>
      <c r="T949" s="9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12</v>
      </c>
      <c r="P950" s="5">
        <f t="shared" si="57"/>
        <v>60</v>
      </c>
      <c r="Q950" t="s">
        <v>8319</v>
      </c>
      <c r="R950" t="s">
        <v>8321</v>
      </c>
      <c r="S950" s="9">
        <f t="shared" si="58"/>
        <v>42411.828287037039</v>
      </c>
      <c r="T950" s="9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</v>
      </c>
      <c r="P951" s="5">
        <f t="shared" si="57"/>
        <v>39</v>
      </c>
      <c r="Q951" t="s">
        <v>8319</v>
      </c>
      <c r="R951" t="s">
        <v>8321</v>
      </c>
      <c r="S951" s="9">
        <f t="shared" si="58"/>
        <v>42361.043703703705</v>
      </c>
      <c r="T951" s="9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28.04</v>
      </c>
      <c r="P952" s="5">
        <f t="shared" si="57"/>
        <v>58.416666666666664</v>
      </c>
      <c r="Q952" t="s">
        <v>8319</v>
      </c>
      <c r="R952" t="s">
        <v>8321</v>
      </c>
      <c r="S952" s="9">
        <f t="shared" si="58"/>
        <v>42356.750706018516</v>
      </c>
      <c r="T952" s="9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38.39</v>
      </c>
      <c r="P953" s="5">
        <f t="shared" si="57"/>
        <v>158.63636363636363</v>
      </c>
      <c r="Q953" t="s">
        <v>8319</v>
      </c>
      <c r="R953" t="s">
        <v>8321</v>
      </c>
      <c r="S953" s="9">
        <f t="shared" si="58"/>
        <v>42480.653611111105</v>
      </c>
      <c r="T953" s="9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39.942857142857143</v>
      </c>
      <c r="P954" s="5">
        <f t="shared" si="57"/>
        <v>99.857142857142861</v>
      </c>
      <c r="Q954" t="s">
        <v>8319</v>
      </c>
      <c r="R954" t="s">
        <v>8321</v>
      </c>
      <c r="S954" s="9">
        <f t="shared" si="58"/>
        <v>42662.613564814819</v>
      </c>
      <c r="T954" s="9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0.84</v>
      </c>
      <c r="P955" s="5">
        <f t="shared" si="57"/>
        <v>25.2</v>
      </c>
      <c r="Q955" t="s">
        <v>8319</v>
      </c>
      <c r="R955" t="s">
        <v>8321</v>
      </c>
      <c r="S955" s="9">
        <f t="shared" si="58"/>
        <v>41999.164340277777</v>
      </c>
      <c r="T955" s="9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43.406666666666666</v>
      </c>
      <c r="P956" s="5">
        <f t="shared" si="57"/>
        <v>89.191780821917803</v>
      </c>
      <c r="Q956" t="s">
        <v>8319</v>
      </c>
      <c r="R956" t="s">
        <v>8321</v>
      </c>
      <c r="S956" s="9">
        <f t="shared" si="58"/>
        <v>42194.833784722221</v>
      </c>
      <c r="T956" s="9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5.6613333333333333</v>
      </c>
      <c r="P957" s="5">
        <f t="shared" si="57"/>
        <v>182.6236559139785</v>
      </c>
      <c r="Q957" t="s">
        <v>8319</v>
      </c>
      <c r="R957" t="s">
        <v>8321</v>
      </c>
      <c r="S957" s="9">
        <f t="shared" si="58"/>
        <v>42586.295138888891</v>
      </c>
      <c r="T957" s="9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1.722</v>
      </c>
      <c r="P958" s="5">
        <f t="shared" si="57"/>
        <v>50.647058823529413</v>
      </c>
      <c r="Q958" t="s">
        <v>8319</v>
      </c>
      <c r="R958" t="s">
        <v>8321</v>
      </c>
      <c r="S958" s="9">
        <f t="shared" si="58"/>
        <v>42060.913877314815</v>
      </c>
      <c r="T958" s="9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1.9416666666666664</v>
      </c>
      <c r="P959" s="5">
        <f t="shared" si="57"/>
        <v>33.285714285714285</v>
      </c>
      <c r="Q959" t="s">
        <v>8319</v>
      </c>
      <c r="R959" t="s">
        <v>8321</v>
      </c>
      <c r="S959" s="9">
        <f t="shared" si="58"/>
        <v>42660.552465277782</v>
      </c>
      <c r="T959" s="9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11.328275684711327</v>
      </c>
      <c r="P960" s="5">
        <f t="shared" si="57"/>
        <v>51.823529411764703</v>
      </c>
      <c r="Q960" t="s">
        <v>8319</v>
      </c>
      <c r="R960" t="s">
        <v>8321</v>
      </c>
      <c r="S960" s="9">
        <f t="shared" si="58"/>
        <v>42082.802812499998</v>
      </c>
      <c r="T960" s="9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38.86</v>
      </c>
      <c r="P961" s="5">
        <f t="shared" si="57"/>
        <v>113.62573099415205</v>
      </c>
      <c r="Q961" t="s">
        <v>8319</v>
      </c>
      <c r="R961" t="s">
        <v>8321</v>
      </c>
      <c r="S961" s="9">
        <f t="shared" si="58"/>
        <v>41993.174363425926</v>
      </c>
      <c r="T961" s="9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46.100628930817614</v>
      </c>
      <c r="P962" s="5">
        <f t="shared" si="57"/>
        <v>136.46276595744681</v>
      </c>
      <c r="Q962" t="s">
        <v>8319</v>
      </c>
      <c r="R962" t="s">
        <v>8321</v>
      </c>
      <c r="S962" s="9">
        <f t="shared" si="58"/>
        <v>42766.626793981486</v>
      </c>
      <c r="T962" s="9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(E963/D963)*100</f>
        <v>42.188421052631583</v>
      </c>
      <c r="P963" s="5">
        <f t="shared" ref="P963:P1026" si="61">E963/L963</f>
        <v>364.35454545454547</v>
      </c>
      <c r="Q963" t="s">
        <v>8319</v>
      </c>
      <c r="R963" t="s">
        <v>8321</v>
      </c>
      <c r="S963" s="9">
        <f t="shared" ref="S963:S1026" si="62">(((J963/60)/60)/24)+DATE(1970,1,1)</f>
        <v>42740.693692129629</v>
      </c>
      <c r="T963" s="9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28.48</v>
      </c>
      <c r="P964" s="5">
        <f t="shared" si="61"/>
        <v>19.243243243243242</v>
      </c>
      <c r="Q964" t="s">
        <v>8319</v>
      </c>
      <c r="R964" t="s">
        <v>8321</v>
      </c>
      <c r="S964" s="9">
        <f t="shared" si="62"/>
        <v>42373.712418981479</v>
      </c>
      <c r="T964" s="9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</v>
      </c>
      <c r="P965" s="5">
        <f t="shared" si="61"/>
        <v>41.888888888888886</v>
      </c>
      <c r="Q965" t="s">
        <v>8319</v>
      </c>
      <c r="R965" t="s">
        <v>8321</v>
      </c>
      <c r="S965" s="9">
        <f t="shared" si="62"/>
        <v>42625.635636574079</v>
      </c>
      <c r="T965" s="9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0.79909090909090907</v>
      </c>
      <c r="P966" s="5">
        <f t="shared" si="61"/>
        <v>30.310344827586206</v>
      </c>
      <c r="Q966" t="s">
        <v>8319</v>
      </c>
      <c r="R966" t="s">
        <v>8321</v>
      </c>
      <c r="S966" s="9">
        <f t="shared" si="62"/>
        <v>42208.628692129627</v>
      </c>
      <c r="T966" s="9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1.1919999999999999</v>
      </c>
      <c r="P967" s="5">
        <f t="shared" si="61"/>
        <v>49.666666666666664</v>
      </c>
      <c r="Q967" t="s">
        <v>8319</v>
      </c>
      <c r="R967" t="s">
        <v>8321</v>
      </c>
      <c r="S967" s="9">
        <f t="shared" si="62"/>
        <v>42637.016736111109</v>
      </c>
      <c r="T967" s="9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14.799999999999999</v>
      </c>
      <c r="P968" s="5">
        <f t="shared" si="61"/>
        <v>59.2</v>
      </c>
      <c r="Q968" t="s">
        <v>8319</v>
      </c>
      <c r="R968" t="s">
        <v>8321</v>
      </c>
      <c r="S968" s="9">
        <f t="shared" si="62"/>
        <v>42619.635787037041</v>
      </c>
      <c r="T968" s="9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17.810000000000002</v>
      </c>
      <c r="P969" s="5">
        <f t="shared" si="61"/>
        <v>43.97530864197531</v>
      </c>
      <c r="Q969" t="s">
        <v>8319</v>
      </c>
      <c r="R969" t="s">
        <v>8321</v>
      </c>
      <c r="S969" s="9">
        <f t="shared" si="62"/>
        <v>42422.254328703704</v>
      </c>
      <c r="T969" s="9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</v>
      </c>
      <c r="P970" s="5">
        <f t="shared" si="61"/>
        <v>26.5</v>
      </c>
      <c r="Q970" t="s">
        <v>8319</v>
      </c>
      <c r="R970" t="s">
        <v>8321</v>
      </c>
      <c r="S970" s="9">
        <f t="shared" si="62"/>
        <v>41836.847615740742</v>
      </c>
      <c r="T970" s="9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46.666666666666664</v>
      </c>
      <c r="P971" s="5">
        <f t="shared" si="61"/>
        <v>1272.7272727272727</v>
      </c>
      <c r="Q971" t="s">
        <v>8319</v>
      </c>
      <c r="R971" t="s">
        <v>8321</v>
      </c>
      <c r="S971" s="9">
        <f t="shared" si="62"/>
        <v>42742.30332175926</v>
      </c>
      <c r="T971" s="9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45.92</v>
      </c>
      <c r="P972" s="5">
        <f t="shared" si="61"/>
        <v>164</v>
      </c>
      <c r="Q972" t="s">
        <v>8319</v>
      </c>
      <c r="R972" t="s">
        <v>8321</v>
      </c>
      <c r="S972" s="9">
        <f t="shared" si="62"/>
        <v>42721.220520833333</v>
      </c>
      <c r="T972" s="9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0.22599999999999998</v>
      </c>
      <c r="P973" s="5">
        <f t="shared" si="61"/>
        <v>45.2</v>
      </c>
      <c r="Q973" t="s">
        <v>8319</v>
      </c>
      <c r="R973" t="s">
        <v>8321</v>
      </c>
      <c r="S973" s="9">
        <f t="shared" si="62"/>
        <v>42111.709027777775</v>
      </c>
      <c r="T973" s="9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34.625</v>
      </c>
      <c r="P974" s="5">
        <f t="shared" si="61"/>
        <v>153.88888888888889</v>
      </c>
      <c r="Q974" t="s">
        <v>8319</v>
      </c>
      <c r="R974" t="s">
        <v>8321</v>
      </c>
      <c r="S974" s="9">
        <f t="shared" si="62"/>
        <v>41856.865717592591</v>
      </c>
      <c r="T974" s="9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2.0549999999999997</v>
      </c>
      <c r="P975" s="5">
        <f t="shared" si="61"/>
        <v>51.375</v>
      </c>
      <c r="Q975" t="s">
        <v>8319</v>
      </c>
      <c r="R975" t="s">
        <v>8321</v>
      </c>
      <c r="S975" s="9">
        <f t="shared" si="62"/>
        <v>42257.014965277776</v>
      </c>
      <c r="T975" s="9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0.55999999999999994</v>
      </c>
      <c r="P976" s="5">
        <f t="shared" si="61"/>
        <v>93.333333333333329</v>
      </c>
      <c r="Q976" t="s">
        <v>8319</v>
      </c>
      <c r="R976" t="s">
        <v>8321</v>
      </c>
      <c r="S976" s="9">
        <f t="shared" si="62"/>
        <v>42424.749490740738</v>
      </c>
      <c r="T976" s="9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2.6069999999999998</v>
      </c>
      <c r="P977" s="5">
        <f t="shared" si="61"/>
        <v>108.625</v>
      </c>
      <c r="Q977" t="s">
        <v>8319</v>
      </c>
      <c r="R977" t="s">
        <v>8321</v>
      </c>
      <c r="S977" s="9">
        <f t="shared" si="62"/>
        <v>42489.696585648147</v>
      </c>
      <c r="T977" s="9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</v>
      </c>
      <c r="P978" s="5">
        <f t="shared" si="61"/>
        <v>160.5</v>
      </c>
      <c r="Q978" t="s">
        <v>8319</v>
      </c>
      <c r="R978" t="s">
        <v>8321</v>
      </c>
      <c r="S978" s="9">
        <f t="shared" si="62"/>
        <v>42185.058993055558</v>
      </c>
      <c r="T978" s="9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33.666666666666664</v>
      </c>
      <c r="P979" s="5">
        <f t="shared" si="61"/>
        <v>75.75</v>
      </c>
      <c r="Q979" t="s">
        <v>8319</v>
      </c>
      <c r="R979" t="s">
        <v>8321</v>
      </c>
      <c r="S979" s="9">
        <f t="shared" si="62"/>
        <v>42391.942094907412</v>
      </c>
      <c r="T979" s="9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56.263267182990241</v>
      </c>
      <c r="P980" s="5">
        <f t="shared" si="61"/>
        <v>790.83739837398377</v>
      </c>
      <c r="Q980" t="s">
        <v>8319</v>
      </c>
      <c r="R980" t="s">
        <v>8321</v>
      </c>
      <c r="S980" s="9">
        <f t="shared" si="62"/>
        <v>42395.309039351851</v>
      </c>
      <c r="T980" s="9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82.817599999999999</v>
      </c>
      <c r="P981" s="5">
        <f t="shared" si="61"/>
        <v>301.93916666666667</v>
      </c>
      <c r="Q981" t="s">
        <v>8319</v>
      </c>
      <c r="R981" t="s">
        <v>8321</v>
      </c>
      <c r="S981" s="9">
        <f t="shared" si="62"/>
        <v>42506.416990740734</v>
      </c>
      <c r="T981" s="9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14.860000000000001</v>
      </c>
      <c r="P982" s="5">
        <f t="shared" si="61"/>
        <v>47.935483870967744</v>
      </c>
      <c r="Q982" t="s">
        <v>8319</v>
      </c>
      <c r="R982" t="s">
        <v>8321</v>
      </c>
      <c r="S982" s="9">
        <f t="shared" si="62"/>
        <v>41928.904189814813</v>
      </c>
      <c r="T982" s="9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1.2375123751237513E-2</v>
      </c>
      <c r="P983" s="5">
        <f t="shared" si="61"/>
        <v>2.75</v>
      </c>
      <c r="Q983" t="s">
        <v>8319</v>
      </c>
      <c r="R983" t="s">
        <v>8321</v>
      </c>
      <c r="S983" s="9">
        <f t="shared" si="62"/>
        <v>41830.947013888886</v>
      </c>
      <c r="T983" s="9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1.7142857142857144E-2</v>
      </c>
      <c r="P984" s="5">
        <f t="shared" si="61"/>
        <v>1</v>
      </c>
      <c r="Q984" t="s">
        <v>8319</v>
      </c>
      <c r="R984" t="s">
        <v>8321</v>
      </c>
      <c r="S984" s="9">
        <f t="shared" si="62"/>
        <v>42615.753310185188</v>
      </c>
      <c r="T984" s="9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29.506136117214709</v>
      </c>
      <c r="P985" s="5">
        <f t="shared" si="61"/>
        <v>171.79329608938548</v>
      </c>
      <c r="Q985" t="s">
        <v>8319</v>
      </c>
      <c r="R985" t="s">
        <v>8321</v>
      </c>
      <c r="S985" s="9">
        <f t="shared" si="62"/>
        <v>42574.667650462965</v>
      </c>
      <c r="T985" s="9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</v>
      </c>
      <c r="P986" s="5">
        <f t="shared" si="61"/>
        <v>35.333333333333336</v>
      </c>
      <c r="Q986" t="s">
        <v>8319</v>
      </c>
      <c r="R986" t="s">
        <v>8321</v>
      </c>
      <c r="S986" s="9">
        <f t="shared" si="62"/>
        <v>42061.11583333333</v>
      </c>
      <c r="T986" s="9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6.293333333333333</v>
      </c>
      <c r="P987" s="5">
        <f t="shared" si="61"/>
        <v>82.086956521739125</v>
      </c>
      <c r="Q987" t="s">
        <v>8319</v>
      </c>
      <c r="R987" t="s">
        <v>8321</v>
      </c>
      <c r="S987" s="9">
        <f t="shared" si="62"/>
        <v>42339.967708333337</v>
      </c>
      <c r="T987" s="9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12.75</v>
      </c>
      <c r="P988" s="5">
        <f t="shared" si="61"/>
        <v>110.8695652173913</v>
      </c>
      <c r="Q988" t="s">
        <v>8319</v>
      </c>
      <c r="R988" t="s">
        <v>8321</v>
      </c>
      <c r="S988" s="9">
        <f t="shared" si="62"/>
        <v>42324.767361111109</v>
      </c>
      <c r="T988" s="9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13.22</v>
      </c>
      <c r="P989" s="5">
        <f t="shared" si="61"/>
        <v>161.21951219512195</v>
      </c>
      <c r="Q989" t="s">
        <v>8319</v>
      </c>
      <c r="R989" t="s">
        <v>8321</v>
      </c>
      <c r="S989" s="9">
        <f t="shared" si="62"/>
        <v>41773.294560185182</v>
      </c>
      <c r="T989" s="9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5" t="e">
        <f t="shared" si="61"/>
        <v>#DIV/0!</v>
      </c>
      <c r="Q990" t="s">
        <v>8319</v>
      </c>
      <c r="R990" t="s">
        <v>8321</v>
      </c>
      <c r="S990" s="9">
        <f t="shared" si="62"/>
        <v>42614.356770833328</v>
      </c>
      <c r="T990" s="9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16.77</v>
      </c>
      <c r="P991" s="5">
        <f t="shared" si="61"/>
        <v>52.40625</v>
      </c>
      <c r="Q991" t="s">
        <v>8319</v>
      </c>
      <c r="R991" t="s">
        <v>8321</v>
      </c>
      <c r="S991" s="9">
        <f t="shared" si="62"/>
        <v>42611.933969907404</v>
      </c>
      <c r="T991" s="9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0.104</v>
      </c>
      <c r="P992" s="5">
        <f t="shared" si="61"/>
        <v>13</v>
      </c>
      <c r="Q992" t="s">
        <v>8319</v>
      </c>
      <c r="R992" t="s">
        <v>8321</v>
      </c>
      <c r="S992" s="9">
        <f t="shared" si="62"/>
        <v>41855.784305555557</v>
      </c>
      <c r="T992" s="9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</v>
      </c>
      <c r="P993" s="5">
        <f t="shared" si="61"/>
        <v>30.285714285714285</v>
      </c>
      <c r="Q993" t="s">
        <v>8319</v>
      </c>
      <c r="R993" t="s">
        <v>8321</v>
      </c>
      <c r="S993" s="9">
        <f t="shared" si="62"/>
        <v>42538.75680555556</v>
      </c>
      <c r="T993" s="9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0.46699999999999997</v>
      </c>
      <c r="P994" s="5">
        <f t="shared" si="61"/>
        <v>116.75</v>
      </c>
      <c r="Q994" t="s">
        <v>8319</v>
      </c>
      <c r="R994" t="s">
        <v>8321</v>
      </c>
      <c r="S994" s="9">
        <f t="shared" si="62"/>
        <v>42437.924988425926</v>
      </c>
      <c r="T994" s="9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25.087142857142858</v>
      </c>
      <c r="P995" s="5">
        <f t="shared" si="61"/>
        <v>89.59693877551021</v>
      </c>
      <c r="Q995" t="s">
        <v>8319</v>
      </c>
      <c r="R995" t="s">
        <v>8321</v>
      </c>
      <c r="S995" s="9">
        <f t="shared" si="62"/>
        <v>42652.964907407411</v>
      </c>
      <c r="T995" s="9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2.3345000000000002</v>
      </c>
      <c r="P996" s="5">
        <f t="shared" si="61"/>
        <v>424.45454545454544</v>
      </c>
      <c r="Q996" t="s">
        <v>8319</v>
      </c>
      <c r="R996" t="s">
        <v>8321</v>
      </c>
      <c r="S996" s="9">
        <f t="shared" si="62"/>
        <v>41921.263078703705</v>
      </c>
      <c r="T996" s="9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7.26</v>
      </c>
      <c r="P997" s="5">
        <f t="shared" si="61"/>
        <v>80.666666666666671</v>
      </c>
      <c r="Q997" t="s">
        <v>8319</v>
      </c>
      <c r="R997" t="s">
        <v>8321</v>
      </c>
      <c r="S997" s="9">
        <f t="shared" si="62"/>
        <v>41947.940740740742</v>
      </c>
      <c r="T997" s="9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</v>
      </c>
      <c r="P998" s="5">
        <f t="shared" si="61"/>
        <v>13</v>
      </c>
      <c r="Q998" t="s">
        <v>8319</v>
      </c>
      <c r="R998" t="s">
        <v>8321</v>
      </c>
      <c r="S998" s="9">
        <f t="shared" si="62"/>
        <v>41817.866435185184</v>
      </c>
      <c r="T998" s="9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1.3</v>
      </c>
      <c r="P999" s="5">
        <f t="shared" si="61"/>
        <v>8.125</v>
      </c>
      <c r="Q999" t="s">
        <v>8319</v>
      </c>
      <c r="R999" t="s">
        <v>8321</v>
      </c>
      <c r="S999" s="9">
        <f t="shared" si="62"/>
        <v>41941.10297453704</v>
      </c>
      <c r="T999" s="9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58.558333333333337</v>
      </c>
      <c r="P1000" s="5">
        <f t="shared" si="61"/>
        <v>153.42794759825327</v>
      </c>
      <c r="Q1000" t="s">
        <v>8319</v>
      </c>
      <c r="R1000" t="s">
        <v>8321</v>
      </c>
      <c r="S1000" s="9">
        <f t="shared" si="62"/>
        <v>42282.168993055559</v>
      </c>
      <c r="T1000" s="9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7.7886666666666677</v>
      </c>
      <c r="P1001" s="5">
        <f t="shared" si="61"/>
        <v>292.07499999999999</v>
      </c>
      <c r="Q1001" t="s">
        <v>8319</v>
      </c>
      <c r="R1001" t="s">
        <v>8321</v>
      </c>
      <c r="S1001" s="9">
        <f t="shared" si="62"/>
        <v>41926.29965277778</v>
      </c>
      <c r="T1001" s="9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2.2157147647256061</v>
      </c>
      <c r="P1002" s="5">
        <f t="shared" si="61"/>
        <v>3304</v>
      </c>
      <c r="Q1002" t="s">
        <v>8319</v>
      </c>
      <c r="R1002" t="s">
        <v>8321</v>
      </c>
      <c r="S1002" s="9">
        <f t="shared" si="62"/>
        <v>42749.059722222228</v>
      </c>
      <c r="T1002" s="9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104</v>
      </c>
      <c r="P1003" s="5">
        <f t="shared" si="61"/>
        <v>1300</v>
      </c>
      <c r="Q1003" t="s">
        <v>8319</v>
      </c>
      <c r="R1003" t="s">
        <v>8321</v>
      </c>
      <c r="S1003" s="9">
        <f t="shared" si="62"/>
        <v>42720.720057870371</v>
      </c>
      <c r="T1003" s="9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29.6029602960296</v>
      </c>
      <c r="P1004" s="5">
        <f t="shared" si="61"/>
        <v>134.54545454545453</v>
      </c>
      <c r="Q1004" t="s">
        <v>8319</v>
      </c>
      <c r="R1004" t="s">
        <v>8321</v>
      </c>
      <c r="S1004" s="9">
        <f t="shared" si="62"/>
        <v>42325.684189814812</v>
      </c>
      <c r="T1004" s="9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16.055</v>
      </c>
      <c r="P1005" s="5">
        <f t="shared" si="61"/>
        <v>214.06666666666666</v>
      </c>
      <c r="Q1005" t="s">
        <v>8319</v>
      </c>
      <c r="R1005" t="s">
        <v>8321</v>
      </c>
      <c r="S1005" s="9">
        <f t="shared" si="62"/>
        <v>42780.709039351852</v>
      </c>
      <c r="T1005" s="9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82.207999999999998</v>
      </c>
      <c r="P1006" s="5">
        <f t="shared" si="61"/>
        <v>216.33684210526314</v>
      </c>
      <c r="Q1006" t="s">
        <v>8319</v>
      </c>
      <c r="R1006" t="s">
        <v>8321</v>
      </c>
      <c r="S1006" s="9">
        <f t="shared" si="62"/>
        <v>42388.708645833336</v>
      </c>
      <c r="T1006" s="9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75.051000000000002</v>
      </c>
      <c r="P1007" s="5">
        <f t="shared" si="61"/>
        <v>932.31055900621118</v>
      </c>
      <c r="Q1007" t="s">
        <v>8319</v>
      </c>
      <c r="R1007" t="s">
        <v>8321</v>
      </c>
      <c r="S1007" s="9">
        <f t="shared" si="62"/>
        <v>42276.624803240738</v>
      </c>
      <c r="T1007" s="9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5.8500000000000005</v>
      </c>
      <c r="P1008" s="5">
        <f t="shared" si="61"/>
        <v>29.25</v>
      </c>
      <c r="Q1008" t="s">
        <v>8319</v>
      </c>
      <c r="R1008" t="s">
        <v>8321</v>
      </c>
      <c r="S1008" s="9">
        <f t="shared" si="62"/>
        <v>41977.040185185186</v>
      </c>
      <c r="T1008" s="9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44.32</v>
      </c>
      <c r="P1009" s="5">
        <f t="shared" si="61"/>
        <v>174.94736842105263</v>
      </c>
      <c r="Q1009" t="s">
        <v>8319</v>
      </c>
      <c r="R1009" t="s">
        <v>8321</v>
      </c>
      <c r="S1009" s="9">
        <f t="shared" si="62"/>
        <v>42676.583599537036</v>
      </c>
      <c r="T1009" s="9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0.26737967914438499</v>
      </c>
      <c r="P1010" s="5">
        <f t="shared" si="61"/>
        <v>250</v>
      </c>
      <c r="Q1010" t="s">
        <v>8319</v>
      </c>
      <c r="R1010" t="s">
        <v>8321</v>
      </c>
      <c r="S1010" s="9">
        <f t="shared" si="62"/>
        <v>42702.809201388889</v>
      </c>
      <c r="T1010" s="9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13.13</v>
      </c>
      <c r="P1011" s="5">
        <f t="shared" si="61"/>
        <v>65</v>
      </c>
      <c r="Q1011" t="s">
        <v>8319</v>
      </c>
      <c r="R1011" t="s">
        <v>8321</v>
      </c>
      <c r="S1011" s="9">
        <f t="shared" si="62"/>
        <v>42510.604699074072</v>
      </c>
      <c r="T1011" s="9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0.19088937093275488</v>
      </c>
      <c r="P1012" s="5">
        <f t="shared" si="61"/>
        <v>55</v>
      </c>
      <c r="Q1012" t="s">
        <v>8319</v>
      </c>
      <c r="R1012" t="s">
        <v>8321</v>
      </c>
      <c r="S1012" s="9">
        <f t="shared" si="62"/>
        <v>42561.829421296294</v>
      </c>
      <c r="T1012" s="9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0.375</v>
      </c>
      <c r="P1013" s="5">
        <f t="shared" si="61"/>
        <v>75</v>
      </c>
      <c r="Q1013" t="s">
        <v>8319</v>
      </c>
      <c r="R1013" t="s">
        <v>8321</v>
      </c>
      <c r="S1013" s="9">
        <f t="shared" si="62"/>
        <v>41946.898090277777</v>
      </c>
      <c r="T1013" s="9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21535.021000000001</v>
      </c>
      <c r="P1014" s="5">
        <f t="shared" si="61"/>
        <v>1389.3561935483872</v>
      </c>
      <c r="Q1014" t="s">
        <v>8319</v>
      </c>
      <c r="R1014" t="s">
        <v>8321</v>
      </c>
      <c r="S1014" s="9">
        <f t="shared" si="62"/>
        <v>42714.440416666665</v>
      </c>
      <c r="T1014" s="9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34.527999999999999</v>
      </c>
      <c r="P1015" s="5">
        <f t="shared" si="61"/>
        <v>95.911111111111111</v>
      </c>
      <c r="Q1015" t="s">
        <v>8319</v>
      </c>
      <c r="R1015" t="s">
        <v>8321</v>
      </c>
      <c r="S1015" s="9">
        <f t="shared" si="62"/>
        <v>42339.833981481483</v>
      </c>
      <c r="T1015" s="9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30.599999999999998</v>
      </c>
      <c r="P1016" s="5">
        <f t="shared" si="61"/>
        <v>191.25</v>
      </c>
      <c r="Q1016" t="s">
        <v>8319</v>
      </c>
      <c r="R1016" t="s">
        <v>8321</v>
      </c>
      <c r="S1016" s="9">
        <f t="shared" si="62"/>
        <v>41955.002488425926</v>
      </c>
      <c r="T1016" s="9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2.666666666666667</v>
      </c>
      <c r="P1017" s="5">
        <f t="shared" si="61"/>
        <v>40</v>
      </c>
      <c r="Q1017" t="s">
        <v>8319</v>
      </c>
      <c r="R1017" t="s">
        <v>8321</v>
      </c>
      <c r="S1017" s="9">
        <f t="shared" si="62"/>
        <v>42303.878414351857</v>
      </c>
      <c r="T1017" s="9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</v>
      </c>
      <c r="P1018" s="5">
        <f t="shared" si="61"/>
        <v>74.78947368421052</v>
      </c>
      <c r="Q1018" t="s">
        <v>8319</v>
      </c>
      <c r="R1018" t="s">
        <v>8321</v>
      </c>
      <c r="S1018" s="9">
        <f t="shared" si="62"/>
        <v>42422.107129629629</v>
      </c>
      <c r="T1018" s="9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22.878799999999998</v>
      </c>
      <c r="P1019" s="5">
        <f t="shared" si="61"/>
        <v>161.11830985915492</v>
      </c>
      <c r="Q1019" t="s">
        <v>8319</v>
      </c>
      <c r="R1019" t="s">
        <v>8321</v>
      </c>
      <c r="S1019" s="9">
        <f t="shared" si="62"/>
        <v>42289.675173611111</v>
      </c>
      <c r="T1019" s="9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</v>
      </c>
      <c r="P1020" s="5">
        <f t="shared" si="61"/>
        <v>88.714285714285708</v>
      </c>
      <c r="Q1020" t="s">
        <v>8319</v>
      </c>
      <c r="R1020" t="s">
        <v>8321</v>
      </c>
      <c r="S1020" s="9">
        <f t="shared" si="62"/>
        <v>42535.492280092592</v>
      </c>
      <c r="T1020" s="9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47.333333333333336</v>
      </c>
      <c r="P1021" s="5">
        <f t="shared" si="61"/>
        <v>53.25</v>
      </c>
      <c r="Q1021" t="s">
        <v>8319</v>
      </c>
      <c r="R1021" t="s">
        <v>8321</v>
      </c>
      <c r="S1021" s="9">
        <f t="shared" si="62"/>
        <v>42009.973946759259</v>
      </c>
      <c r="T1021" s="9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205.54838709677421</v>
      </c>
      <c r="P1022" s="5">
        <f t="shared" si="61"/>
        <v>106.2</v>
      </c>
      <c r="Q1022" t="s">
        <v>8325</v>
      </c>
      <c r="R1022" t="s">
        <v>8330</v>
      </c>
      <c r="S1022" s="9">
        <f t="shared" si="62"/>
        <v>42127.069548611107</v>
      </c>
      <c r="T1022" s="9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351.80366666666669</v>
      </c>
      <c r="P1023" s="5">
        <f t="shared" si="61"/>
        <v>22.079728033472804</v>
      </c>
      <c r="Q1023" t="s">
        <v>8325</v>
      </c>
      <c r="R1023" t="s">
        <v>8330</v>
      </c>
      <c r="S1023" s="9">
        <f t="shared" si="62"/>
        <v>42271.251979166671</v>
      </c>
      <c r="T1023" s="9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114.9</v>
      </c>
      <c r="P1024" s="5">
        <f t="shared" si="61"/>
        <v>31.054054054054053</v>
      </c>
      <c r="Q1024" t="s">
        <v>8325</v>
      </c>
      <c r="R1024" t="s">
        <v>8330</v>
      </c>
      <c r="S1024" s="9">
        <f t="shared" si="62"/>
        <v>42111.646724537044</v>
      </c>
      <c r="T1024" s="9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237.15</v>
      </c>
      <c r="P1025" s="5">
        <f t="shared" si="61"/>
        <v>36.206106870229007</v>
      </c>
      <c r="Q1025" t="s">
        <v>8325</v>
      </c>
      <c r="R1025" t="s">
        <v>8330</v>
      </c>
      <c r="S1025" s="9">
        <f t="shared" si="62"/>
        <v>42145.919687500005</v>
      </c>
      <c r="T1025" s="9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118.63774999999998</v>
      </c>
      <c r="P1026" s="5">
        <f t="shared" si="61"/>
        <v>388.9762295081967</v>
      </c>
      <c r="Q1026" t="s">
        <v>8325</v>
      </c>
      <c r="R1026" t="s">
        <v>8330</v>
      </c>
      <c r="S1026" s="9">
        <f t="shared" si="62"/>
        <v>42370.580590277779</v>
      </c>
      <c r="T1026" s="9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(E1027/D1027)*100</f>
        <v>109.92831428571431</v>
      </c>
      <c r="P1027" s="5">
        <f t="shared" ref="P1027:P1090" si="65">E1027/L1027</f>
        <v>71.848571428571432</v>
      </c>
      <c r="Q1027" t="s">
        <v>8325</v>
      </c>
      <c r="R1027" t="s">
        <v>8330</v>
      </c>
      <c r="S1027" s="9">
        <f t="shared" ref="S1027:S1090" si="66">(((J1027/60)/60)/24)+DATE(1970,1,1)</f>
        <v>42049.833761574075</v>
      </c>
      <c r="T1027" s="9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100.00828571428571</v>
      </c>
      <c r="P1028" s="5">
        <f t="shared" si="65"/>
        <v>57.381803278688523</v>
      </c>
      <c r="Q1028" t="s">
        <v>8325</v>
      </c>
      <c r="R1028" t="s">
        <v>8330</v>
      </c>
      <c r="S1028" s="9">
        <f t="shared" si="66"/>
        <v>42426.407592592594</v>
      </c>
      <c r="T1028" s="9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103.09292094387415</v>
      </c>
      <c r="P1029" s="5">
        <f t="shared" si="65"/>
        <v>69.666666666666671</v>
      </c>
      <c r="Q1029" t="s">
        <v>8325</v>
      </c>
      <c r="R1029" t="s">
        <v>8330</v>
      </c>
      <c r="S1029" s="9">
        <f t="shared" si="66"/>
        <v>41905.034108796295</v>
      </c>
      <c r="T1029" s="9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117.27000000000001</v>
      </c>
      <c r="P1030" s="5">
        <f t="shared" si="65"/>
        <v>45.988235294117644</v>
      </c>
      <c r="Q1030" t="s">
        <v>8325</v>
      </c>
      <c r="R1030" t="s">
        <v>8330</v>
      </c>
      <c r="S1030" s="9">
        <f t="shared" si="66"/>
        <v>42755.627372685187</v>
      </c>
      <c r="T1030" s="9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111.75999999999999</v>
      </c>
      <c r="P1031" s="5">
        <f t="shared" si="65"/>
        <v>79.262411347517727</v>
      </c>
      <c r="Q1031" t="s">
        <v>8325</v>
      </c>
      <c r="R1031" t="s">
        <v>8330</v>
      </c>
      <c r="S1031" s="9">
        <f t="shared" si="66"/>
        <v>42044.711886574078</v>
      </c>
      <c r="T1031" s="9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342.09999999999997</v>
      </c>
      <c r="P1032" s="5">
        <f t="shared" si="65"/>
        <v>43.031446540880502</v>
      </c>
      <c r="Q1032" t="s">
        <v>8325</v>
      </c>
      <c r="R1032" t="s">
        <v>8330</v>
      </c>
      <c r="S1032" s="9">
        <f t="shared" si="66"/>
        <v>42611.483206018514</v>
      </c>
      <c r="T1032" s="9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107.4</v>
      </c>
      <c r="P1033" s="5">
        <f t="shared" si="65"/>
        <v>108.48484848484848</v>
      </c>
      <c r="Q1033" t="s">
        <v>8325</v>
      </c>
      <c r="R1033" t="s">
        <v>8330</v>
      </c>
      <c r="S1033" s="9">
        <f t="shared" si="66"/>
        <v>42324.764004629629</v>
      </c>
      <c r="T1033" s="9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108.49703703703703</v>
      </c>
      <c r="P1034" s="5">
        <f t="shared" si="65"/>
        <v>61.029583333333335</v>
      </c>
      <c r="Q1034" t="s">
        <v>8325</v>
      </c>
      <c r="R1034" t="s">
        <v>8330</v>
      </c>
      <c r="S1034" s="9">
        <f t="shared" si="66"/>
        <v>42514.666956018518</v>
      </c>
      <c r="T1034" s="9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102.86144578313252</v>
      </c>
      <c r="P1035" s="5">
        <f t="shared" si="65"/>
        <v>50.592592592592595</v>
      </c>
      <c r="Q1035" t="s">
        <v>8325</v>
      </c>
      <c r="R1035" t="s">
        <v>8330</v>
      </c>
      <c r="S1035" s="9">
        <f t="shared" si="66"/>
        <v>42688.732407407413</v>
      </c>
      <c r="T1035" s="9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130.0018</v>
      </c>
      <c r="P1036" s="5">
        <f t="shared" si="65"/>
        <v>39.157168674698795</v>
      </c>
      <c r="Q1036" t="s">
        <v>8325</v>
      </c>
      <c r="R1036" t="s">
        <v>8330</v>
      </c>
      <c r="S1036" s="9">
        <f t="shared" si="66"/>
        <v>42555.166712962964</v>
      </c>
      <c r="T1036" s="9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107.65217391304347</v>
      </c>
      <c r="P1037" s="5">
        <f t="shared" si="65"/>
        <v>65.15789473684211</v>
      </c>
      <c r="Q1037" t="s">
        <v>8325</v>
      </c>
      <c r="R1037" t="s">
        <v>8330</v>
      </c>
      <c r="S1037" s="9">
        <f t="shared" si="66"/>
        <v>42016.641435185185</v>
      </c>
      <c r="T1037" s="9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112.36044444444444</v>
      </c>
      <c r="P1038" s="5">
        <f t="shared" si="65"/>
        <v>23.963127962085309</v>
      </c>
      <c r="Q1038" t="s">
        <v>8325</v>
      </c>
      <c r="R1038" t="s">
        <v>8330</v>
      </c>
      <c r="S1038" s="9">
        <f t="shared" si="66"/>
        <v>41249.448958333334</v>
      </c>
      <c r="T1038" s="9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102.1</v>
      </c>
      <c r="P1039" s="5">
        <f t="shared" si="65"/>
        <v>48.61904761904762</v>
      </c>
      <c r="Q1039" t="s">
        <v>8325</v>
      </c>
      <c r="R1039" t="s">
        <v>8330</v>
      </c>
      <c r="S1039" s="9">
        <f t="shared" si="66"/>
        <v>42119.822476851856</v>
      </c>
      <c r="T1039" s="9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145.33333333333334</v>
      </c>
      <c r="P1040" s="5">
        <f t="shared" si="65"/>
        <v>35.73770491803279</v>
      </c>
      <c r="Q1040" t="s">
        <v>8325</v>
      </c>
      <c r="R1040" t="s">
        <v>8330</v>
      </c>
      <c r="S1040" s="9">
        <f t="shared" si="66"/>
        <v>42418.231747685189</v>
      </c>
      <c r="T1040" s="9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128.19999999999999</v>
      </c>
      <c r="P1041" s="5">
        <f t="shared" si="65"/>
        <v>21.366666666666667</v>
      </c>
      <c r="Q1041" t="s">
        <v>8325</v>
      </c>
      <c r="R1041" t="s">
        <v>8330</v>
      </c>
      <c r="S1041" s="9">
        <f t="shared" si="66"/>
        <v>42692.109328703707</v>
      </c>
      <c r="T1041" s="9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0.29411764705882354</v>
      </c>
      <c r="P1042" s="5">
        <f t="shared" si="65"/>
        <v>250</v>
      </c>
      <c r="Q1042" t="s">
        <v>8331</v>
      </c>
      <c r="R1042" t="s">
        <v>8332</v>
      </c>
      <c r="S1042" s="9">
        <f t="shared" si="66"/>
        <v>42579.708437499998</v>
      </c>
      <c r="T1042" s="9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5" t="e">
        <f t="shared" si="65"/>
        <v>#DIV/0!</v>
      </c>
      <c r="Q1043" t="s">
        <v>8331</v>
      </c>
      <c r="R1043" t="s">
        <v>8332</v>
      </c>
      <c r="S1043" s="9">
        <f t="shared" si="66"/>
        <v>41831.060092592597</v>
      </c>
      <c r="T1043" s="9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</v>
      </c>
      <c r="P1044" s="5">
        <f t="shared" si="65"/>
        <v>10</v>
      </c>
      <c r="Q1044" t="s">
        <v>8331</v>
      </c>
      <c r="R1044" t="s">
        <v>8332</v>
      </c>
      <c r="S1044" s="9">
        <f t="shared" si="66"/>
        <v>41851.696157407408</v>
      </c>
      <c r="T1044" s="9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8.5370000000000008</v>
      </c>
      <c r="P1045" s="5">
        <f t="shared" si="65"/>
        <v>29.236301369863014</v>
      </c>
      <c r="Q1045" t="s">
        <v>8331</v>
      </c>
      <c r="R1045" t="s">
        <v>8332</v>
      </c>
      <c r="S1045" s="9">
        <f t="shared" si="66"/>
        <v>42114.252951388888</v>
      </c>
      <c r="T1045" s="9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8.5714285714285715E-2</v>
      </c>
      <c r="P1046" s="5">
        <f t="shared" si="65"/>
        <v>3</v>
      </c>
      <c r="Q1046" t="s">
        <v>8331</v>
      </c>
      <c r="R1046" t="s">
        <v>8332</v>
      </c>
      <c r="S1046" s="9">
        <f t="shared" si="66"/>
        <v>42011.925937499997</v>
      </c>
      <c r="T1046" s="9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2.6599999999999997</v>
      </c>
      <c r="P1047" s="5">
        <f t="shared" si="65"/>
        <v>33.25</v>
      </c>
      <c r="Q1047" t="s">
        <v>8331</v>
      </c>
      <c r="R1047" t="s">
        <v>8332</v>
      </c>
      <c r="S1047" s="9">
        <f t="shared" si="66"/>
        <v>41844.874421296299</v>
      </c>
      <c r="T1047" s="9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5" t="e">
        <f t="shared" si="65"/>
        <v>#DIV/0!</v>
      </c>
      <c r="Q1048" t="s">
        <v>8331</v>
      </c>
      <c r="R1048" t="s">
        <v>8332</v>
      </c>
      <c r="S1048" s="9">
        <f t="shared" si="66"/>
        <v>42319.851388888885</v>
      </c>
      <c r="T1048" s="9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0.05</v>
      </c>
      <c r="P1049" s="5">
        <f t="shared" si="65"/>
        <v>1</v>
      </c>
      <c r="Q1049" t="s">
        <v>8331</v>
      </c>
      <c r="R1049" t="s">
        <v>8332</v>
      </c>
      <c r="S1049" s="9">
        <f t="shared" si="66"/>
        <v>41918.818460648145</v>
      </c>
      <c r="T1049" s="9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</v>
      </c>
      <c r="P1050" s="5">
        <f t="shared" si="65"/>
        <v>53</v>
      </c>
      <c r="Q1050" t="s">
        <v>8331</v>
      </c>
      <c r="R1050" t="s">
        <v>8332</v>
      </c>
      <c r="S1050" s="9">
        <f t="shared" si="66"/>
        <v>42598.053113425922</v>
      </c>
      <c r="T1050" s="9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5" t="e">
        <f t="shared" si="65"/>
        <v>#DIV/0!</v>
      </c>
      <c r="Q1051" t="s">
        <v>8331</v>
      </c>
      <c r="R1051" t="s">
        <v>8332</v>
      </c>
      <c r="S1051" s="9">
        <f t="shared" si="66"/>
        <v>42382.431076388893</v>
      </c>
      <c r="T1051" s="9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5" t="e">
        <f t="shared" si="65"/>
        <v>#DIV/0!</v>
      </c>
      <c r="Q1052" t="s">
        <v>8331</v>
      </c>
      <c r="R1052" t="s">
        <v>8332</v>
      </c>
      <c r="S1052" s="9">
        <f t="shared" si="66"/>
        <v>42231.7971875</v>
      </c>
      <c r="T1052" s="9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5" t="e">
        <f t="shared" si="65"/>
        <v>#DIV/0!</v>
      </c>
      <c r="Q1053" t="s">
        <v>8331</v>
      </c>
      <c r="R1053" t="s">
        <v>8332</v>
      </c>
      <c r="S1053" s="9">
        <f t="shared" si="66"/>
        <v>41850.014178240745</v>
      </c>
      <c r="T1053" s="9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5" t="e">
        <f t="shared" si="65"/>
        <v>#DIV/0!</v>
      </c>
      <c r="Q1054" t="s">
        <v>8331</v>
      </c>
      <c r="R1054" t="s">
        <v>8332</v>
      </c>
      <c r="S1054" s="9">
        <f t="shared" si="66"/>
        <v>42483.797395833331</v>
      </c>
      <c r="T1054" s="9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1</v>
      </c>
      <c r="P1055" s="5">
        <f t="shared" si="65"/>
        <v>15</v>
      </c>
      <c r="Q1055" t="s">
        <v>8331</v>
      </c>
      <c r="R1055" t="s">
        <v>8332</v>
      </c>
      <c r="S1055" s="9">
        <f t="shared" si="66"/>
        <v>42775.172824074078</v>
      </c>
      <c r="T1055" s="9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5" t="e">
        <f t="shared" si="65"/>
        <v>#DIV/0!</v>
      </c>
      <c r="Q1056" t="s">
        <v>8331</v>
      </c>
      <c r="R1056" t="s">
        <v>8332</v>
      </c>
      <c r="S1056" s="9">
        <f t="shared" si="66"/>
        <v>41831.851840277777</v>
      </c>
      <c r="T1056" s="9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5" t="e">
        <f t="shared" si="65"/>
        <v>#DIV/0!</v>
      </c>
      <c r="Q1057" t="s">
        <v>8331</v>
      </c>
      <c r="R1057" t="s">
        <v>8332</v>
      </c>
      <c r="S1057" s="9">
        <f t="shared" si="66"/>
        <v>42406.992418981477</v>
      </c>
      <c r="T1057" s="9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5" t="e">
        <f t="shared" si="65"/>
        <v>#DIV/0!</v>
      </c>
      <c r="Q1058" t="s">
        <v>8331</v>
      </c>
      <c r="R1058" t="s">
        <v>8332</v>
      </c>
      <c r="S1058" s="9">
        <f t="shared" si="66"/>
        <v>42058.719641203701</v>
      </c>
      <c r="T1058" s="9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5" t="e">
        <f t="shared" si="65"/>
        <v>#DIV/0!</v>
      </c>
      <c r="Q1059" t="s">
        <v>8331</v>
      </c>
      <c r="R1059" t="s">
        <v>8332</v>
      </c>
      <c r="S1059" s="9">
        <f t="shared" si="66"/>
        <v>42678.871331018512</v>
      </c>
      <c r="T1059" s="9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5" t="e">
        <f t="shared" si="65"/>
        <v>#DIV/0!</v>
      </c>
      <c r="Q1060" t="s">
        <v>8331</v>
      </c>
      <c r="R1060" t="s">
        <v>8332</v>
      </c>
      <c r="S1060" s="9">
        <f t="shared" si="66"/>
        <v>42047.900960648149</v>
      </c>
      <c r="T1060" s="9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5" t="e">
        <f t="shared" si="65"/>
        <v>#DIV/0!</v>
      </c>
      <c r="Q1061" t="s">
        <v>8331</v>
      </c>
      <c r="R1061" t="s">
        <v>8332</v>
      </c>
      <c r="S1061" s="9">
        <f t="shared" si="66"/>
        <v>42046.79</v>
      </c>
      <c r="T1061" s="9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1</v>
      </c>
      <c r="P1062" s="5">
        <f t="shared" si="65"/>
        <v>50</v>
      </c>
      <c r="Q1062" t="s">
        <v>8331</v>
      </c>
      <c r="R1062" t="s">
        <v>8332</v>
      </c>
      <c r="S1062" s="9">
        <f t="shared" si="66"/>
        <v>42079.913113425922</v>
      </c>
      <c r="T1062" s="9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5" t="e">
        <f t="shared" si="65"/>
        <v>#DIV/0!</v>
      </c>
      <c r="Q1063" t="s">
        <v>8331</v>
      </c>
      <c r="R1063" t="s">
        <v>8332</v>
      </c>
      <c r="S1063" s="9">
        <f t="shared" si="66"/>
        <v>42432.276712962965</v>
      </c>
      <c r="T1063" s="9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95.477386934673376</v>
      </c>
      <c r="P1064" s="5">
        <f t="shared" si="65"/>
        <v>47.5</v>
      </c>
      <c r="Q1064" t="s">
        <v>8331</v>
      </c>
      <c r="R1064" t="s">
        <v>8332</v>
      </c>
      <c r="S1064" s="9">
        <f t="shared" si="66"/>
        <v>42556.807187500002</v>
      </c>
      <c r="T1064" s="9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5" t="e">
        <f t="shared" si="65"/>
        <v>#DIV/0!</v>
      </c>
      <c r="Q1065" t="s">
        <v>8331</v>
      </c>
      <c r="R1065" t="s">
        <v>8332</v>
      </c>
      <c r="S1065" s="9">
        <f t="shared" si="66"/>
        <v>42583.030810185184</v>
      </c>
      <c r="T1065" s="9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</v>
      </c>
      <c r="P1066" s="5">
        <f t="shared" si="65"/>
        <v>65.666666666666671</v>
      </c>
      <c r="Q1066" t="s">
        <v>8333</v>
      </c>
      <c r="R1066" t="s">
        <v>8334</v>
      </c>
      <c r="S1066" s="9">
        <f t="shared" si="66"/>
        <v>41417.228043981479</v>
      </c>
      <c r="T1066" s="9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</v>
      </c>
      <c r="P1067" s="5">
        <f t="shared" si="65"/>
        <v>16.2</v>
      </c>
      <c r="Q1067" t="s">
        <v>8333</v>
      </c>
      <c r="R1067" t="s">
        <v>8334</v>
      </c>
      <c r="S1067" s="9">
        <f t="shared" si="66"/>
        <v>41661.381041666667</v>
      </c>
      <c r="T1067" s="9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</v>
      </c>
      <c r="P1068" s="5">
        <f t="shared" si="65"/>
        <v>34.128378378378379</v>
      </c>
      <c r="Q1068" t="s">
        <v>8333</v>
      </c>
      <c r="R1068" t="s">
        <v>8334</v>
      </c>
      <c r="S1068" s="9">
        <f t="shared" si="66"/>
        <v>41445.962754629632</v>
      </c>
      <c r="T1068" s="9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26</v>
      </c>
      <c r="P1069" s="5">
        <f t="shared" si="65"/>
        <v>13</v>
      </c>
      <c r="Q1069" t="s">
        <v>8333</v>
      </c>
      <c r="R1069" t="s">
        <v>8334</v>
      </c>
      <c r="S1069" s="9">
        <f t="shared" si="66"/>
        <v>41599.855682870373</v>
      </c>
      <c r="T1069" s="9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0.15</v>
      </c>
      <c r="P1070" s="5">
        <f t="shared" si="65"/>
        <v>11.25</v>
      </c>
      <c r="Q1070" t="s">
        <v>8333</v>
      </c>
      <c r="R1070" t="s">
        <v>8334</v>
      </c>
      <c r="S1070" s="9">
        <f t="shared" si="66"/>
        <v>42440.371111111104</v>
      </c>
      <c r="T1070" s="9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38.636363636363633</v>
      </c>
      <c r="P1071" s="5">
        <f t="shared" si="65"/>
        <v>40.476190476190474</v>
      </c>
      <c r="Q1071" t="s">
        <v>8333</v>
      </c>
      <c r="R1071" t="s">
        <v>8334</v>
      </c>
      <c r="S1071" s="9">
        <f t="shared" si="66"/>
        <v>41572.229849537034</v>
      </c>
      <c r="T1071" s="9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0.70000000000000007</v>
      </c>
      <c r="P1072" s="5">
        <f t="shared" si="65"/>
        <v>35</v>
      </c>
      <c r="Q1072" t="s">
        <v>8333</v>
      </c>
      <c r="R1072" t="s">
        <v>8334</v>
      </c>
      <c r="S1072" s="9">
        <f t="shared" si="66"/>
        <v>41163.011828703704</v>
      </c>
      <c r="T1072" s="9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5" t="e">
        <f t="shared" si="65"/>
        <v>#DIV/0!</v>
      </c>
      <c r="Q1073" t="s">
        <v>8333</v>
      </c>
      <c r="R1073" t="s">
        <v>8334</v>
      </c>
      <c r="S1073" s="9">
        <f t="shared" si="66"/>
        <v>42295.753391203703</v>
      </c>
      <c r="T1073" s="9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6.8000000000000005E-2</v>
      </c>
      <c r="P1074" s="5">
        <f t="shared" si="65"/>
        <v>12.75</v>
      </c>
      <c r="Q1074" t="s">
        <v>8333</v>
      </c>
      <c r="R1074" t="s">
        <v>8334</v>
      </c>
      <c r="S1074" s="9">
        <f t="shared" si="66"/>
        <v>41645.832141203704</v>
      </c>
      <c r="T1074" s="9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1.3333333333333335</v>
      </c>
      <c r="P1075" s="5">
        <f t="shared" si="65"/>
        <v>10</v>
      </c>
      <c r="Q1075" t="s">
        <v>8333</v>
      </c>
      <c r="R1075" t="s">
        <v>8334</v>
      </c>
      <c r="S1075" s="9">
        <f t="shared" si="66"/>
        <v>40802.964594907404</v>
      </c>
      <c r="T1075" s="9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6.3092592592592585</v>
      </c>
      <c r="P1076" s="5">
        <f t="shared" si="65"/>
        <v>113.56666666666666</v>
      </c>
      <c r="Q1076" t="s">
        <v>8333</v>
      </c>
      <c r="R1076" t="s">
        <v>8334</v>
      </c>
      <c r="S1076" s="9">
        <f t="shared" si="66"/>
        <v>41613.172974537039</v>
      </c>
      <c r="T1076" s="9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4.5</v>
      </c>
      <c r="P1077" s="5">
        <f t="shared" si="65"/>
        <v>15</v>
      </c>
      <c r="Q1077" t="s">
        <v>8333</v>
      </c>
      <c r="R1077" t="s">
        <v>8334</v>
      </c>
      <c r="S1077" s="9">
        <f t="shared" si="66"/>
        <v>41005.904120370367</v>
      </c>
      <c r="T1077" s="9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62.765333333333331</v>
      </c>
      <c r="P1078" s="5">
        <f t="shared" si="65"/>
        <v>48.281025641025643</v>
      </c>
      <c r="Q1078" t="s">
        <v>8333</v>
      </c>
      <c r="R1078" t="s">
        <v>8334</v>
      </c>
      <c r="S1078" s="9">
        <f t="shared" si="66"/>
        <v>41838.377893518518</v>
      </c>
      <c r="T1078" s="9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29.376000000000001</v>
      </c>
      <c r="P1079" s="5">
        <f t="shared" si="65"/>
        <v>43.976047904191617</v>
      </c>
      <c r="Q1079" t="s">
        <v>8333</v>
      </c>
      <c r="R1079" t="s">
        <v>8334</v>
      </c>
      <c r="S1079" s="9">
        <f t="shared" si="66"/>
        <v>42353.16679398148</v>
      </c>
      <c r="T1079" s="9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7.5</v>
      </c>
      <c r="P1080" s="5">
        <f t="shared" si="65"/>
        <v>9</v>
      </c>
      <c r="Q1080" t="s">
        <v>8333</v>
      </c>
      <c r="R1080" t="s">
        <v>8334</v>
      </c>
      <c r="S1080" s="9">
        <f t="shared" si="66"/>
        <v>40701.195844907408</v>
      </c>
      <c r="T1080" s="9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2.6076923076923078</v>
      </c>
      <c r="P1081" s="5">
        <f t="shared" si="65"/>
        <v>37.666666666666664</v>
      </c>
      <c r="Q1081" t="s">
        <v>8333</v>
      </c>
      <c r="R1081" t="s">
        <v>8334</v>
      </c>
      <c r="S1081" s="9">
        <f t="shared" si="66"/>
        <v>42479.566388888896</v>
      </c>
      <c r="T1081" s="9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9.1050000000000004</v>
      </c>
      <c r="P1082" s="5">
        <f t="shared" si="65"/>
        <v>18.581632653061224</v>
      </c>
      <c r="Q1082" t="s">
        <v>8333</v>
      </c>
      <c r="R1082" t="s">
        <v>8334</v>
      </c>
      <c r="S1082" s="9">
        <f t="shared" si="66"/>
        <v>41740.138113425928</v>
      </c>
      <c r="T1082" s="9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1.7647058823529412E-2</v>
      </c>
      <c r="P1083" s="5">
        <f t="shared" si="65"/>
        <v>3</v>
      </c>
      <c r="Q1083" t="s">
        <v>8333</v>
      </c>
      <c r="R1083" t="s">
        <v>8334</v>
      </c>
      <c r="S1083" s="9">
        <f t="shared" si="66"/>
        <v>42002.926990740743</v>
      </c>
      <c r="T1083" s="9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0.55999999999999994</v>
      </c>
      <c r="P1084" s="5">
        <f t="shared" si="65"/>
        <v>18.666666666666668</v>
      </c>
      <c r="Q1084" t="s">
        <v>8333</v>
      </c>
      <c r="R1084" t="s">
        <v>8334</v>
      </c>
      <c r="S1084" s="9">
        <f t="shared" si="66"/>
        <v>41101.906111111115</v>
      </c>
      <c r="T1084" s="9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0.82000000000000006</v>
      </c>
      <c r="P1085" s="5">
        <f t="shared" si="65"/>
        <v>410</v>
      </c>
      <c r="Q1085" t="s">
        <v>8333</v>
      </c>
      <c r="R1085" t="s">
        <v>8334</v>
      </c>
      <c r="S1085" s="9">
        <f t="shared" si="66"/>
        <v>41793.659525462965</v>
      </c>
      <c r="T1085" s="9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5" t="e">
        <f t="shared" si="65"/>
        <v>#DIV/0!</v>
      </c>
      <c r="Q1086" t="s">
        <v>8333</v>
      </c>
      <c r="R1086" t="s">
        <v>8334</v>
      </c>
      <c r="S1086" s="9">
        <f t="shared" si="66"/>
        <v>41829.912083333329</v>
      </c>
      <c r="T1086" s="9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</v>
      </c>
      <c r="P1087" s="5">
        <f t="shared" si="65"/>
        <v>114</v>
      </c>
      <c r="Q1087" t="s">
        <v>8333</v>
      </c>
      <c r="R1087" t="s">
        <v>8334</v>
      </c>
      <c r="S1087" s="9">
        <f t="shared" si="66"/>
        <v>42413.671006944445</v>
      </c>
      <c r="T1087" s="9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8.3333333333333343E-2</v>
      </c>
      <c r="P1088" s="5">
        <f t="shared" si="65"/>
        <v>7.5</v>
      </c>
      <c r="Q1088" t="s">
        <v>8333</v>
      </c>
      <c r="R1088" t="s">
        <v>8334</v>
      </c>
      <c r="S1088" s="9">
        <f t="shared" si="66"/>
        <v>41845.866793981484</v>
      </c>
      <c r="T1088" s="9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5" t="e">
        <f t="shared" si="65"/>
        <v>#DIV/0!</v>
      </c>
      <c r="Q1089" t="s">
        <v>8333</v>
      </c>
      <c r="R1089" t="s">
        <v>8334</v>
      </c>
      <c r="S1089" s="9">
        <f t="shared" si="66"/>
        <v>41775.713969907411</v>
      </c>
      <c r="T1089" s="9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14.182977777777777</v>
      </c>
      <c r="P1090" s="5">
        <f t="shared" si="65"/>
        <v>43.41727891156463</v>
      </c>
      <c r="Q1090" t="s">
        <v>8333</v>
      </c>
      <c r="R1090" t="s">
        <v>8334</v>
      </c>
      <c r="S1090" s="9">
        <f t="shared" si="66"/>
        <v>41723.799386574072</v>
      </c>
      <c r="T1090" s="9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(E1091/D1091)*100</f>
        <v>7.8266666666666662</v>
      </c>
      <c r="P1091" s="5">
        <f t="shared" ref="P1091:P1154" si="69">E1091/L1091</f>
        <v>23.959183673469386</v>
      </c>
      <c r="Q1091" t="s">
        <v>8333</v>
      </c>
      <c r="R1091" t="s">
        <v>8334</v>
      </c>
      <c r="S1091" s="9">
        <f t="shared" ref="S1091:S1154" si="70">(((J1091/60)/60)/24)+DATE(1970,1,1)</f>
        <v>42151.189525462964</v>
      </c>
      <c r="T1091" s="9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3.8464497269020695E-2</v>
      </c>
      <c r="P1092" s="5">
        <f t="shared" si="69"/>
        <v>5</v>
      </c>
      <c r="Q1092" t="s">
        <v>8333</v>
      </c>
      <c r="R1092" t="s">
        <v>8334</v>
      </c>
      <c r="S1092" s="9">
        <f t="shared" si="70"/>
        <v>42123.185798611114</v>
      </c>
      <c r="T1092" s="9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12.5</v>
      </c>
      <c r="P1093" s="5">
        <f t="shared" si="69"/>
        <v>12.5</v>
      </c>
      <c r="Q1093" t="s">
        <v>8333</v>
      </c>
      <c r="R1093" t="s">
        <v>8334</v>
      </c>
      <c r="S1093" s="9">
        <f t="shared" si="70"/>
        <v>42440.820277777777</v>
      </c>
      <c r="T1093" s="9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</v>
      </c>
      <c r="P1094" s="5">
        <f t="shared" si="69"/>
        <v>3</v>
      </c>
      <c r="Q1094" t="s">
        <v>8333</v>
      </c>
      <c r="R1094" t="s">
        <v>8334</v>
      </c>
      <c r="S1094" s="9">
        <f t="shared" si="70"/>
        <v>41250.025902777779</v>
      </c>
      <c r="T1094" s="9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14.083333333333334</v>
      </c>
      <c r="P1095" s="5">
        <f t="shared" si="69"/>
        <v>10.5625</v>
      </c>
      <c r="Q1095" t="s">
        <v>8333</v>
      </c>
      <c r="R1095" t="s">
        <v>8334</v>
      </c>
      <c r="S1095" s="9">
        <f t="shared" si="70"/>
        <v>42396.973807870367</v>
      </c>
      <c r="T1095" s="9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18.300055555555556</v>
      </c>
      <c r="P1096" s="5">
        <f t="shared" si="69"/>
        <v>122.00037037037038</v>
      </c>
      <c r="Q1096" t="s">
        <v>8333</v>
      </c>
      <c r="R1096" t="s">
        <v>8334</v>
      </c>
      <c r="S1096" s="9">
        <f t="shared" si="70"/>
        <v>40795.713344907403</v>
      </c>
      <c r="T1096" s="9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</v>
      </c>
      <c r="P1097" s="5">
        <f t="shared" si="69"/>
        <v>267.80851063829789</v>
      </c>
      <c r="Q1097" t="s">
        <v>8333</v>
      </c>
      <c r="R1097" t="s">
        <v>8334</v>
      </c>
      <c r="S1097" s="9">
        <f t="shared" si="70"/>
        <v>41486.537268518521</v>
      </c>
      <c r="T1097" s="9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17.933333333333334</v>
      </c>
      <c r="P1098" s="5">
        <f t="shared" si="69"/>
        <v>74.206896551724142</v>
      </c>
      <c r="Q1098" t="s">
        <v>8333</v>
      </c>
      <c r="R1098" t="s">
        <v>8334</v>
      </c>
      <c r="S1098" s="9">
        <f t="shared" si="70"/>
        <v>41885.51798611111</v>
      </c>
      <c r="T1098" s="9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4.7E-2</v>
      </c>
      <c r="P1099" s="5">
        <f t="shared" si="69"/>
        <v>6.7142857142857144</v>
      </c>
      <c r="Q1099" t="s">
        <v>8333</v>
      </c>
      <c r="R1099" t="s">
        <v>8334</v>
      </c>
      <c r="S1099" s="9">
        <f t="shared" si="70"/>
        <v>41660.792557870373</v>
      </c>
      <c r="T1099" s="9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7.2120000000000006</v>
      </c>
      <c r="P1100" s="5">
        <f t="shared" si="69"/>
        <v>81.954545454545453</v>
      </c>
      <c r="Q1100" t="s">
        <v>8333</v>
      </c>
      <c r="R1100" t="s">
        <v>8334</v>
      </c>
      <c r="S1100" s="9">
        <f t="shared" si="70"/>
        <v>41712.762673611112</v>
      </c>
      <c r="T1100" s="9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0.5</v>
      </c>
      <c r="P1101" s="5">
        <f t="shared" si="69"/>
        <v>25</v>
      </c>
      <c r="Q1101" t="s">
        <v>8333</v>
      </c>
      <c r="R1101" t="s">
        <v>8334</v>
      </c>
      <c r="S1101" s="9">
        <f t="shared" si="70"/>
        <v>42107.836435185185</v>
      </c>
      <c r="T1101" s="9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</v>
      </c>
      <c r="P1102" s="5">
        <f t="shared" si="69"/>
        <v>10</v>
      </c>
      <c r="Q1102" t="s">
        <v>8333</v>
      </c>
      <c r="R1102" t="s">
        <v>8334</v>
      </c>
      <c r="S1102" s="9">
        <f t="shared" si="70"/>
        <v>42384.110775462963</v>
      </c>
      <c r="T1102" s="9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4.1000000000000002E-2</v>
      </c>
      <c r="P1103" s="5">
        <f t="shared" si="69"/>
        <v>6.833333333333333</v>
      </c>
      <c r="Q1103" t="s">
        <v>8333</v>
      </c>
      <c r="R1103" t="s">
        <v>8334</v>
      </c>
      <c r="S1103" s="9">
        <f t="shared" si="70"/>
        <v>42538.77243055556</v>
      </c>
      <c r="T1103" s="9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5.3125</v>
      </c>
      <c r="P1104" s="5">
        <f t="shared" si="69"/>
        <v>17.708333333333332</v>
      </c>
      <c r="Q1104" t="s">
        <v>8333</v>
      </c>
      <c r="R1104" t="s">
        <v>8334</v>
      </c>
      <c r="S1104" s="9">
        <f t="shared" si="70"/>
        <v>41577.045428240745</v>
      </c>
      <c r="T1104" s="9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</v>
      </c>
      <c r="P1105" s="5">
        <f t="shared" si="69"/>
        <v>16.2</v>
      </c>
      <c r="Q1105" t="s">
        <v>8333</v>
      </c>
      <c r="R1105" t="s">
        <v>8334</v>
      </c>
      <c r="S1105" s="9">
        <f t="shared" si="70"/>
        <v>42479.22210648148</v>
      </c>
      <c r="T1105" s="9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4.9516666666666671</v>
      </c>
      <c r="P1106" s="5">
        <f t="shared" si="69"/>
        <v>80.297297297297291</v>
      </c>
      <c r="Q1106" t="s">
        <v>8333</v>
      </c>
      <c r="R1106" t="s">
        <v>8334</v>
      </c>
      <c r="S1106" s="9">
        <f t="shared" si="70"/>
        <v>41771.40996527778</v>
      </c>
      <c r="T1106" s="9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0.159</v>
      </c>
      <c r="P1107" s="5">
        <f t="shared" si="69"/>
        <v>71.55</v>
      </c>
      <c r="Q1107" t="s">
        <v>8333</v>
      </c>
      <c r="R1107" t="s">
        <v>8334</v>
      </c>
      <c r="S1107" s="9">
        <f t="shared" si="70"/>
        <v>41692.135729166665</v>
      </c>
      <c r="T1107" s="9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41.25</v>
      </c>
      <c r="P1108" s="5">
        <f t="shared" si="69"/>
        <v>23.571428571428573</v>
      </c>
      <c r="Q1108" t="s">
        <v>8333</v>
      </c>
      <c r="R1108" t="s">
        <v>8334</v>
      </c>
      <c r="S1108" s="9">
        <f t="shared" si="70"/>
        <v>40973.740451388891</v>
      </c>
      <c r="T1108" s="9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5" t="e">
        <f t="shared" si="69"/>
        <v>#DIV/0!</v>
      </c>
      <c r="Q1109" t="s">
        <v>8333</v>
      </c>
      <c r="R1109" t="s">
        <v>8334</v>
      </c>
      <c r="S1109" s="9">
        <f t="shared" si="70"/>
        <v>41813.861388888887</v>
      </c>
      <c r="T1109" s="9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</v>
      </c>
      <c r="P1110" s="5">
        <f t="shared" si="69"/>
        <v>34.88095238095238</v>
      </c>
      <c r="Q1110" t="s">
        <v>8333</v>
      </c>
      <c r="R1110" t="s">
        <v>8334</v>
      </c>
      <c r="S1110" s="9">
        <f t="shared" si="70"/>
        <v>40952.636979166666</v>
      </c>
      <c r="T1110" s="9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0.44999999999999996</v>
      </c>
      <c r="P1111" s="5">
        <f t="shared" si="69"/>
        <v>15</v>
      </c>
      <c r="Q1111" t="s">
        <v>8333</v>
      </c>
      <c r="R1111" t="s">
        <v>8334</v>
      </c>
      <c r="S1111" s="9">
        <f t="shared" si="70"/>
        <v>42662.752199074079</v>
      </c>
      <c r="T1111" s="9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0.51</v>
      </c>
      <c r="P1112" s="5">
        <f t="shared" si="69"/>
        <v>23.181818181818183</v>
      </c>
      <c r="Q1112" t="s">
        <v>8333</v>
      </c>
      <c r="R1112" t="s">
        <v>8334</v>
      </c>
      <c r="S1112" s="9">
        <f t="shared" si="70"/>
        <v>41220.933124999996</v>
      </c>
      <c r="T1112" s="9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0.04</v>
      </c>
      <c r="P1113" s="5">
        <f t="shared" si="69"/>
        <v>1</v>
      </c>
      <c r="Q1113" t="s">
        <v>8333</v>
      </c>
      <c r="R1113" t="s">
        <v>8334</v>
      </c>
      <c r="S1113" s="9">
        <f t="shared" si="70"/>
        <v>42347.203587962969</v>
      </c>
      <c r="T1113" s="9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35.537409090909087</v>
      </c>
      <c r="P1114" s="5">
        <f t="shared" si="69"/>
        <v>100.23371794871794</v>
      </c>
      <c r="Q1114" t="s">
        <v>8333</v>
      </c>
      <c r="R1114" t="s">
        <v>8334</v>
      </c>
      <c r="S1114" s="9">
        <f t="shared" si="70"/>
        <v>41963.759386574078</v>
      </c>
      <c r="T1114" s="9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0.5</v>
      </c>
      <c r="P1115" s="5">
        <f t="shared" si="69"/>
        <v>5</v>
      </c>
      <c r="Q1115" t="s">
        <v>8333</v>
      </c>
      <c r="R1115" t="s">
        <v>8334</v>
      </c>
      <c r="S1115" s="9">
        <f t="shared" si="70"/>
        <v>41835.977083333331</v>
      </c>
      <c r="T1115" s="9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0.16666666666666669</v>
      </c>
      <c r="P1116" s="5">
        <f t="shared" si="69"/>
        <v>3.3333333333333335</v>
      </c>
      <c r="Q1116" t="s">
        <v>8333</v>
      </c>
      <c r="R1116" t="s">
        <v>8334</v>
      </c>
      <c r="S1116" s="9">
        <f t="shared" si="70"/>
        <v>41526.345914351856</v>
      </c>
      <c r="T1116" s="9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0.13250000000000001</v>
      </c>
      <c r="P1117" s="5">
        <f t="shared" si="69"/>
        <v>13.25</v>
      </c>
      <c r="Q1117" t="s">
        <v>8333</v>
      </c>
      <c r="R1117" t="s">
        <v>8334</v>
      </c>
      <c r="S1117" s="9">
        <f t="shared" si="70"/>
        <v>42429.695543981477</v>
      </c>
      <c r="T1117" s="9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3.5704000000000007E-2</v>
      </c>
      <c r="P1118" s="5">
        <f t="shared" si="69"/>
        <v>17.852</v>
      </c>
      <c r="Q1118" t="s">
        <v>8333</v>
      </c>
      <c r="R1118" t="s">
        <v>8334</v>
      </c>
      <c r="S1118" s="9">
        <f t="shared" si="70"/>
        <v>41009.847314814811</v>
      </c>
      <c r="T1118" s="9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8.3000000000000007</v>
      </c>
      <c r="P1119" s="5">
        <f t="shared" si="69"/>
        <v>10.375</v>
      </c>
      <c r="Q1119" t="s">
        <v>8333</v>
      </c>
      <c r="R1119" t="s">
        <v>8334</v>
      </c>
      <c r="S1119" s="9">
        <f t="shared" si="70"/>
        <v>42333.598530092597</v>
      </c>
      <c r="T1119" s="9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</v>
      </c>
      <c r="P1120" s="5">
        <f t="shared" si="69"/>
        <v>36.333333333333336</v>
      </c>
      <c r="Q1120" t="s">
        <v>8333</v>
      </c>
      <c r="R1120" t="s">
        <v>8334</v>
      </c>
      <c r="S1120" s="9">
        <f t="shared" si="70"/>
        <v>41704.16642361111</v>
      </c>
      <c r="T1120" s="9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0.23809523809523811</v>
      </c>
      <c r="P1121" s="5">
        <f t="shared" si="69"/>
        <v>5</v>
      </c>
      <c r="Q1121" t="s">
        <v>8333</v>
      </c>
      <c r="R1121" t="s">
        <v>8334</v>
      </c>
      <c r="S1121" s="9">
        <f t="shared" si="70"/>
        <v>41722.792407407411</v>
      </c>
      <c r="T1121" s="9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5" t="e">
        <f t="shared" si="69"/>
        <v>#DIV/0!</v>
      </c>
      <c r="Q1122" t="s">
        <v>8333</v>
      </c>
      <c r="R1122" t="s">
        <v>8334</v>
      </c>
      <c r="S1122" s="9">
        <f t="shared" si="70"/>
        <v>40799.872685185182</v>
      </c>
      <c r="T1122" s="9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1.1599999999999999E-2</v>
      </c>
      <c r="P1123" s="5">
        <f t="shared" si="69"/>
        <v>5.8</v>
      </c>
      <c r="Q1123" t="s">
        <v>8333</v>
      </c>
      <c r="R1123" t="s">
        <v>8334</v>
      </c>
      <c r="S1123" s="9">
        <f t="shared" si="70"/>
        <v>42412.934212962966</v>
      </c>
      <c r="T1123" s="9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5" t="e">
        <f t="shared" si="69"/>
        <v>#DIV/0!</v>
      </c>
      <c r="Q1124" t="s">
        <v>8333</v>
      </c>
      <c r="R1124" t="s">
        <v>8334</v>
      </c>
      <c r="S1124" s="9">
        <f t="shared" si="70"/>
        <v>41410.703993055555</v>
      </c>
      <c r="T1124" s="9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0.22</v>
      </c>
      <c r="P1125" s="5">
        <f t="shared" si="69"/>
        <v>3.6666666666666665</v>
      </c>
      <c r="Q1125" t="s">
        <v>8333</v>
      </c>
      <c r="R1125" t="s">
        <v>8334</v>
      </c>
      <c r="S1125" s="9">
        <f t="shared" si="70"/>
        <v>41718.5237037037</v>
      </c>
      <c r="T1125" s="9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0.47222222222222221</v>
      </c>
      <c r="P1126" s="5">
        <f t="shared" si="69"/>
        <v>60.714285714285715</v>
      </c>
      <c r="Q1126" t="s">
        <v>8333</v>
      </c>
      <c r="R1126" t="s">
        <v>8335</v>
      </c>
      <c r="S1126" s="9">
        <f t="shared" si="70"/>
        <v>42094.667256944449</v>
      </c>
      <c r="T1126" s="9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5" t="e">
        <f t="shared" si="69"/>
        <v>#DIV/0!</v>
      </c>
      <c r="Q1127" t="s">
        <v>8333</v>
      </c>
      <c r="R1127" t="s">
        <v>8335</v>
      </c>
      <c r="S1127" s="9">
        <f t="shared" si="70"/>
        <v>42212.624189814815</v>
      </c>
      <c r="T1127" s="9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0.5</v>
      </c>
      <c r="P1128" s="5">
        <f t="shared" si="69"/>
        <v>5</v>
      </c>
      <c r="Q1128" t="s">
        <v>8333</v>
      </c>
      <c r="R1128" t="s">
        <v>8335</v>
      </c>
      <c r="S1128" s="9">
        <f t="shared" si="70"/>
        <v>42535.327476851846</v>
      </c>
      <c r="T1128" s="9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</v>
      </c>
      <c r="P1129" s="5">
        <f t="shared" si="69"/>
        <v>25.434782608695652</v>
      </c>
      <c r="Q1129" t="s">
        <v>8333</v>
      </c>
      <c r="R1129" t="s">
        <v>8335</v>
      </c>
      <c r="S1129" s="9">
        <f t="shared" si="70"/>
        <v>41926.854166666664</v>
      </c>
      <c r="T1129" s="9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0.1</v>
      </c>
      <c r="P1130" s="5">
        <f t="shared" si="69"/>
        <v>1</v>
      </c>
      <c r="Q1130" t="s">
        <v>8333</v>
      </c>
      <c r="R1130" t="s">
        <v>8335</v>
      </c>
      <c r="S1130" s="9">
        <f t="shared" si="70"/>
        <v>41828.649502314816</v>
      </c>
      <c r="T1130" s="9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0.105</v>
      </c>
      <c r="P1131" s="5">
        <f t="shared" si="69"/>
        <v>10.5</v>
      </c>
      <c r="Q1131" t="s">
        <v>8333</v>
      </c>
      <c r="R1131" t="s">
        <v>8335</v>
      </c>
      <c r="S1131" s="9">
        <f t="shared" si="70"/>
        <v>42496.264965277776</v>
      </c>
      <c r="T1131" s="9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0.22</v>
      </c>
      <c r="P1132" s="5">
        <f t="shared" si="69"/>
        <v>3.6666666666666665</v>
      </c>
      <c r="Q1132" t="s">
        <v>8333</v>
      </c>
      <c r="R1132" t="s">
        <v>8335</v>
      </c>
      <c r="S1132" s="9">
        <f t="shared" si="70"/>
        <v>41908.996527777781</v>
      </c>
      <c r="T1132" s="9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5" t="e">
        <f t="shared" si="69"/>
        <v>#DIV/0!</v>
      </c>
      <c r="Q1133" t="s">
        <v>8333</v>
      </c>
      <c r="R1133" t="s">
        <v>8335</v>
      </c>
      <c r="S1133" s="9">
        <f t="shared" si="70"/>
        <v>42332.908194444448</v>
      </c>
      <c r="T1133" s="9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14.38</v>
      </c>
      <c r="P1134" s="5">
        <f t="shared" si="69"/>
        <v>110.61538461538461</v>
      </c>
      <c r="Q1134" t="s">
        <v>8333</v>
      </c>
      <c r="R1134" t="s">
        <v>8335</v>
      </c>
      <c r="S1134" s="9">
        <f t="shared" si="70"/>
        <v>42706.115405092598</v>
      </c>
      <c r="T1134" s="9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0.66666666666666674</v>
      </c>
      <c r="P1135" s="5">
        <f t="shared" si="69"/>
        <v>20</v>
      </c>
      <c r="Q1135" t="s">
        <v>8333</v>
      </c>
      <c r="R1135" t="s">
        <v>8335</v>
      </c>
      <c r="S1135" s="9">
        <f t="shared" si="70"/>
        <v>41821.407187500001</v>
      </c>
      <c r="T1135" s="9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4.0000000000000001E-3</v>
      </c>
      <c r="P1136" s="5">
        <f t="shared" si="69"/>
        <v>1</v>
      </c>
      <c r="Q1136" t="s">
        <v>8333</v>
      </c>
      <c r="R1136" t="s">
        <v>8335</v>
      </c>
      <c r="S1136" s="9">
        <f t="shared" si="70"/>
        <v>41958.285046296296</v>
      </c>
      <c r="T1136" s="9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5</v>
      </c>
      <c r="P1137" s="5">
        <f t="shared" si="69"/>
        <v>50</v>
      </c>
      <c r="Q1137" t="s">
        <v>8333</v>
      </c>
      <c r="R1137" t="s">
        <v>8335</v>
      </c>
      <c r="S1137" s="9">
        <f t="shared" si="70"/>
        <v>42558.989513888882</v>
      </c>
      <c r="T1137" s="9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6.4439140811455857</v>
      </c>
      <c r="P1138" s="5">
        <f t="shared" si="69"/>
        <v>45</v>
      </c>
      <c r="Q1138" t="s">
        <v>8333</v>
      </c>
      <c r="R1138" t="s">
        <v>8335</v>
      </c>
      <c r="S1138" s="9">
        <f t="shared" si="70"/>
        <v>42327.671631944439</v>
      </c>
      <c r="T1138" s="9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39.5</v>
      </c>
      <c r="P1139" s="5">
        <f t="shared" si="69"/>
        <v>253.2051282051282</v>
      </c>
      <c r="Q1139" t="s">
        <v>8333</v>
      </c>
      <c r="R1139" t="s">
        <v>8335</v>
      </c>
      <c r="S1139" s="9">
        <f t="shared" si="70"/>
        <v>42453.819687499999</v>
      </c>
      <c r="T1139" s="9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0.35714285714285715</v>
      </c>
      <c r="P1140" s="5">
        <f t="shared" si="69"/>
        <v>31.25</v>
      </c>
      <c r="Q1140" t="s">
        <v>8333</v>
      </c>
      <c r="R1140" t="s">
        <v>8335</v>
      </c>
      <c r="S1140" s="9">
        <f t="shared" si="70"/>
        <v>42736.9066087963</v>
      </c>
      <c r="T1140" s="9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6.25E-2</v>
      </c>
      <c r="P1141" s="5">
        <f t="shared" si="69"/>
        <v>5</v>
      </c>
      <c r="Q1141" t="s">
        <v>8333</v>
      </c>
      <c r="R1141" t="s">
        <v>8335</v>
      </c>
      <c r="S1141" s="9">
        <f t="shared" si="70"/>
        <v>41975.347523148142</v>
      </c>
      <c r="T1141" s="9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5" t="e">
        <f t="shared" si="69"/>
        <v>#DIV/0!</v>
      </c>
      <c r="Q1142" t="s">
        <v>8333</v>
      </c>
      <c r="R1142" t="s">
        <v>8335</v>
      </c>
      <c r="S1142" s="9">
        <f t="shared" si="70"/>
        <v>42192.462048611109</v>
      </c>
      <c r="T1142" s="9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5" t="e">
        <f t="shared" si="69"/>
        <v>#DIV/0!</v>
      </c>
      <c r="Q1143" t="s">
        <v>8333</v>
      </c>
      <c r="R1143" t="s">
        <v>8335</v>
      </c>
      <c r="S1143" s="9">
        <f t="shared" si="70"/>
        <v>42164.699652777781</v>
      </c>
      <c r="T1143" s="9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5" t="e">
        <f t="shared" si="69"/>
        <v>#DIV/0!</v>
      </c>
      <c r="Q1144" t="s">
        <v>8333</v>
      </c>
      <c r="R1144" t="s">
        <v>8335</v>
      </c>
      <c r="S1144" s="9">
        <f t="shared" si="70"/>
        <v>42022.006099537044</v>
      </c>
      <c r="T1144" s="9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0.41333333333333333</v>
      </c>
      <c r="P1145" s="5">
        <f t="shared" si="69"/>
        <v>23.25</v>
      </c>
      <c r="Q1145" t="s">
        <v>8333</v>
      </c>
      <c r="R1145" t="s">
        <v>8335</v>
      </c>
      <c r="S1145" s="9">
        <f t="shared" si="70"/>
        <v>42325.19358796296</v>
      </c>
      <c r="T1145" s="9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5" t="e">
        <f t="shared" si="69"/>
        <v>#DIV/0!</v>
      </c>
      <c r="Q1146" t="s">
        <v>8336</v>
      </c>
      <c r="R1146" t="s">
        <v>8337</v>
      </c>
      <c r="S1146" s="9">
        <f t="shared" si="70"/>
        <v>42093.181944444441</v>
      </c>
      <c r="T1146" s="9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0.125</v>
      </c>
      <c r="P1147" s="5">
        <f t="shared" si="69"/>
        <v>100</v>
      </c>
      <c r="Q1147" t="s">
        <v>8336</v>
      </c>
      <c r="R1147" t="s">
        <v>8337</v>
      </c>
      <c r="S1147" s="9">
        <f t="shared" si="70"/>
        <v>41854.747592592597</v>
      </c>
      <c r="T1147" s="9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8.8333333333333339</v>
      </c>
      <c r="P1148" s="5">
        <f t="shared" si="69"/>
        <v>44.166666666666664</v>
      </c>
      <c r="Q1148" t="s">
        <v>8336</v>
      </c>
      <c r="R1148" t="s">
        <v>8337</v>
      </c>
      <c r="S1148" s="9">
        <f t="shared" si="70"/>
        <v>41723.9533912037</v>
      </c>
      <c r="T1148" s="9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5" t="e">
        <f t="shared" si="69"/>
        <v>#DIV/0!</v>
      </c>
      <c r="Q1149" t="s">
        <v>8336</v>
      </c>
      <c r="R1149" t="s">
        <v>8337</v>
      </c>
      <c r="S1149" s="9">
        <f t="shared" si="70"/>
        <v>41871.972025462965</v>
      </c>
      <c r="T1149" s="9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0.48666666666666669</v>
      </c>
      <c r="P1150" s="5">
        <f t="shared" si="69"/>
        <v>24.333333333333332</v>
      </c>
      <c r="Q1150" t="s">
        <v>8336</v>
      </c>
      <c r="R1150" t="s">
        <v>8337</v>
      </c>
      <c r="S1150" s="9">
        <f t="shared" si="70"/>
        <v>42675.171076388884</v>
      </c>
      <c r="T1150" s="9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0.15</v>
      </c>
      <c r="P1151" s="5">
        <f t="shared" si="69"/>
        <v>37.5</v>
      </c>
      <c r="Q1151" t="s">
        <v>8336</v>
      </c>
      <c r="R1151" t="s">
        <v>8337</v>
      </c>
      <c r="S1151" s="9">
        <f t="shared" si="70"/>
        <v>42507.71025462963</v>
      </c>
      <c r="T1151" s="9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10.08</v>
      </c>
      <c r="P1152" s="5">
        <f t="shared" si="69"/>
        <v>42</v>
      </c>
      <c r="Q1152" t="s">
        <v>8336</v>
      </c>
      <c r="R1152" t="s">
        <v>8337</v>
      </c>
      <c r="S1152" s="9">
        <f t="shared" si="70"/>
        <v>42317.954571759255</v>
      </c>
      <c r="T1152" s="9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5" t="e">
        <f t="shared" si="69"/>
        <v>#DIV/0!</v>
      </c>
      <c r="Q1153" t="s">
        <v>8336</v>
      </c>
      <c r="R1153" t="s">
        <v>8337</v>
      </c>
      <c r="S1153" s="9">
        <f t="shared" si="70"/>
        <v>42224.102581018517</v>
      </c>
      <c r="T1153" s="9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5.6937500000000005</v>
      </c>
      <c r="P1154" s="5">
        <f t="shared" si="69"/>
        <v>60.733333333333334</v>
      </c>
      <c r="Q1154" t="s">
        <v>8336</v>
      </c>
      <c r="R1154" t="s">
        <v>8337</v>
      </c>
      <c r="S1154" s="9">
        <f t="shared" si="70"/>
        <v>42109.709629629629</v>
      </c>
      <c r="T1154" s="9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(E1155/D1155)*100</f>
        <v>0.625</v>
      </c>
      <c r="P1155" s="5">
        <f t="shared" ref="P1155:P1218" si="73">E1155/L1155</f>
        <v>50</v>
      </c>
      <c r="Q1155" t="s">
        <v>8336</v>
      </c>
      <c r="R1155" t="s">
        <v>8337</v>
      </c>
      <c r="S1155" s="9">
        <f t="shared" ref="S1155:S1218" si="74">(((J1155/60)/60)/24)+DATE(1970,1,1)</f>
        <v>42143.714178240742</v>
      </c>
      <c r="T1155" s="9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</v>
      </c>
      <c r="P1156" s="5">
        <f t="shared" si="73"/>
        <v>108.33333333333333</v>
      </c>
      <c r="Q1156" t="s">
        <v>8336</v>
      </c>
      <c r="R1156" t="s">
        <v>8337</v>
      </c>
      <c r="S1156" s="9">
        <f t="shared" si="74"/>
        <v>42223.108865740738</v>
      </c>
      <c r="T1156" s="9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0.752</v>
      </c>
      <c r="P1157" s="5">
        <f t="shared" si="73"/>
        <v>23.5</v>
      </c>
      <c r="Q1157" t="s">
        <v>8336</v>
      </c>
      <c r="R1157" t="s">
        <v>8337</v>
      </c>
      <c r="S1157" s="9">
        <f t="shared" si="74"/>
        <v>41835.763981481483</v>
      </c>
      <c r="T1157" s="9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5" t="e">
        <f t="shared" si="73"/>
        <v>#DIV/0!</v>
      </c>
      <c r="Q1158" t="s">
        <v>8336</v>
      </c>
      <c r="R1158" t="s">
        <v>8337</v>
      </c>
      <c r="S1158" s="9">
        <f t="shared" si="74"/>
        <v>42029.07131944444</v>
      </c>
      <c r="T1158" s="9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</v>
      </c>
      <c r="P1159" s="5">
        <f t="shared" si="73"/>
        <v>50.333333333333336</v>
      </c>
      <c r="Q1159" t="s">
        <v>8336</v>
      </c>
      <c r="R1159" t="s">
        <v>8337</v>
      </c>
      <c r="S1159" s="9">
        <f t="shared" si="74"/>
        <v>41918.628240740742</v>
      </c>
      <c r="T1159" s="9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0.46666666666666673</v>
      </c>
      <c r="P1160" s="5">
        <f t="shared" si="73"/>
        <v>11.666666666666666</v>
      </c>
      <c r="Q1160" t="s">
        <v>8336</v>
      </c>
      <c r="R1160" t="s">
        <v>8337</v>
      </c>
      <c r="S1160" s="9">
        <f t="shared" si="74"/>
        <v>41952.09175925926</v>
      </c>
      <c r="T1160" s="9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5" t="e">
        <f t="shared" si="73"/>
        <v>#DIV/0!</v>
      </c>
      <c r="Q1161" t="s">
        <v>8336</v>
      </c>
      <c r="R1161" t="s">
        <v>8337</v>
      </c>
      <c r="S1161" s="9">
        <f t="shared" si="74"/>
        <v>42154.726446759261</v>
      </c>
      <c r="T1161" s="9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</v>
      </c>
      <c r="P1162" s="5">
        <f t="shared" si="73"/>
        <v>60.789473684210527</v>
      </c>
      <c r="Q1162" t="s">
        <v>8336</v>
      </c>
      <c r="R1162" t="s">
        <v>8337</v>
      </c>
      <c r="S1162" s="9">
        <f t="shared" si="74"/>
        <v>42061.154930555553</v>
      </c>
      <c r="T1162" s="9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5" t="e">
        <f t="shared" si="73"/>
        <v>#DIV/0!</v>
      </c>
      <c r="Q1163" t="s">
        <v>8336</v>
      </c>
      <c r="R1163" t="s">
        <v>8337</v>
      </c>
      <c r="S1163" s="9">
        <f t="shared" si="74"/>
        <v>42122.629502314812</v>
      </c>
      <c r="T1163" s="9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5.8333333333333341E-2</v>
      </c>
      <c r="P1164" s="5">
        <f t="shared" si="73"/>
        <v>17.5</v>
      </c>
      <c r="Q1164" t="s">
        <v>8336</v>
      </c>
      <c r="R1164" t="s">
        <v>8337</v>
      </c>
      <c r="S1164" s="9">
        <f t="shared" si="74"/>
        <v>41876.683611111112</v>
      </c>
      <c r="T1164" s="9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5" t="e">
        <f t="shared" si="73"/>
        <v>#DIV/0!</v>
      </c>
      <c r="Q1165" t="s">
        <v>8336</v>
      </c>
      <c r="R1165" t="s">
        <v>8337</v>
      </c>
      <c r="S1165" s="9">
        <f t="shared" si="74"/>
        <v>41830.723611111112</v>
      </c>
      <c r="T1165" s="9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5" t="e">
        <f t="shared" si="73"/>
        <v>#DIV/0!</v>
      </c>
      <c r="Q1166" t="s">
        <v>8336</v>
      </c>
      <c r="R1166" t="s">
        <v>8337</v>
      </c>
      <c r="S1166" s="9">
        <f t="shared" si="74"/>
        <v>42509.724328703705</v>
      </c>
      <c r="T1166" s="9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20.705000000000002</v>
      </c>
      <c r="P1167" s="5">
        <f t="shared" si="73"/>
        <v>82.82</v>
      </c>
      <c r="Q1167" t="s">
        <v>8336</v>
      </c>
      <c r="R1167" t="s">
        <v>8337</v>
      </c>
      <c r="S1167" s="9">
        <f t="shared" si="74"/>
        <v>41792.214467592588</v>
      </c>
      <c r="T1167" s="9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19.139999999999997</v>
      </c>
      <c r="P1168" s="5">
        <f t="shared" si="73"/>
        <v>358.875</v>
      </c>
      <c r="Q1168" t="s">
        <v>8336</v>
      </c>
      <c r="R1168" t="s">
        <v>8337</v>
      </c>
      <c r="S1168" s="9">
        <f t="shared" si="74"/>
        <v>42150.485439814816</v>
      </c>
      <c r="T1168" s="9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1.6316666666666666</v>
      </c>
      <c r="P1169" s="5">
        <f t="shared" si="73"/>
        <v>61.1875</v>
      </c>
      <c r="Q1169" t="s">
        <v>8336</v>
      </c>
      <c r="R1169" t="s">
        <v>8337</v>
      </c>
      <c r="S1169" s="9">
        <f t="shared" si="74"/>
        <v>41863.734895833331</v>
      </c>
      <c r="T1169" s="9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5.6666666666666661</v>
      </c>
      <c r="P1170" s="5">
        <f t="shared" si="73"/>
        <v>340</v>
      </c>
      <c r="Q1170" t="s">
        <v>8336</v>
      </c>
      <c r="R1170" t="s">
        <v>8337</v>
      </c>
      <c r="S1170" s="9">
        <f t="shared" si="74"/>
        <v>42605.053993055553</v>
      </c>
      <c r="T1170" s="9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0.16999999999999998</v>
      </c>
      <c r="P1171" s="5">
        <f t="shared" si="73"/>
        <v>5.666666666666667</v>
      </c>
      <c r="Q1171" t="s">
        <v>8336</v>
      </c>
      <c r="R1171" t="s">
        <v>8337</v>
      </c>
      <c r="S1171" s="9">
        <f t="shared" si="74"/>
        <v>42027.353738425925</v>
      </c>
      <c r="T1171" s="9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0.4</v>
      </c>
      <c r="P1172" s="5">
        <f t="shared" si="73"/>
        <v>50</v>
      </c>
      <c r="Q1172" t="s">
        <v>8336</v>
      </c>
      <c r="R1172" t="s">
        <v>8337</v>
      </c>
      <c r="S1172" s="9">
        <f t="shared" si="74"/>
        <v>42124.893182870372</v>
      </c>
      <c r="T1172" s="9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0.1</v>
      </c>
      <c r="P1173" s="5">
        <f t="shared" si="73"/>
        <v>25</v>
      </c>
      <c r="Q1173" t="s">
        <v>8336</v>
      </c>
      <c r="R1173" t="s">
        <v>8337</v>
      </c>
      <c r="S1173" s="9">
        <f t="shared" si="74"/>
        <v>41938.804710648146</v>
      </c>
      <c r="T1173" s="9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5" t="e">
        <f t="shared" si="73"/>
        <v>#DIV/0!</v>
      </c>
      <c r="Q1174" t="s">
        <v>8336</v>
      </c>
      <c r="R1174" t="s">
        <v>8337</v>
      </c>
      <c r="S1174" s="9">
        <f t="shared" si="74"/>
        <v>41841.682314814818</v>
      </c>
      <c r="T1174" s="9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2.4E-2</v>
      </c>
      <c r="P1175" s="5">
        <f t="shared" si="73"/>
        <v>30</v>
      </c>
      <c r="Q1175" t="s">
        <v>8336</v>
      </c>
      <c r="R1175" t="s">
        <v>8337</v>
      </c>
      <c r="S1175" s="9">
        <f t="shared" si="74"/>
        <v>42184.185844907406</v>
      </c>
      <c r="T1175" s="9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5.9066666666666672</v>
      </c>
      <c r="P1176" s="5">
        <f t="shared" si="73"/>
        <v>46.631578947368418</v>
      </c>
      <c r="Q1176" t="s">
        <v>8336</v>
      </c>
      <c r="R1176" t="s">
        <v>8337</v>
      </c>
      <c r="S1176" s="9">
        <f t="shared" si="74"/>
        <v>42468.84174768519</v>
      </c>
      <c r="T1176" s="9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2.9250000000000003</v>
      </c>
      <c r="P1177" s="5">
        <f t="shared" si="73"/>
        <v>65</v>
      </c>
      <c r="Q1177" t="s">
        <v>8336</v>
      </c>
      <c r="R1177" t="s">
        <v>8337</v>
      </c>
      <c r="S1177" s="9">
        <f t="shared" si="74"/>
        <v>42170.728460648148</v>
      </c>
      <c r="T1177" s="9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5.7142857142857143E-3</v>
      </c>
      <c r="P1178" s="5">
        <f t="shared" si="73"/>
        <v>10</v>
      </c>
      <c r="Q1178" t="s">
        <v>8336</v>
      </c>
      <c r="R1178" t="s">
        <v>8337</v>
      </c>
      <c r="S1178" s="9">
        <f t="shared" si="74"/>
        <v>42746.019652777773</v>
      </c>
      <c r="T1178" s="9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5" t="e">
        <f t="shared" si="73"/>
        <v>#DIV/0!</v>
      </c>
      <c r="Q1179" t="s">
        <v>8336</v>
      </c>
      <c r="R1179" t="s">
        <v>8337</v>
      </c>
      <c r="S1179" s="9">
        <f t="shared" si="74"/>
        <v>41897.660833333335</v>
      </c>
      <c r="T1179" s="9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6.6666666666666671E-3</v>
      </c>
      <c r="P1180" s="5">
        <f t="shared" si="73"/>
        <v>5</v>
      </c>
      <c r="Q1180" t="s">
        <v>8336</v>
      </c>
      <c r="R1180" t="s">
        <v>8337</v>
      </c>
      <c r="S1180" s="9">
        <f t="shared" si="74"/>
        <v>41837.905694444446</v>
      </c>
      <c r="T1180" s="9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5.3333333333333339</v>
      </c>
      <c r="P1181" s="5">
        <f t="shared" si="73"/>
        <v>640</v>
      </c>
      <c r="Q1181" t="s">
        <v>8336</v>
      </c>
      <c r="R1181" t="s">
        <v>8337</v>
      </c>
      <c r="S1181" s="9">
        <f t="shared" si="74"/>
        <v>42275.720219907409</v>
      </c>
      <c r="T1181" s="9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11.75</v>
      </c>
      <c r="P1182" s="5">
        <f t="shared" si="73"/>
        <v>69.117647058823536</v>
      </c>
      <c r="Q1182" t="s">
        <v>8336</v>
      </c>
      <c r="R1182" t="s">
        <v>8337</v>
      </c>
      <c r="S1182" s="9">
        <f t="shared" si="74"/>
        <v>41781.806875000002</v>
      </c>
      <c r="T1182" s="9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8.0000000000000002E-3</v>
      </c>
      <c r="P1183" s="5">
        <f t="shared" si="73"/>
        <v>1.3333333333333333</v>
      </c>
      <c r="Q1183" t="s">
        <v>8336</v>
      </c>
      <c r="R1183" t="s">
        <v>8337</v>
      </c>
      <c r="S1183" s="9">
        <f t="shared" si="74"/>
        <v>42034.339363425926</v>
      </c>
      <c r="T1183" s="9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</v>
      </c>
      <c r="P1184" s="5">
        <f t="shared" si="73"/>
        <v>10.5</v>
      </c>
      <c r="Q1184" t="s">
        <v>8336</v>
      </c>
      <c r="R1184" t="s">
        <v>8337</v>
      </c>
      <c r="S1184" s="9">
        <f t="shared" si="74"/>
        <v>42728.827407407407</v>
      </c>
      <c r="T1184" s="9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4</v>
      </c>
      <c r="P1185" s="5">
        <f t="shared" si="73"/>
        <v>33.333333333333336</v>
      </c>
      <c r="Q1185" t="s">
        <v>8336</v>
      </c>
      <c r="R1185" t="s">
        <v>8337</v>
      </c>
      <c r="S1185" s="9">
        <f t="shared" si="74"/>
        <v>42656.86137731481</v>
      </c>
      <c r="T1185" s="9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104.93636363636362</v>
      </c>
      <c r="P1186" s="5">
        <f t="shared" si="73"/>
        <v>61.562666666666665</v>
      </c>
      <c r="Q1186" t="s">
        <v>8338</v>
      </c>
      <c r="R1186" t="s">
        <v>8339</v>
      </c>
      <c r="S1186" s="9">
        <f t="shared" si="74"/>
        <v>42741.599664351852</v>
      </c>
      <c r="T1186" s="9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105.44</v>
      </c>
      <c r="P1187" s="5">
        <f t="shared" si="73"/>
        <v>118.73873873873873</v>
      </c>
      <c r="Q1187" t="s">
        <v>8338</v>
      </c>
      <c r="R1187" t="s">
        <v>8339</v>
      </c>
      <c r="S1187" s="9">
        <f t="shared" si="74"/>
        <v>42130.865150462967</v>
      </c>
      <c r="T1187" s="9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106.73333333333332</v>
      </c>
      <c r="P1188" s="5">
        <f t="shared" si="73"/>
        <v>65.081300813008127</v>
      </c>
      <c r="Q1188" t="s">
        <v>8338</v>
      </c>
      <c r="R1188" t="s">
        <v>8339</v>
      </c>
      <c r="S1188" s="9">
        <f t="shared" si="74"/>
        <v>42123.86336805555</v>
      </c>
      <c r="T1188" s="9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104.12571428571428</v>
      </c>
      <c r="P1189" s="5">
        <f t="shared" si="73"/>
        <v>130.15714285714284</v>
      </c>
      <c r="Q1189" t="s">
        <v>8338</v>
      </c>
      <c r="R1189" t="s">
        <v>8339</v>
      </c>
      <c r="S1189" s="9">
        <f t="shared" si="74"/>
        <v>42109.894942129627</v>
      </c>
      <c r="T1189" s="9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160.54999999999998</v>
      </c>
      <c r="P1190" s="5">
        <f t="shared" si="73"/>
        <v>37.776470588235291</v>
      </c>
      <c r="Q1190" t="s">
        <v>8338</v>
      </c>
      <c r="R1190" t="s">
        <v>8339</v>
      </c>
      <c r="S1190" s="9">
        <f t="shared" si="74"/>
        <v>42711.700694444444</v>
      </c>
      <c r="T1190" s="9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107.77777777777777</v>
      </c>
      <c r="P1191" s="5">
        <f t="shared" si="73"/>
        <v>112.79069767441861</v>
      </c>
      <c r="Q1191" t="s">
        <v>8338</v>
      </c>
      <c r="R1191" t="s">
        <v>8339</v>
      </c>
      <c r="S1191" s="9">
        <f t="shared" si="74"/>
        <v>42529.979108796295</v>
      </c>
      <c r="T1191" s="9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135</v>
      </c>
      <c r="P1192" s="5">
        <f t="shared" si="73"/>
        <v>51.92307692307692</v>
      </c>
      <c r="Q1192" t="s">
        <v>8338</v>
      </c>
      <c r="R1192" t="s">
        <v>8339</v>
      </c>
      <c r="S1192" s="9">
        <f t="shared" si="74"/>
        <v>41852.665798611109</v>
      </c>
      <c r="T1192" s="9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109.07407407407408</v>
      </c>
      <c r="P1193" s="5">
        <f t="shared" si="73"/>
        <v>89.242424242424249</v>
      </c>
      <c r="Q1193" t="s">
        <v>8338</v>
      </c>
      <c r="R1193" t="s">
        <v>8339</v>
      </c>
      <c r="S1193" s="9">
        <f t="shared" si="74"/>
        <v>42419.603703703702</v>
      </c>
      <c r="T1193" s="9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290</v>
      </c>
      <c r="P1194" s="5">
        <f t="shared" si="73"/>
        <v>19.333333333333332</v>
      </c>
      <c r="Q1194" t="s">
        <v>8338</v>
      </c>
      <c r="R1194" t="s">
        <v>8339</v>
      </c>
      <c r="S1194" s="9">
        <f t="shared" si="74"/>
        <v>42747.506689814814</v>
      </c>
      <c r="T1194" s="9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103.95714285714286</v>
      </c>
      <c r="P1195" s="5">
        <f t="shared" si="73"/>
        <v>79.967032967032964</v>
      </c>
      <c r="Q1195" t="s">
        <v>8338</v>
      </c>
      <c r="R1195" t="s">
        <v>8339</v>
      </c>
      <c r="S1195" s="9">
        <f t="shared" si="74"/>
        <v>42409.776076388895</v>
      </c>
      <c r="T1195" s="9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322.24</v>
      </c>
      <c r="P1196" s="5">
        <f t="shared" si="73"/>
        <v>56.414565826330531</v>
      </c>
      <c r="Q1196" t="s">
        <v>8338</v>
      </c>
      <c r="R1196" t="s">
        <v>8339</v>
      </c>
      <c r="S1196" s="9">
        <f t="shared" si="74"/>
        <v>42072.488182870366</v>
      </c>
      <c r="T1196" s="9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135</v>
      </c>
      <c r="P1197" s="5">
        <f t="shared" si="73"/>
        <v>79.411764705882348</v>
      </c>
      <c r="Q1197" t="s">
        <v>8338</v>
      </c>
      <c r="R1197" t="s">
        <v>8339</v>
      </c>
      <c r="S1197" s="9">
        <f t="shared" si="74"/>
        <v>42298.34783564815</v>
      </c>
      <c r="T1197" s="9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269.91034482758624</v>
      </c>
      <c r="P1198" s="5">
        <f t="shared" si="73"/>
        <v>76.439453125</v>
      </c>
      <c r="Q1198" t="s">
        <v>8338</v>
      </c>
      <c r="R1198" t="s">
        <v>8339</v>
      </c>
      <c r="S1198" s="9">
        <f t="shared" si="74"/>
        <v>42326.818738425922</v>
      </c>
      <c r="T1198" s="9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253.29333333333332</v>
      </c>
      <c r="P1199" s="5">
        <f t="shared" si="73"/>
        <v>121</v>
      </c>
      <c r="Q1199" t="s">
        <v>8338</v>
      </c>
      <c r="R1199" t="s">
        <v>8339</v>
      </c>
      <c r="S1199" s="9">
        <f t="shared" si="74"/>
        <v>42503.66474537037</v>
      </c>
      <c r="T1199" s="9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260.59999999999997</v>
      </c>
      <c r="P1200" s="5">
        <f t="shared" si="73"/>
        <v>54.616766467065865</v>
      </c>
      <c r="Q1200" t="s">
        <v>8338</v>
      </c>
      <c r="R1200" t="s">
        <v>8339</v>
      </c>
      <c r="S1200" s="9">
        <f t="shared" si="74"/>
        <v>42333.619050925925</v>
      </c>
      <c r="T1200" s="9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101.31677953348381</v>
      </c>
      <c r="P1201" s="5">
        <f t="shared" si="73"/>
        <v>299.22222222222223</v>
      </c>
      <c r="Q1201" t="s">
        <v>8338</v>
      </c>
      <c r="R1201" t="s">
        <v>8339</v>
      </c>
      <c r="S1201" s="9">
        <f t="shared" si="74"/>
        <v>42161.770833333328</v>
      </c>
      <c r="T1201" s="9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125.60416666666667</v>
      </c>
      <c r="P1202" s="5">
        <f t="shared" si="73"/>
        <v>58.533980582524272</v>
      </c>
      <c r="Q1202" t="s">
        <v>8338</v>
      </c>
      <c r="R1202" t="s">
        <v>8339</v>
      </c>
      <c r="S1202" s="9">
        <f t="shared" si="74"/>
        <v>42089.477500000001</v>
      </c>
      <c r="T1202" s="9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102.43783333333334</v>
      </c>
      <c r="P1203" s="5">
        <f t="shared" si="73"/>
        <v>55.371801801801809</v>
      </c>
      <c r="Q1203" t="s">
        <v>8338</v>
      </c>
      <c r="R1203" t="s">
        <v>8339</v>
      </c>
      <c r="S1203" s="9">
        <f t="shared" si="74"/>
        <v>42536.60701388889</v>
      </c>
      <c r="T1203" s="9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199.244</v>
      </c>
      <c r="P1204" s="5">
        <f t="shared" si="73"/>
        <v>183.80442804428046</v>
      </c>
      <c r="Q1204" t="s">
        <v>8338</v>
      </c>
      <c r="R1204" t="s">
        <v>8339</v>
      </c>
      <c r="S1204" s="9">
        <f t="shared" si="74"/>
        <v>42152.288819444439</v>
      </c>
      <c r="T1204" s="9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102.45398773006136</v>
      </c>
      <c r="P1205" s="5">
        <f t="shared" si="73"/>
        <v>165.34653465346534</v>
      </c>
      <c r="Q1205" t="s">
        <v>8338</v>
      </c>
      <c r="R1205" t="s">
        <v>8339</v>
      </c>
      <c r="S1205" s="9">
        <f t="shared" si="74"/>
        <v>42125.614895833336</v>
      </c>
      <c r="T1205" s="9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102.94615384615385</v>
      </c>
      <c r="P1206" s="5">
        <f t="shared" si="73"/>
        <v>234.78947368421052</v>
      </c>
      <c r="Q1206" t="s">
        <v>8338</v>
      </c>
      <c r="R1206" t="s">
        <v>8339</v>
      </c>
      <c r="S1206" s="9">
        <f t="shared" si="74"/>
        <v>42297.748067129629</v>
      </c>
      <c r="T1206" s="9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100.86153846153847</v>
      </c>
      <c r="P1207" s="5">
        <f t="shared" si="73"/>
        <v>211.48387096774192</v>
      </c>
      <c r="Q1207" t="s">
        <v>8338</v>
      </c>
      <c r="R1207" t="s">
        <v>8339</v>
      </c>
      <c r="S1207" s="9">
        <f t="shared" si="74"/>
        <v>42138.506377314814</v>
      </c>
      <c r="T1207" s="9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114.99999999999999</v>
      </c>
      <c r="P1208" s="5">
        <f t="shared" si="73"/>
        <v>32.34375</v>
      </c>
      <c r="Q1208" t="s">
        <v>8338</v>
      </c>
      <c r="R1208" t="s">
        <v>8339</v>
      </c>
      <c r="S1208" s="9">
        <f t="shared" si="74"/>
        <v>42772.776076388895</v>
      </c>
      <c r="T1208" s="9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104.16766467065868</v>
      </c>
      <c r="P1209" s="5">
        <f t="shared" si="73"/>
        <v>123.37588652482269</v>
      </c>
      <c r="Q1209" t="s">
        <v>8338</v>
      </c>
      <c r="R1209" t="s">
        <v>8339</v>
      </c>
      <c r="S1209" s="9">
        <f t="shared" si="74"/>
        <v>42430.430243055554</v>
      </c>
      <c r="T1209" s="9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155.29999999999998</v>
      </c>
      <c r="P1210" s="5">
        <f t="shared" si="73"/>
        <v>207.06666666666666</v>
      </c>
      <c r="Q1210" t="s">
        <v>8338</v>
      </c>
      <c r="R1210" t="s">
        <v>8339</v>
      </c>
      <c r="S1210" s="9">
        <f t="shared" si="74"/>
        <v>42423.709074074075</v>
      </c>
      <c r="T1210" s="9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106</v>
      </c>
      <c r="P1211" s="5">
        <f t="shared" si="73"/>
        <v>138.2608695652174</v>
      </c>
      <c r="Q1211" t="s">
        <v>8338</v>
      </c>
      <c r="R1211" t="s">
        <v>8339</v>
      </c>
      <c r="S1211" s="9">
        <f t="shared" si="74"/>
        <v>42761.846122685187</v>
      </c>
      <c r="T1211" s="9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254.31499999999997</v>
      </c>
      <c r="P1212" s="5">
        <f t="shared" si="73"/>
        <v>493.81553398058253</v>
      </c>
      <c r="Q1212" t="s">
        <v>8338</v>
      </c>
      <c r="R1212" t="s">
        <v>8339</v>
      </c>
      <c r="S1212" s="9">
        <f t="shared" si="74"/>
        <v>42132.941805555558</v>
      </c>
      <c r="T1212" s="9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101.1</v>
      </c>
      <c r="P1213" s="5">
        <f t="shared" si="73"/>
        <v>168.5</v>
      </c>
      <c r="Q1213" t="s">
        <v>8338</v>
      </c>
      <c r="R1213" t="s">
        <v>8339</v>
      </c>
      <c r="S1213" s="9">
        <f t="shared" si="74"/>
        <v>42515.866446759261</v>
      </c>
      <c r="T1213" s="9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129.04</v>
      </c>
      <c r="P1214" s="5">
        <f t="shared" si="73"/>
        <v>38.867469879518069</v>
      </c>
      <c r="Q1214" t="s">
        <v>8338</v>
      </c>
      <c r="R1214" t="s">
        <v>8339</v>
      </c>
      <c r="S1214" s="9">
        <f t="shared" si="74"/>
        <v>42318.950173611112</v>
      </c>
      <c r="T1214" s="9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102.23076923076924</v>
      </c>
      <c r="P1215" s="5">
        <f t="shared" si="73"/>
        <v>61.527777777777779</v>
      </c>
      <c r="Q1215" t="s">
        <v>8338</v>
      </c>
      <c r="R1215" t="s">
        <v>8339</v>
      </c>
      <c r="S1215" s="9">
        <f t="shared" si="74"/>
        <v>42731.755787037036</v>
      </c>
      <c r="T1215" s="9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131.80000000000001</v>
      </c>
      <c r="P1216" s="5">
        <f t="shared" si="73"/>
        <v>105.44</v>
      </c>
      <c r="Q1216" t="s">
        <v>8338</v>
      </c>
      <c r="R1216" t="s">
        <v>8339</v>
      </c>
      <c r="S1216" s="9">
        <f t="shared" si="74"/>
        <v>42104.840335648143</v>
      </c>
      <c r="T1216" s="9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786.0802000000001</v>
      </c>
      <c r="P1217" s="5">
        <f t="shared" si="73"/>
        <v>71.592003642987251</v>
      </c>
      <c r="Q1217" t="s">
        <v>8338</v>
      </c>
      <c r="R1217" t="s">
        <v>8339</v>
      </c>
      <c r="S1217" s="9">
        <f t="shared" si="74"/>
        <v>41759.923101851848</v>
      </c>
      <c r="T1217" s="9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145.70000000000002</v>
      </c>
      <c r="P1218" s="5">
        <f t="shared" si="73"/>
        <v>91.882882882882882</v>
      </c>
      <c r="Q1218" t="s">
        <v>8338</v>
      </c>
      <c r="R1218" t="s">
        <v>8339</v>
      </c>
      <c r="S1218" s="9">
        <f t="shared" si="74"/>
        <v>42247.616400462968</v>
      </c>
      <c r="T1218" s="9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(E1219/D1219)*100</f>
        <v>102.60000000000001</v>
      </c>
      <c r="P1219" s="5">
        <f t="shared" ref="P1219:P1282" si="77">E1219/L1219</f>
        <v>148.57377049180329</v>
      </c>
      <c r="Q1219" t="s">
        <v>8338</v>
      </c>
      <c r="R1219" t="s">
        <v>8339</v>
      </c>
      <c r="S1219" s="9">
        <f t="shared" ref="S1219:S1282" si="78">(((J1219/60)/60)/24)+DATE(1970,1,1)</f>
        <v>42535.809490740736</v>
      </c>
      <c r="T1219" s="9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172.27777777777777</v>
      </c>
      <c r="P1220" s="5">
        <f t="shared" si="77"/>
        <v>174.2134831460674</v>
      </c>
      <c r="Q1220" t="s">
        <v>8338</v>
      </c>
      <c r="R1220" t="s">
        <v>8339</v>
      </c>
      <c r="S1220" s="9">
        <f t="shared" si="78"/>
        <v>42278.662037037036</v>
      </c>
      <c r="T1220" s="9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159.16819571865443</v>
      </c>
      <c r="P1221" s="5">
        <f t="shared" si="77"/>
        <v>102.86166007905139</v>
      </c>
      <c r="Q1221" t="s">
        <v>8338</v>
      </c>
      <c r="R1221" t="s">
        <v>8339</v>
      </c>
      <c r="S1221" s="9">
        <f t="shared" si="78"/>
        <v>42633.461956018517</v>
      </c>
      <c r="T1221" s="9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103.76666666666668</v>
      </c>
      <c r="P1222" s="5">
        <f t="shared" si="77"/>
        <v>111.17857142857143</v>
      </c>
      <c r="Q1222" t="s">
        <v>8338</v>
      </c>
      <c r="R1222" t="s">
        <v>8339</v>
      </c>
      <c r="S1222" s="9">
        <f t="shared" si="78"/>
        <v>42211.628611111111</v>
      </c>
      <c r="T1222" s="9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111.40954545454547</v>
      </c>
      <c r="P1223" s="5">
        <f t="shared" si="77"/>
        <v>23.796213592233013</v>
      </c>
      <c r="Q1223" t="s">
        <v>8338</v>
      </c>
      <c r="R1223" t="s">
        <v>8339</v>
      </c>
      <c r="S1223" s="9">
        <f t="shared" si="78"/>
        <v>42680.47555555556</v>
      </c>
      <c r="T1223" s="9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280.375</v>
      </c>
      <c r="P1224" s="5">
        <f t="shared" si="77"/>
        <v>81.268115942028984</v>
      </c>
      <c r="Q1224" t="s">
        <v>8338</v>
      </c>
      <c r="R1224" t="s">
        <v>8339</v>
      </c>
      <c r="S1224" s="9">
        <f t="shared" si="78"/>
        <v>42430.720451388886</v>
      </c>
      <c r="T1224" s="9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112.10606060606061</v>
      </c>
      <c r="P1225" s="5">
        <f t="shared" si="77"/>
        <v>116.21465968586388</v>
      </c>
      <c r="Q1225" t="s">
        <v>8338</v>
      </c>
      <c r="R1225" t="s">
        <v>8339</v>
      </c>
      <c r="S1225" s="9">
        <f t="shared" si="78"/>
        <v>42654.177187499998</v>
      </c>
      <c r="T1225" s="9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7.0666666666666673</v>
      </c>
      <c r="P1226" s="5">
        <f t="shared" si="77"/>
        <v>58.888888888888886</v>
      </c>
      <c r="Q1226" t="s">
        <v>8325</v>
      </c>
      <c r="R1226" t="s">
        <v>8340</v>
      </c>
      <c r="S1226" s="9">
        <f t="shared" si="78"/>
        <v>41736.549791666665</v>
      </c>
      <c r="T1226" s="9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4.3999999999999995</v>
      </c>
      <c r="P1227" s="5">
        <f t="shared" si="77"/>
        <v>44</v>
      </c>
      <c r="Q1227" t="s">
        <v>8325</v>
      </c>
      <c r="R1227" t="s">
        <v>8340</v>
      </c>
      <c r="S1227" s="9">
        <f t="shared" si="78"/>
        <v>41509.905995370369</v>
      </c>
      <c r="T1227" s="9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</v>
      </c>
      <c r="P1228" s="5">
        <f t="shared" si="77"/>
        <v>48.424999999999997</v>
      </c>
      <c r="Q1228" t="s">
        <v>8325</v>
      </c>
      <c r="R1228" t="s">
        <v>8340</v>
      </c>
      <c r="S1228" s="9">
        <f t="shared" si="78"/>
        <v>41715.874780092592</v>
      </c>
      <c r="T1228" s="9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5" t="e">
        <f t="shared" si="77"/>
        <v>#DIV/0!</v>
      </c>
      <c r="Q1229" t="s">
        <v>8325</v>
      </c>
      <c r="R1229" t="s">
        <v>8340</v>
      </c>
      <c r="S1229" s="9">
        <f t="shared" si="78"/>
        <v>41827.919166666667</v>
      </c>
      <c r="T1229" s="9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29.299999999999997</v>
      </c>
      <c r="P1230" s="5">
        <f t="shared" si="77"/>
        <v>61.041666666666664</v>
      </c>
      <c r="Q1230" t="s">
        <v>8325</v>
      </c>
      <c r="R1230" t="s">
        <v>8340</v>
      </c>
      <c r="S1230" s="9">
        <f t="shared" si="78"/>
        <v>40754.729259259257</v>
      </c>
      <c r="T1230" s="9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0.90909090909090906</v>
      </c>
      <c r="P1231" s="5">
        <f t="shared" si="77"/>
        <v>25</v>
      </c>
      <c r="Q1231" t="s">
        <v>8325</v>
      </c>
      <c r="R1231" t="s">
        <v>8340</v>
      </c>
      <c r="S1231" s="9">
        <f t="shared" si="78"/>
        <v>40985.459803240738</v>
      </c>
      <c r="T1231" s="9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5" t="e">
        <f t="shared" si="77"/>
        <v>#DIV/0!</v>
      </c>
      <c r="Q1232" t="s">
        <v>8325</v>
      </c>
      <c r="R1232" t="s">
        <v>8340</v>
      </c>
      <c r="S1232" s="9">
        <f t="shared" si="78"/>
        <v>40568.972569444442</v>
      </c>
      <c r="T1232" s="9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5" t="e">
        <f t="shared" si="77"/>
        <v>#DIV/0!</v>
      </c>
      <c r="Q1233" t="s">
        <v>8325</v>
      </c>
      <c r="R1233" t="s">
        <v>8340</v>
      </c>
      <c r="S1233" s="9">
        <f t="shared" si="78"/>
        <v>42193.941759259258</v>
      </c>
      <c r="T1233" s="9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0.8</v>
      </c>
      <c r="P1234" s="5">
        <f t="shared" si="77"/>
        <v>40</v>
      </c>
      <c r="Q1234" t="s">
        <v>8325</v>
      </c>
      <c r="R1234" t="s">
        <v>8340</v>
      </c>
      <c r="S1234" s="9">
        <f t="shared" si="78"/>
        <v>41506.848032407412</v>
      </c>
      <c r="T1234" s="9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11.600000000000001</v>
      </c>
      <c r="P1235" s="5">
        <f t="shared" si="77"/>
        <v>19.333333333333332</v>
      </c>
      <c r="Q1235" t="s">
        <v>8325</v>
      </c>
      <c r="R1235" t="s">
        <v>8340</v>
      </c>
      <c r="S1235" s="9">
        <f t="shared" si="78"/>
        <v>40939.948773148149</v>
      </c>
      <c r="T1235" s="9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5" t="e">
        <f t="shared" si="77"/>
        <v>#DIV/0!</v>
      </c>
      <c r="Q1236" t="s">
        <v>8325</v>
      </c>
      <c r="R1236" t="s">
        <v>8340</v>
      </c>
      <c r="S1236" s="9">
        <f t="shared" si="78"/>
        <v>42007.788680555561</v>
      </c>
      <c r="T1236" s="9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2.7873639500929119</v>
      </c>
      <c r="P1237" s="5">
        <f t="shared" si="77"/>
        <v>35</v>
      </c>
      <c r="Q1237" t="s">
        <v>8325</v>
      </c>
      <c r="R1237" t="s">
        <v>8340</v>
      </c>
      <c r="S1237" s="9">
        <f t="shared" si="78"/>
        <v>41583.135405092595</v>
      </c>
      <c r="T1237" s="9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5" t="e">
        <f t="shared" si="77"/>
        <v>#DIV/0!</v>
      </c>
      <c r="Q1238" t="s">
        <v>8325</v>
      </c>
      <c r="R1238" t="s">
        <v>8340</v>
      </c>
      <c r="S1238" s="9">
        <f t="shared" si="78"/>
        <v>41110.680138888885</v>
      </c>
      <c r="T1238" s="9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5" t="e">
        <f t="shared" si="77"/>
        <v>#DIV/0!</v>
      </c>
      <c r="Q1239" t="s">
        <v>8325</v>
      </c>
      <c r="R1239" t="s">
        <v>8340</v>
      </c>
      <c r="S1239" s="9">
        <f t="shared" si="78"/>
        <v>41125.283159722225</v>
      </c>
      <c r="T1239" s="9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17.8</v>
      </c>
      <c r="P1240" s="5">
        <f t="shared" si="77"/>
        <v>59.333333333333336</v>
      </c>
      <c r="Q1240" t="s">
        <v>8325</v>
      </c>
      <c r="R1240" t="s">
        <v>8340</v>
      </c>
      <c r="S1240" s="9">
        <f t="shared" si="78"/>
        <v>40731.61037037037</v>
      </c>
      <c r="T1240" s="9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5" t="e">
        <f t="shared" si="77"/>
        <v>#DIV/0!</v>
      </c>
      <c r="Q1241" t="s">
        <v>8325</v>
      </c>
      <c r="R1241" t="s">
        <v>8340</v>
      </c>
      <c r="S1241" s="9">
        <f t="shared" si="78"/>
        <v>40883.962581018517</v>
      </c>
      <c r="T1241" s="9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3.0124999999999997</v>
      </c>
      <c r="P1242" s="5">
        <f t="shared" si="77"/>
        <v>30.125</v>
      </c>
      <c r="Q1242" t="s">
        <v>8325</v>
      </c>
      <c r="R1242" t="s">
        <v>8340</v>
      </c>
      <c r="S1242" s="9">
        <f t="shared" si="78"/>
        <v>41409.040011574078</v>
      </c>
      <c r="T1242" s="9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50.739999999999995</v>
      </c>
      <c r="P1243" s="5">
        <f t="shared" si="77"/>
        <v>74.617647058823536</v>
      </c>
      <c r="Q1243" t="s">
        <v>8325</v>
      </c>
      <c r="R1243" t="s">
        <v>8340</v>
      </c>
      <c r="S1243" s="9">
        <f t="shared" si="78"/>
        <v>41923.837731481479</v>
      </c>
      <c r="T1243" s="9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0.54884742041712409</v>
      </c>
      <c r="P1244" s="5">
        <f t="shared" si="77"/>
        <v>5</v>
      </c>
      <c r="Q1244" t="s">
        <v>8325</v>
      </c>
      <c r="R1244" t="s">
        <v>8340</v>
      </c>
      <c r="S1244" s="9">
        <f t="shared" si="78"/>
        <v>40782.165532407409</v>
      </c>
      <c r="T1244" s="9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14.091666666666667</v>
      </c>
      <c r="P1245" s="5">
        <f t="shared" si="77"/>
        <v>44.5</v>
      </c>
      <c r="Q1245" t="s">
        <v>8325</v>
      </c>
      <c r="R1245" t="s">
        <v>8340</v>
      </c>
      <c r="S1245" s="9">
        <f t="shared" si="78"/>
        <v>40671.879293981481</v>
      </c>
      <c r="T1245" s="9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103.8</v>
      </c>
      <c r="P1246" s="5">
        <f t="shared" si="77"/>
        <v>46.133333333333333</v>
      </c>
      <c r="Q1246" t="s">
        <v>8325</v>
      </c>
      <c r="R1246" t="s">
        <v>8326</v>
      </c>
      <c r="S1246" s="9">
        <f t="shared" si="78"/>
        <v>41355.825497685182</v>
      </c>
      <c r="T1246" s="9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120.24999999999999</v>
      </c>
      <c r="P1247" s="5">
        <f t="shared" si="77"/>
        <v>141.47058823529412</v>
      </c>
      <c r="Q1247" t="s">
        <v>8325</v>
      </c>
      <c r="R1247" t="s">
        <v>8326</v>
      </c>
      <c r="S1247" s="9">
        <f t="shared" si="78"/>
        <v>41774.599930555552</v>
      </c>
      <c r="T1247" s="9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117</v>
      </c>
      <c r="P1248" s="5">
        <f t="shared" si="77"/>
        <v>75.483870967741936</v>
      </c>
      <c r="Q1248" t="s">
        <v>8325</v>
      </c>
      <c r="R1248" t="s">
        <v>8326</v>
      </c>
      <c r="S1248" s="9">
        <f t="shared" si="78"/>
        <v>40838.043391203704</v>
      </c>
      <c r="T1248" s="9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122.14285714285715</v>
      </c>
      <c r="P1249" s="5">
        <f t="shared" si="77"/>
        <v>85.5</v>
      </c>
      <c r="Q1249" t="s">
        <v>8325</v>
      </c>
      <c r="R1249" t="s">
        <v>8326</v>
      </c>
      <c r="S1249" s="9">
        <f t="shared" si="78"/>
        <v>41370.292303240742</v>
      </c>
      <c r="T1249" s="9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151.63999999999999</v>
      </c>
      <c r="P1250" s="5">
        <f t="shared" si="77"/>
        <v>64.254237288135599</v>
      </c>
      <c r="Q1250" t="s">
        <v>8325</v>
      </c>
      <c r="R1250" t="s">
        <v>8326</v>
      </c>
      <c r="S1250" s="9">
        <f t="shared" si="78"/>
        <v>41767.656863425924</v>
      </c>
      <c r="T1250" s="9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104.44</v>
      </c>
      <c r="P1251" s="5">
        <f t="shared" si="77"/>
        <v>64.46913580246914</v>
      </c>
      <c r="Q1251" t="s">
        <v>8325</v>
      </c>
      <c r="R1251" t="s">
        <v>8326</v>
      </c>
      <c r="S1251" s="9">
        <f t="shared" si="78"/>
        <v>41067.74086805556</v>
      </c>
      <c r="T1251" s="9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200.15333333333331</v>
      </c>
      <c r="P1252" s="5">
        <f t="shared" si="77"/>
        <v>118.2007874015748</v>
      </c>
      <c r="Q1252" t="s">
        <v>8325</v>
      </c>
      <c r="R1252" t="s">
        <v>8326</v>
      </c>
      <c r="S1252" s="9">
        <f t="shared" si="78"/>
        <v>41843.64271990741</v>
      </c>
      <c r="T1252" s="9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101.8</v>
      </c>
      <c r="P1253" s="5">
        <f t="shared" si="77"/>
        <v>82.540540540540547</v>
      </c>
      <c r="Q1253" t="s">
        <v>8325</v>
      </c>
      <c r="R1253" t="s">
        <v>8326</v>
      </c>
      <c r="S1253" s="9">
        <f t="shared" si="78"/>
        <v>40751.814432870371</v>
      </c>
      <c r="T1253" s="9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137.65714285714284</v>
      </c>
      <c r="P1254" s="5">
        <f t="shared" si="77"/>
        <v>34.170212765957444</v>
      </c>
      <c r="Q1254" t="s">
        <v>8325</v>
      </c>
      <c r="R1254" t="s">
        <v>8326</v>
      </c>
      <c r="S1254" s="9">
        <f t="shared" si="78"/>
        <v>41543.988067129627</v>
      </c>
      <c r="T1254" s="9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303833.2</v>
      </c>
      <c r="P1255" s="5">
        <f t="shared" si="77"/>
        <v>42.73322081575246</v>
      </c>
      <c r="Q1255" t="s">
        <v>8325</v>
      </c>
      <c r="R1255" t="s">
        <v>8326</v>
      </c>
      <c r="S1255" s="9">
        <f t="shared" si="78"/>
        <v>41855.783645833333</v>
      </c>
      <c r="T1255" s="9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198.85074626865671</v>
      </c>
      <c r="P1256" s="5">
        <f t="shared" si="77"/>
        <v>94.489361702127653</v>
      </c>
      <c r="Q1256" t="s">
        <v>8325</v>
      </c>
      <c r="R1256" t="s">
        <v>8326</v>
      </c>
      <c r="S1256" s="9">
        <f t="shared" si="78"/>
        <v>40487.621365740742</v>
      </c>
      <c r="T1256" s="9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202.36666666666667</v>
      </c>
      <c r="P1257" s="5">
        <f t="shared" si="77"/>
        <v>55.697247706422019</v>
      </c>
      <c r="Q1257" t="s">
        <v>8325</v>
      </c>
      <c r="R1257" t="s">
        <v>8326</v>
      </c>
      <c r="S1257" s="9">
        <f t="shared" si="78"/>
        <v>41579.845509259263</v>
      </c>
      <c r="T1257" s="9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117.96376666666666</v>
      </c>
      <c r="P1258" s="5">
        <f t="shared" si="77"/>
        <v>98.030831024930734</v>
      </c>
      <c r="Q1258" t="s">
        <v>8325</v>
      </c>
      <c r="R1258" t="s">
        <v>8326</v>
      </c>
      <c r="S1258" s="9">
        <f t="shared" si="78"/>
        <v>40921.919340277782</v>
      </c>
      <c r="T1258" s="9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294.72727272727275</v>
      </c>
      <c r="P1259" s="5">
        <f t="shared" si="77"/>
        <v>92.102272727272734</v>
      </c>
      <c r="Q1259" t="s">
        <v>8325</v>
      </c>
      <c r="R1259" t="s">
        <v>8326</v>
      </c>
      <c r="S1259" s="9">
        <f t="shared" si="78"/>
        <v>40587.085532407407</v>
      </c>
      <c r="T1259" s="9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213.14633333333336</v>
      </c>
      <c r="P1260" s="5">
        <f t="shared" si="77"/>
        <v>38.175462686567165</v>
      </c>
      <c r="Q1260" t="s">
        <v>8325</v>
      </c>
      <c r="R1260" t="s">
        <v>8326</v>
      </c>
      <c r="S1260" s="9">
        <f t="shared" si="78"/>
        <v>41487.611250000002</v>
      </c>
      <c r="T1260" s="9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104.24</v>
      </c>
      <c r="P1261" s="5">
        <f t="shared" si="77"/>
        <v>27.145833333333332</v>
      </c>
      <c r="Q1261" t="s">
        <v>8325</v>
      </c>
      <c r="R1261" t="s">
        <v>8326</v>
      </c>
      <c r="S1261" s="9">
        <f t="shared" si="78"/>
        <v>41766.970648148148</v>
      </c>
      <c r="T1261" s="9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113.66666666666667</v>
      </c>
      <c r="P1262" s="5">
        <f t="shared" si="77"/>
        <v>50.689189189189186</v>
      </c>
      <c r="Q1262" t="s">
        <v>8325</v>
      </c>
      <c r="R1262" t="s">
        <v>8326</v>
      </c>
      <c r="S1262" s="9">
        <f t="shared" si="78"/>
        <v>41666.842824074076</v>
      </c>
      <c r="T1262" s="9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101.25</v>
      </c>
      <c r="P1263" s="5">
        <f t="shared" si="77"/>
        <v>38.942307692307693</v>
      </c>
      <c r="Q1263" t="s">
        <v>8325</v>
      </c>
      <c r="R1263" t="s">
        <v>8326</v>
      </c>
      <c r="S1263" s="9">
        <f t="shared" si="78"/>
        <v>41638.342905092592</v>
      </c>
      <c r="T1263" s="9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125.41538461538462</v>
      </c>
      <c r="P1264" s="5">
        <f t="shared" si="77"/>
        <v>77.638095238095232</v>
      </c>
      <c r="Q1264" t="s">
        <v>8325</v>
      </c>
      <c r="R1264" t="s">
        <v>8326</v>
      </c>
      <c r="S1264" s="9">
        <f t="shared" si="78"/>
        <v>41656.762638888889</v>
      </c>
      <c r="T1264" s="9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119</v>
      </c>
      <c r="P1265" s="5">
        <f t="shared" si="77"/>
        <v>43.536585365853661</v>
      </c>
      <c r="Q1265" t="s">
        <v>8325</v>
      </c>
      <c r="R1265" t="s">
        <v>8326</v>
      </c>
      <c r="S1265" s="9">
        <f t="shared" si="78"/>
        <v>41692.084143518521</v>
      </c>
      <c r="T1265" s="9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166.46153846153845</v>
      </c>
      <c r="P1266" s="5">
        <f t="shared" si="77"/>
        <v>31.823529411764707</v>
      </c>
      <c r="Q1266" t="s">
        <v>8325</v>
      </c>
      <c r="R1266" t="s">
        <v>8326</v>
      </c>
      <c r="S1266" s="9">
        <f t="shared" si="78"/>
        <v>41547.662997685184</v>
      </c>
      <c r="T1266" s="9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119.14771428571429</v>
      </c>
      <c r="P1267" s="5">
        <f t="shared" si="77"/>
        <v>63.184393939393942</v>
      </c>
      <c r="Q1267" t="s">
        <v>8325</v>
      </c>
      <c r="R1267" t="s">
        <v>8326</v>
      </c>
      <c r="S1267" s="9">
        <f t="shared" si="78"/>
        <v>40465.655266203699</v>
      </c>
      <c r="T1267" s="9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100.47368421052632</v>
      </c>
      <c r="P1268" s="5">
        <f t="shared" si="77"/>
        <v>190.9</v>
      </c>
      <c r="Q1268" t="s">
        <v>8325</v>
      </c>
      <c r="R1268" t="s">
        <v>8326</v>
      </c>
      <c r="S1268" s="9">
        <f t="shared" si="78"/>
        <v>41620.87667824074</v>
      </c>
      <c r="T1268" s="9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101.8</v>
      </c>
      <c r="P1269" s="5">
        <f t="shared" si="77"/>
        <v>140.85534591194968</v>
      </c>
      <c r="Q1269" t="s">
        <v>8325</v>
      </c>
      <c r="R1269" t="s">
        <v>8326</v>
      </c>
      <c r="S1269" s="9">
        <f t="shared" si="78"/>
        <v>41449.585162037038</v>
      </c>
      <c r="T1269" s="9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116.66666666666667</v>
      </c>
      <c r="P1270" s="5">
        <f t="shared" si="77"/>
        <v>76.92307692307692</v>
      </c>
      <c r="Q1270" t="s">
        <v>8325</v>
      </c>
      <c r="R1270" t="s">
        <v>8326</v>
      </c>
      <c r="S1270" s="9">
        <f t="shared" si="78"/>
        <v>41507.845451388886</v>
      </c>
      <c r="T1270" s="9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108.64893617021276</v>
      </c>
      <c r="P1271" s="5">
        <f t="shared" si="77"/>
        <v>99.15533980582525</v>
      </c>
      <c r="Q1271" t="s">
        <v>8325</v>
      </c>
      <c r="R1271" t="s">
        <v>8326</v>
      </c>
      <c r="S1271" s="9">
        <f t="shared" si="78"/>
        <v>42445.823055555549</v>
      </c>
      <c r="T1271" s="9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114.72</v>
      </c>
      <c r="P1272" s="5">
        <f t="shared" si="77"/>
        <v>67.881656804733723</v>
      </c>
      <c r="Q1272" t="s">
        <v>8325</v>
      </c>
      <c r="R1272" t="s">
        <v>8326</v>
      </c>
      <c r="S1272" s="9">
        <f t="shared" si="78"/>
        <v>40933.856967592597</v>
      </c>
      <c r="T1272" s="9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101.8</v>
      </c>
      <c r="P1273" s="5">
        <f t="shared" si="77"/>
        <v>246.29032258064515</v>
      </c>
      <c r="Q1273" t="s">
        <v>8325</v>
      </c>
      <c r="R1273" t="s">
        <v>8326</v>
      </c>
      <c r="S1273" s="9">
        <f t="shared" si="78"/>
        <v>41561.683553240742</v>
      </c>
      <c r="T1273" s="9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106</v>
      </c>
      <c r="P1274" s="5">
        <f t="shared" si="77"/>
        <v>189.28571428571428</v>
      </c>
      <c r="Q1274" t="s">
        <v>8325</v>
      </c>
      <c r="R1274" t="s">
        <v>8326</v>
      </c>
      <c r="S1274" s="9">
        <f t="shared" si="78"/>
        <v>40274.745127314818</v>
      </c>
      <c r="T1274" s="9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103.49999999999999</v>
      </c>
      <c r="P1275" s="5">
        <f t="shared" si="77"/>
        <v>76.666666666666671</v>
      </c>
      <c r="Q1275" t="s">
        <v>8325</v>
      </c>
      <c r="R1275" t="s">
        <v>8326</v>
      </c>
      <c r="S1275" s="9">
        <f t="shared" si="78"/>
        <v>41852.730219907404</v>
      </c>
      <c r="T1275" s="9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154.97535999999999</v>
      </c>
      <c r="P1276" s="5">
        <f t="shared" si="77"/>
        <v>82.963254817987149</v>
      </c>
      <c r="Q1276" t="s">
        <v>8325</v>
      </c>
      <c r="R1276" t="s">
        <v>8326</v>
      </c>
      <c r="S1276" s="9">
        <f t="shared" si="78"/>
        <v>41116.690104166664</v>
      </c>
      <c r="T1276" s="9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162.14066666666668</v>
      </c>
      <c r="P1277" s="5">
        <f t="shared" si="77"/>
        <v>62.522107969151669</v>
      </c>
      <c r="Q1277" t="s">
        <v>8325</v>
      </c>
      <c r="R1277" t="s">
        <v>8326</v>
      </c>
      <c r="S1277" s="9">
        <f t="shared" si="78"/>
        <v>41458.867905092593</v>
      </c>
      <c r="T1277" s="9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104.42100000000001</v>
      </c>
      <c r="P1278" s="5">
        <f t="shared" si="77"/>
        <v>46.06808823529412</v>
      </c>
      <c r="Q1278" t="s">
        <v>8325</v>
      </c>
      <c r="R1278" t="s">
        <v>8326</v>
      </c>
      <c r="S1278" s="9">
        <f t="shared" si="78"/>
        <v>40007.704247685186</v>
      </c>
      <c r="T1278" s="9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106.12433333333333</v>
      </c>
      <c r="P1279" s="5">
        <f t="shared" si="77"/>
        <v>38.543946731234868</v>
      </c>
      <c r="Q1279" t="s">
        <v>8325</v>
      </c>
      <c r="R1279" t="s">
        <v>8326</v>
      </c>
      <c r="S1279" s="9">
        <f t="shared" si="78"/>
        <v>41121.561886574076</v>
      </c>
      <c r="T1279" s="9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154.93846153846152</v>
      </c>
      <c r="P1280" s="5">
        <f t="shared" si="77"/>
        <v>53.005263157894738</v>
      </c>
      <c r="Q1280" t="s">
        <v>8325</v>
      </c>
      <c r="R1280" t="s">
        <v>8326</v>
      </c>
      <c r="S1280" s="9">
        <f t="shared" si="78"/>
        <v>41786.555162037039</v>
      </c>
      <c r="T1280" s="9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110.77157238734421</v>
      </c>
      <c r="P1281" s="5">
        <f t="shared" si="77"/>
        <v>73.355396825396824</v>
      </c>
      <c r="Q1281" t="s">
        <v>8325</v>
      </c>
      <c r="R1281" t="s">
        <v>8326</v>
      </c>
      <c r="S1281" s="9">
        <f t="shared" si="78"/>
        <v>41682.099189814813</v>
      </c>
      <c r="T1281" s="9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110.91186666666665</v>
      </c>
      <c r="P1282" s="5">
        <f t="shared" si="77"/>
        <v>127.97523076923076</v>
      </c>
      <c r="Q1282" t="s">
        <v>8325</v>
      </c>
      <c r="R1282" t="s">
        <v>8326</v>
      </c>
      <c r="S1282" s="9">
        <f t="shared" si="78"/>
        <v>40513.757569444446</v>
      </c>
      <c r="T1282" s="9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(E1283/D1283)*100</f>
        <v>110.71428571428572</v>
      </c>
      <c r="P1283" s="5">
        <f t="shared" ref="P1283:P1346" si="81">E1283/L1283</f>
        <v>104.72972972972973</v>
      </c>
      <c r="Q1283" t="s">
        <v>8325</v>
      </c>
      <c r="R1283" t="s">
        <v>8326</v>
      </c>
      <c r="S1283" s="9">
        <f t="shared" ref="S1283:S1346" si="82">(((J1283/60)/60)/24)+DATE(1970,1,1)</f>
        <v>41463.743472222224</v>
      </c>
      <c r="T1283" s="9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123.61333333333333</v>
      </c>
      <c r="P1284" s="5">
        <f t="shared" si="81"/>
        <v>67.671532846715323</v>
      </c>
      <c r="Q1284" t="s">
        <v>8325</v>
      </c>
      <c r="R1284" t="s">
        <v>8326</v>
      </c>
      <c r="S1284" s="9">
        <f t="shared" si="82"/>
        <v>41586.475173611114</v>
      </c>
      <c r="T1284" s="9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211.05</v>
      </c>
      <c r="P1285" s="5">
        <f t="shared" si="81"/>
        <v>95.931818181818187</v>
      </c>
      <c r="Q1285" t="s">
        <v>8325</v>
      </c>
      <c r="R1285" t="s">
        <v>8326</v>
      </c>
      <c r="S1285" s="9">
        <f t="shared" si="82"/>
        <v>41320.717465277776</v>
      </c>
      <c r="T1285" s="9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101</v>
      </c>
      <c r="P1286" s="5">
        <f t="shared" si="81"/>
        <v>65.161290322580641</v>
      </c>
      <c r="Q1286" t="s">
        <v>8317</v>
      </c>
      <c r="R1286" t="s">
        <v>8318</v>
      </c>
      <c r="S1286" s="9">
        <f t="shared" si="82"/>
        <v>42712.23474537037</v>
      </c>
      <c r="T1286" s="9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101.64999999999999</v>
      </c>
      <c r="P1287" s="5">
        <f t="shared" si="81"/>
        <v>32.269841269841272</v>
      </c>
      <c r="Q1287" t="s">
        <v>8317</v>
      </c>
      <c r="R1287" t="s">
        <v>8318</v>
      </c>
      <c r="S1287" s="9">
        <f t="shared" si="82"/>
        <v>42160.583043981482</v>
      </c>
      <c r="T1287" s="9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108.33333333333333</v>
      </c>
      <c r="P1288" s="5">
        <f t="shared" si="81"/>
        <v>81.25</v>
      </c>
      <c r="Q1288" t="s">
        <v>8317</v>
      </c>
      <c r="R1288" t="s">
        <v>8318</v>
      </c>
      <c r="S1288" s="9">
        <f t="shared" si="82"/>
        <v>42039.384571759263</v>
      </c>
      <c r="T1288" s="9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242</v>
      </c>
      <c r="P1289" s="5">
        <f t="shared" si="81"/>
        <v>24.2</v>
      </c>
      <c r="Q1289" t="s">
        <v>8317</v>
      </c>
      <c r="R1289" t="s">
        <v>8318</v>
      </c>
      <c r="S1289" s="9">
        <f t="shared" si="82"/>
        <v>42107.621018518519</v>
      </c>
      <c r="T1289" s="9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100.44999999999999</v>
      </c>
      <c r="P1290" s="5">
        <f t="shared" si="81"/>
        <v>65.868852459016395</v>
      </c>
      <c r="Q1290" t="s">
        <v>8317</v>
      </c>
      <c r="R1290" t="s">
        <v>8318</v>
      </c>
      <c r="S1290" s="9">
        <f t="shared" si="82"/>
        <v>42561.154664351852</v>
      </c>
      <c r="T1290" s="9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125.06666666666666</v>
      </c>
      <c r="P1291" s="5">
        <f t="shared" si="81"/>
        <v>36.07692307692308</v>
      </c>
      <c r="Q1291" t="s">
        <v>8317</v>
      </c>
      <c r="R1291" t="s">
        <v>8318</v>
      </c>
      <c r="S1291" s="9">
        <f t="shared" si="82"/>
        <v>42709.134780092587</v>
      </c>
      <c r="T1291" s="9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108.57142857142857</v>
      </c>
      <c r="P1292" s="5">
        <f t="shared" si="81"/>
        <v>44.186046511627907</v>
      </c>
      <c r="Q1292" t="s">
        <v>8317</v>
      </c>
      <c r="R1292" t="s">
        <v>8318</v>
      </c>
      <c r="S1292" s="9">
        <f t="shared" si="82"/>
        <v>42086.614942129629</v>
      </c>
      <c r="T1292" s="9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145.70000000000002</v>
      </c>
      <c r="P1293" s="5">
        <f t="shared" si="81"/>
        <v>104.07142857142857</v>
      </c>
      <c r="Q1293" t="s">
        <v>8317</v>
      </c>
      <c r="R1293" t="s">
        <v>8318</v>
      </c>
      <c r="S1293" s="9">
        <f t="shared" si="82"/>
        <v>42064.652673611112</v>
      </c>
      <c r="T1293" s="9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110.00000000000001</v>
      </c>
      <c r="P1294" s="5">
        <f t="shared" si="81"/>
        <v>35.96153846153846</v>
      </c>
      <c r="Q1294" t="s">
        <v>8317</v>
      </c>
      <c r="R1294" t="s">
        <v>8318</v>
      </c>
      <c r="S1294" s="9">
        <f t="shared" si="82"/>
        <v>42256.764212962968</v>
      </c>
      <c r="T1294" s="9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102.23333333333333</v>
      </c>
      <c r="P1295" s="5">
        <f t="shared" si="81"/>
        <v>127.79166666666667</v>
      </c>
      <c r="Q1295" t="s">
        <v>8317</v>
      </c>
      <c r="R1295" t="s">
        <v>8318</v>
      </c>
      <c r="S1295" s="9">
        <f t="shared" si="82"/>
        <v>42292.701053240744</v>
      </c>
      <c r="T1295" s="9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122</v>
      </c>
      <c r="P1296" s="5">
        <f t="shared" si="81"/>
        <v>27.727272727272727</v>
      </c>
      <c r="Q1296" t="s">
        <v>8317</v>
      </c>
      <c r="R1296" t="s">
        <v>8318</v>
      </c>
      <c r="S1296" s="9">
        <f t="shared" si="82"/>
        <v>42278.453668981485</v>
      </c>
      <c r="T1296" s="9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101.96000000000001</v>
      </c>
      <c r="P1297" s="5">
        <f t="shared" si="81"/>
        <v>39.828125</v>
      </c>
      <c r="Q1297" t="s">
        <v>8317</v>
      </c>
      <c r="R1297" t="s">
        <v>8318</v>
      </c>
      <c r="S1297" s="9">
        <f t="shared" si="82"/>
        <v>42184.572881944448</v>
      </c>
      <c r="T1297" s="9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141.1764705882353</v>
      </c>
      <c r="P1298" s="5">
        <f t="shared" si="81"/>
        <v>52.173913043478258</v>
      </c>
      <c r="Q1298" t="s">
        <v>8317</v>
      </c>
      <c r="R1298" t="s">
        <v>8318</v>
      </c>
      <c r="S1298" s="9">
        <f t="shared" si="82"/>
        <v>42423.050613425927</v>
      </c>
      <c r="T1298" s="9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109.52500000000001</v>
      </c>
      <c r="P1299" s="5">
        <f t="shared" si="81"/>
        <v>92.037815126050418</v>
      </c>
      <c r="Q1299" t="s">
        <v>8317</v>
      </c>
      <c r="R1299" t="s">
        <v>8318</v>
      </c>
      <c r="S1299" s="9">
        <f t="shared" si="82"/>
        <v>42461.747199074074</v>
      </c>
      <c r="T1299" s="9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104.65</v>
      </c>
      <c r="P1300" s="5">
        <f t="shared" si="81"/>
        <v>63.424242424242422</v>
      </c>
      <c r="Q1300" t="s">
        <v>8317</v>
      </c>
      <c r="R1300" t="s">
        <v>8318</v>
      </c>
      <c r="S1300" s="9">
        <f t="shared" si="82"/>
        <v>42458.680925925932</v>
      </c>
      <c r="T1300" s="9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124</v>
      </c>
      <c r="P1301" s="5">
        <f t="shared" si="81"/>
        <v>135.625</v>
      </c>
      <c r="Q1301" t="s">
        <v>8317</v>
      </c>
      <c r="R1301" t="s">
        <v>8318</v>
      </c>
      <c r="S1301" s="9">
        <f t="shared" si="82"/>
        <v>42169.814340277779</v>
      </c>
      <c r="T1301" s="9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135</v>
      </c>
      <c r="P1302" s="5">
        <f t="shared" si="81"/>
        <v>168.75</v>
      </c>
      <c r="Q1302" t="s">
        <v>8317</v>
      </c>
      <c r="R1302" t="s">
        <v>8318</v>
      </c>
      <c r="S1302" s="9">
        <f t="shared" si="82"/>
        <v>42483.675208333334</v>
      </c>
      <c r="T1302" s="9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102.75000000000001</v>
      </c>
      <c r="P1303" s="5">
        <f t="shared" si="81"/>
        <v>70.862068965517238</v>
      </c>
      <c r="Q1303" t="s">
        <v>8317</v>
      </c>
      <c r="R1303" t="s">
        <v>8318</v>
      </c>
      <c r="S1303" s="9">
        <f t="shared" si="82"/>
        <v>42195.749745370369</v>
      </c>
      <c r="T1303" s="9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100</v>
      </c>
      <c r="P1304" s="5">
        <f t="shared" si="81"/>
        <v>50</v>
      </c>
      <c r="Q1304" t="s">
        <v>8317</v>
      </c>
      <c r="R1304" t="s">
        <v>8318</v>
      </c>
      <c r="S1304" s="9">
        <f t="shared" si="82"/>
        <v>42675.057997685188</v>
      </c>
      <c r="T1304" s="9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130.26085714285716</v>
      </c>
      <c r="P1305" s="5">
        <f t="shared" si="81"/>
        <v>42.214166666666671</v>
      </c>
      <c r="Q1305" t="s">
        <v>8317</v>
      </c>
      <c r="R1305" t="s">
        <v>8318</v>
      </c>
      <c r="S1305" s="9">
        <f t="shared" si="82"/>
        <v>42566.441203703704</v>
      </c>
      <c r="T1305" s="9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39.627499999999998</v>
      </c>
      <c r="P1306" s="5">
        <f t="shared" si="81"/>
        <v>152.41346153846155</v>
      </c>
      <c r="Q1306" t="s">
        <v>8319</v>
      </c>
      <c r="R1306" t="s">
        <v>8321</v>
      </c>
      <c r="S1306" s="9">
        <f t="shared" si="82"/>
        <v>42747.194502314815</v>
      </c>
      <c r="T1306" s="9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25.976666666666663</v>
      </c>
      <c r="P1307" s="5">
        <f t="shared" si="81"/>
        <v>90.616279069767444</v>
      </c>
      <c r="Q1307" t="s">
        <v>8319</v>
      </c>
      <c r="R1307" t="s">
        <v>8321</v>
      </c>
      <c r="S1307" s="9">
        <f t="shared" si="82"/>
        <v>42543.665601851855</v>
      </c>
      <c r="T1307" s="9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65.24636363636364</v>
      </c>
      <c r="P1308" s="5">
        <f t="shared" si="81"/>
        <v>201.60393258426967</v>
      </c>
      <c r="Q1308" t="s">
        <v>8319</v>
      </c>
      <c r="R1308" t="s">
        <v>8321</v>
      </c>
      <c r="S1308" s="9">
        <f t="shared" si="82"/>
        <v>41947.457569444443</v>
      </c>
      <c r="T1308" s="9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11.514000000000001</v>
      </c>
      <c r="P1309" s="5">
        <f t="shared" si="81"/>
        <v>127.93333333333334</v>
      </c>
      <c r="Q1309" t="s">
        <v>8319</v>
      </c>
      <c r="R1309" t="s">
        <v>8321</v>
      </c>
      <c r="S1309" s="9">
        <f t="shared" si="82"/>
        <v>42387.503229166665</v>
      </c>
      <c r="T1309" s="9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11.360000000000001</v>
      </c>
      <c r="P1310" s="5">
        <f t="shared" si="81"/>
        <v>29.894736842105264</v>
      </c>
      <c r="Q1310" t="s">
        <v>8319</v>
      </c>
      <c r="R1310" t="s">
        <v>8321</v>
      </c>
      <c r="S1310" s="9">
        <f t="shared" si="82"/>
        <v>42611.613564814819</v>
      </c>
      <c r="T1310" s="9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111.99130434782609</v>
      </c>
      <c r="P1311" s="5">
        <f t="shared" si="81"/>
        <v>367.97142857142859</v>
      </c>
      <c r="Q1311" t="s">
        <v>8319</v>
      </c>
      <c r="R1311" t="s">
        <v>8321</v>
      </c>
      <c r="S1311" s="9">
        <f t="shared" si="82"/>
        <v>42257.882731481484</v>
      </c>
      <c r="T1311" s="9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15.5</v>
      </c>
      <c r="P1312" s="5">
        <f t="shared" si="81"/>
        <v>129.16666666666666</v>
      </c>
      <c r="Q1312" t="s">
        <v>8319</v>
      </c>
      <c r="R1312" t="s">
        <v>8321</v>
      </c>
      <c r="S1312" s="9">
        <f t="shared" si="82"/>
        <v>42556.667245370365</v>
      </c>
      <c r="T1312" s="9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32.027999999999999</v>
      </c>
      <c r="P1313" s="5">
        <f t="shared" si="81"/>
        <v>800.7</v>
      </c>
      <c r="Q1313" t="s">
        <v>8319</v>
      </c>
      <c r="R1313" t="s">
        <v>8321</v>
      </c>
      <c r="S1313" s="9">
        <f t="shared" si="82"/>
        <v>42669.802303240736</v>
      </c>
      <c r="T1313" s="9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0.60869565217391308</v>
      </c>
      <c r="P1314" s="5">
        <f t="shared" si="81"/>
        <v>28</v>
      </c>
      <c r="Q1314" t="s">
        <v>8319</v>
      </c>
      <c r="R1314" t="s">
        <v>8321</v>
      </c>
      <c r="S1314" s="9">
        <f t="shared" si="82"/>
        <v>42082.702800925923</v>
      </c>
      <c r="T1314" s="9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31.114999999999998</v>
      </c>
      <c r="P1315" s="5">
        <f t="shared" si="81"/>
        <v>102.01639344262296</v>
      </c>
      <c r="Q1315" t="s">
        <v>8319</v>
      </c>
      <c r="R1315" t="s">
        <v>8321</v>
      </c>
      <c r="S1315" s="9">
        <f t="shared" si="82"/>
        <v>42402.709652777776</v>
      </c>
      <c r="T1315" s="9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1.1266666666666667</v>
      </c>
      <c r="P1316" s="5">
        <f t="shared" si="81"/>
        <v>184.36363636363637</v>
      </c>
      <c r="Q1316" t="s">
        <v>8319</v>
      </c>
      <c r="R1316" t="s">
        <v>8321</v>
      </c>
      <c r="S1316" s="9">
        <f t="shared" si="82"/>
        <v>42604.669675925921</v>
      </c>
      <c r="T1316" s="9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40.404000000000003</v>
      </c>
      <c r="P1317" s="5">
        <f t="shared" si="81"/>
        <v>162.91935483870967</v>
      </c>
      <c r="Q1317" t="s">
        <v>8319</v>
      </c>
      <c r="R1317" t="s">
        <v>8321</v>
      </c>
      <c r="S1317" s="9">
        <f t="shared" si="82"/>
        <v>42278.498240740737</v>
      </c>
      <c r="T1317" s="9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1.3333333333333333E-3</v>
      </c>
      <c r="P1318" s="5">
        <f t="shared" si="81"/>
        <v>1</v>
      </c>
      <c r="Q1318" t="s">
        <v>8319</v>
      </c>
      <c r="R1318" t="s">
        <v>8321</v>
      </c>
      <c r="S1318" s="9">
        <f t="shared" si="82"/>
        <v>42393.961909722217</v>
      </c>
      <c r="T1318" s="9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5.7334999999999994</v>
      </c>
      <c r="P1319" s="5">
        <f t="shared" si="81"/>
        <v>603.52631578947364</v>
      </c>
      <c r="Q1319" t="s">
        <v>8319</v>
      </c>
      <c r="R1319" t="s">
        <v>8321</v>
      </c>
      <c r="S1319" s="9">
        <f t="shared" si="82"/>
        <v>42520.235486111109</v>
      </c>
      <c r="T1319" s="9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15.324999999999999</v>
      </c>
      <c r="P1320" s="5">
        <f t="shared" si="81"/>
        <v>45.407407407407405</v>
      </c>
      <c r="Q1320" t="s">
        <v>8319</v>
      </c>
      <c r="R1320" t="s">
        <v>8321</v>
      </c>
      <c r="S1320" s="9">
        <f t="shared" si="82"/>
        <v>41985.043657407412</v>
      </c>
      <c r="T1320" s="9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15.103448275862069</v>
      </c>
      <c r="P1321" s="5">
        <f t="shared" si="81"/>
        <v>97.333333333333329</v>
      </c>
      <c r="Q1321" t="s">
        <v>8319</v>
      </c>
      <c r="R1321" t="s">
        <v>8321</v>
      </c>
      <c r="S1321" s="9">
        <f t="shared" si="82"/>
        <v>41816.812094907407</v>
      </c>
      <c r="T1321" s="9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0.503</v>
      </c>
      <c r="P1322" s="5">
        <f t="shared" si="81"/>
        <v>167.66666666666666</v>
      </c>
      <c r="Q1322" t="s">
        <v>8319</v>
      </c>
      <c r="R1322" t="s">
        <v>8321</v>
      </c>
      <c r="S1322" s="9">
        <f t="shared" si="82"/>
        <v>42705.690347222218</v>
      </c>
      <c r="T1322" s="9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1.3028138528138529</v>
      </c>
      <c r="P1323" s="5">
        <f t="shared" si="81"/>
        <v>859.85714285714289</v>
      </c>
      <c r="Q1323" t="s">
        <v>8319</v>
      </c>
      <c r="R1323" t="s">
        <v>8321</v>
      </c>
      <c r="S1323" s="9">
        <f t="shared" si="82"/>
        <v>42697.74927083333</v>
      </c>
      <c r="T1323" s="9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0.30285714285714288</v>
      </c>
      <c r="P1324" s="5">
        <f t="shared" si="81"/>
        <v>26.5</v>
      </c>
      <c r="Q1324" t="s">
        <v>8319</v>
      </c>
      <c r="R1324" t="s">
        <v>8321</v>
      </c>
      <c r="S1324" s="9">
        <f t="shared" si="82"/>
        <v>42115.656539351854</v>
      </c>
      <c r="T1324" s="9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8.8800000000000008</v>
      </c>
      <c r="P1325" s="5">
        <f t="shared" si="81"/>
        <v>30.272727272727273</v>
      </c>
      <c r="Q1325" t="s">
        <v>8319</v>
      </c>
      <c r="R1325" t="s">
        <v>8321</v>
      </c>
      <c r="S1325" s="9">
        <f t="shared" si="82"/>
        <v>42451.698449074072</v>
      </c>
      <c r="T1325" s="9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</v>
      </c>
      <c r="P1326" s="5">
        <f t="shared" si="81"/>
        <v>54.666666666666664</v>
      </c>
      <c r="Q1326" t="s">
        <v>8319</v>
      </c>
      <c r="R1326" t="s">
        <v>8321</v>
      </c>
      <c r="S1326" s="9">
        <f t="shared" si="82"/>
        <v>42626.633703703701</v>
      </c>
      <c r="T1326" s="9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2.4299999999999997</v>
      </c>
      <c r="P1327" s="5">
        <f t="shared" si="81"/>
        <v>60.75</v>
      </c>
      <c r="Q1327" t="s">
        <v>8319</v>
      </c>
      <c r="R1327" t="s">
        <v>8321</v>
      </c>
      <c r="S1327" s="9">
        <f t="shared" si="82"/>
        <v>42704.086053240739</v>
      </c>
      <c r="T1327" s="9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</v>
      </c>
      <c r="P1328" s="5">
        <f t="shared" si="81"/>
        <v>102.72727272727273</v>
      </c>
      <c r="Q1328" t="s">
        <v>8319</v>
      </c>
      <c r="R1328" t="s">
        <v>8321</v>
      </c>
      <c r="S1328" s="9">
        <f t="shared" si="82"/>
        <v>41974.791990740734</v>
      </c>
      <c r="T1328" s="9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</v>
      </c>
      <c r="P1329" s="5">
        <f t="shared" si="81"/>
        <v>41.585365853658537</v>
      </c>
      <c r="Q1329" t="s">
        <v>8319</v>
      </c>
      <c r="R1329" t="s">
        <v>8321</v>
      </c>
      <c r="S1329" s="9">
        <f t="shared" si="82"/>
        <v>42123.678645833337</v>
      </c>
      <c r="T1329" s="9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</v>
      </c>
      <c r="P1330" s="5">
        <f t="shared" si="81"/>
        <v>116.53333333333333</v>
      </c>
      <c r="Q1330" t="s">
        <v>8319</v>
      </c>
      <c r="R1330" t="s">
        <v>8321</v>
      </c>
      <c r="S1330" s="9">
        <f t="shared" si="82"/>
        <v>42612.642754629633</v>
      </c>
      <c r="T1330" s="9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0.81600000000000006</v>
      </c>
      <c r="P1331" s="5">
        <f t="shared" si="81"/>
        <v>45.333333333333336</v>
      </c>
      <c r="Q1331" t="s">
        <v>8319</v>
      </c>
      <c r="R1331" t="s">
        <v>8321</v>
      </c>
      <c r="S1331" s="9">
        <f t="shared" si="82"/>
        <v>41935.221585648149</v>
      </c>
      <c r="T1331" s="9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22.494285714285713</v>
      </c>
      <c r="P1332" s="5">
        <f t="shared" si="81"/>
        <v>157.46</v>
      </c>
      <c r="Q1332" t="s">
        <v>8319</v>
      </c>
      <c r="R1332" t="s">
        <v>8321</v>
      </c>
      <c r="S1332" s="9">
        <f t="shared" si="82"/>
        <v>42522.276724537034</v>
      </c>
      <c r="T1332" s="9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</v>
      </c>
      <c r="P1333" s="5">
        <f t="shared" si="81"/>
        <v>100.5</v>
      </c>
      <c r="Q1333" t="s">
        <v>8319</v>
      </c>
      <c r="R1333" t="s">
        <v>8321</v>
      </c>
      <c r="S1333" s="9">
        <f t="shared" si="82"/>
        <v>42569.50409722222</v>
      </c>
      <c r="T1333" s="9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5" t="e">
        <f t="shared" si="81"/>
        <v>#DIV/0!</v>
      </c>
      <c r="Q1334" t="s">
        <v>8319</v>
      </c>
      <c r="R1334" t="s">
        <v>8321</v>
      </c>
      <c r="S1334" s="9">
        <f t="shared" si="82"/>
        <v>42732.060277777782</v>
      </c>
      <c r="T1334" s="9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5" t="e">
        <f t="shared" si="81"/>
        <v>#DIV/0!</v>
      </c>
      <c r="Q1335" t="s">
        <v>8319</v>
      </c>
      <c r="R1335" t="s">
        <v>8321</v>
      </c>
      <c r="S1335" s="9">
        <f t="shared" si="82"/>
        <v>41806.106770833336</v>
      </c>
      <c r="T1335" s="9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10.754135338345865</v>
      </c>
      <c r="P1336" s="5">
        <f t="shared" si="81"/>
        <v>51.822463768115945</v>
      </c>
      <c r="Q1336" t="s">
        <v>8319</v>
      </c>
      <c r="R1336" t="s">
        <v>8321</v>
      </c>
      <c r="S1336" s="9">
        <f t="shared" si="82"/>
        <v>42410.774155092593</v>
      </c>
      <c r="T1336" s="9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19.759999999999998</v>
      </c>
      <c r="P1337" s="5">
        <f t="shared" si="81"/>
        <v>308.75</v>
      </c>
      <c r="Q1337" t="s">
        <v>8319</v>
      </c>
      <c r="R1337" t="s">
        <v>8321</v>
      </c>
      <c r="S1337" s="9">
        <f t="shared" si="82"/>
        <v>42313.936365740738</v>
      </c>
      <c r="T1337" s="9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84.946999999999989</v>
      </c>
      <c r="P1338" s="5">
        <f t="shared" si="81"/>
        <v>379.22767857142856</v>
      </c>
      <c r="Q1338" t="s">
        <v>8319</v>
      </c>
      <c r="R1338" t="s">
        <v>8321</v>
      </c>
      <c r="S1338" s="9">
        <f t="shared" si="82"/>
        <v>41955.863750000004</v>
      </c>
      <c r="T1338" s="9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49.381999999999998</v>
      </c>
      <c r="P1339" s="5">
        <f t="shared" si="81"/>
        <v>176.36428571428573</v>
      </c>
      <c r="Q1339" t="s">
        <v>8319</v>
      </c>
      <c r="R1339" t="s">
        <v>8321</v>
      </c>
      <c r="S1339" s="9">
        <f t="shared" si="82"/>
        <v>42767.577303240745</v>
      </c>
      <c r="T1339" s="9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3.3033333333333332</v>
      </c>
      <c r="P1340" s="5">
        <f t="shared" si="81"/>
        <v>66.066666666666663</v>
      </c>
      <c r="Q1340" t="s">
        <v>8319</v>
      </c>
      <c r="R1340" t="s">
        <v>8321</v>
      </c>
      <c r="S1340" s="9">
        <f t="shared" si="82"/>
        <v>42188.803622685184</v>
      </c>
      <c r="T1340" s="9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6.6339999999999995</v>
      </c>
      <c r="P1341" s="5">
        <f t="shared" si="81"/>
        <v>89.648648648648646</v>
      </c>
      <c r="Q1341" t="s">
        <v>8319</v>
      </c>
      <c r="R1341" t="s">
        <v>8321</v>
      </c>
      <c r="S1341" s="9">
        <f t="shared" si="82"/>
        <v>41936.647164351853</v>
      </c>
      <c r="T1341" s="9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5" t="e">
        <f t="shared" si="81"/>
        <v>#DIV/0!</v>
      </c>
      <c r="Q1342" t="s">
        <v>8319</v>
      </c>
      <c r="R1342" t="s">
        <v>8321</v>
      </c>
      <c r="S1342" s="9">
        <f t="shared" si="82"/>
        <v>41836.595520833333</v>
      </c>
      <c r="T1342" s="9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70.36</v>
      </c>
      <c r="P1343" s="5">
        <f t="shared" si="81"/>
        <v>382.39130434782606</v>
      </c>
      <c r="Q1343" t="s">
        <v>8319</v>
      </c>
      <c r="R1343" t="s">
        <v>8321</v>
      </c>
      <c r="S1343" s="9">
        <f t="shared" si="82"/>
        <v>42612.624039351853</v>
      </c>
      <c r="T1343" s="9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0.2</v>
      </c>
      <c r="P1344" s="5">
        <f t="shared" si="81"/>
        <v>100</v>
      </c>
      <c r="Q1344" t="s">
        <v>8319</v>
      </c>
      <c r="R1344" t="s">
        <v>8321</v>
      </c>
      <c r="S1344" s="9">
        <f t="shared" si="82"/>
        <v>42172.816423611104</v>
      </c>
      <c r="T1344" s="9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102.298</v>
      </c>
      <c r="P1345" s="5">
        <f t="shared" si="81"/>
        <v>158.35603715170279</v>
      </c>
      <c r="Q1345" t="s">
        <v>8319</v>
      </c>
      <c r="R1345" t="s">
        <v>8321</v>
      </c>
      <c r="S1345" s="9">
        <f t="shared" si="82"/>
        <v>42542.526423611111</v>
      </c>
      <c r="T1345" s="9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377.73333333333335</v>
      </c>
      <c r="P1346" s="5">
        <f t="shared" si="81"/>
        <v>40.762589928057551</v>
      </c>
      <c r="Q1346" t="s">
        <v>8322</v>
      </c>
      <c r="R1346" t="s">
        <v>8323</v>
      </c>
      <c r="S1346" s="9">
        <f t="shared" si="82"/>
        <v>42522.789803240739</v>
      </c>
      <c r="T1346" s="9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(E1347/D1347)*100</f>
        <v>125</v>
      </c>
      <c r="P1347" s="5">
        <f t="shared" ref="P1347:P1410" si="85">E1347/L1347</f>
        <v>53.571428571428569</v>
      </c>
      <c r="Q1347" t="s">
        <v>8322</v>
      </c>
      <c r="R1347" t="s">
        <v>8323</v>
      </c>
      <c r="S1347" s="9">
        <f t="shared" ref="S1347:S1410" si="86">(((J1347/60)/60)/24)+DATE(1970,1,1)</f>
        <v>41799.814340277779</v>
      </c>
      <c r="T1347" s="9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147.32653061224491</v>
      </c>
      <c r="P1348" s="5">
        <f t="shared" si="85"/>
        <v>48.449664429530202</v>
      </c>
      <c r="Q1348" t="s">
        <v>8322</v>
      </c>
      <c r="R1348" t="s">
        <v>8323</v>
      </c>
      <c r="S1348" s="9">
        <f t="shared" si="86"/>
        <v>41422.075821759259</v>
      </c>
      <c r="T1348" s="9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102.2</v>
      </c>
      <c r="P1349" s="5">
        <f t="shared" si="85"/>
        <v>82.41935483870968</v>
      </c>
      <c r="Q1349" t="s">
        <v>8322</v>
      </c>
      <c r="R1349" t="s">
        <v>8323</v>
      </c>
      <c r="S1349" s="9">
        <f t="shared" si="86"/>
        <v>42040.638020833328</v>
      </c>
      <c r="T1349" s="9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101.8723404255319</v>
      </c>
      <c r="P1350" s="5">
        <f t="shared" si="85"/>
        <v>230.19230769230768</v>
      </c>
      <c r="Q1350" t="s">
        <v>8322</v>
      </c>
      <c r="R1350" t="s">
        <v>8323</v>
      </c>
      <c r="S1350" s="9">
        <f t="shared" si="86"/>
        <v>41963.506168981476</v>
      </c>
      <c r="T1350" s="9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204.2</v>
      </c>
      <c r="P1351" s="5">
        <f t="shared" si="85"/>
        <v>59.360465116279073</v>
      </c>
      <c r="Q1351" t="s">
        <v>8322</v>
      </c>
      <c r="R1351" t="s">
        <v>8323</v>
      </c>
      <c r="S1351" s="9">
        <f t="shared" si="86"/>
        <v>42317.33258101852</v>
      </c>
      <c r="T1351" s="9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104.05</v>
      </c>
      <c r="P1352" s="5">
        <f t="shared" si="85"/>
        <v>66.698717948717942</v>
      </c>
      <c r="Q1352" t="s">
        <v>8322</v>
      </c>
      <c r="R1352" t="s">
        <v>8323</v>
      </c>
      <c r="S1352" s="9">
        <f t="shared" si="86"/>
        <v>42334.013124999998</v>
      </c>
      <c r="T1352" s="9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101.265</v>
      </c>
      <c r="P1353" s="5">
        <f t="shared" si="85"/>
        <v>168.77500000000001</v>
      </c>
      <c r="Q1353" t="s">
        <v>8322</v>
      </c>
      <c r="R1353" t="s">
        <v>8323</v>
      </c>
      <c r="S1353" s="9">
        <f t="shared" si="86"/>
        <v>42382.74009259259</v>
      </c>
      <c r="T1353" s="9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136.13999999999999</v>
      </c>
      <c r="P1354" s="5">
        <f t="shared" si="85"/>
        <v>59.973568281938327</v>
      </c>
      <c r="Q1354" t="s">
        <v>8322</v>
      </c>
      <c r="R1354" t="s">
        <v>8323</v>
      </c>
      <c r="S1354" s="9">
        <f t="shared" si="86"/>
        <v>42200.578310185185</v>
      </c>
      <c r="T1354" s="9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133.6</v>
      </c>
      <c r="P1355" s="5">
        <f t="shared" si="85"/>
        <v>31.80952380952381</v>
      </c>
      <c r="Q1355" t="s">
        <v>8322</v>
      </c>
      <c r="R1355" t="s">
        <v>8323</v>
      </c>
      <c r="S1355" s="9">
        <f t="shared" si="86"/>
        <v>41309.11791666667</v>
      </c>
      <c r="T1355" s="9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130.25</v>
      </c>
      <c r="P1356" s="5">
        <f t="shared" si="85"/>
        <v>24.421875</v>
      </c>
      <c r="Q1356" t="s">
        <v>8322</v>
      </c>
      <c r="R1356" t="s">
        <v>8323</v>
      </c>
      <c r="S1356" s="9">
        <f t="shared" si="86"/>
        <v>42502.807627314818</v>
      </c>
      <c r="T1356" s="9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122.67999999999999</v>
      </c>
      <c r="P1357" s="5">
        <f t="shared" si="85"/>
        <v>25.347107438016529</v>
      </c>
      <c r="Q1357" t="s">
        <v>8322</v>
      </c>
      <c r="R1357" t="s">
        <v>8323</v>
      </c>
      <c r="S1357" s="9">
        <f t="shared" si="86"/>
        <v>41213.254687499997</v>
      </c>
      <c r="T1357" s="9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182.81058823529412</v>
      </c>
      <c r="P1358" s="5">
        <f t="shared" si="85"/>
        <v>71.443218390804603</v>
      </c>
      <c r="Q1358" t="s">
        <v>8322</v>
      </c>
      <c r="R1358" t="s">
        <v>8323</v>
      </c>
      <c r="S1358" s="9">
        <f t="shared" si="86"/>
        <v>41430.038888888892</v>
      </c>
      <c r="T1358" s="9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125.29999999999998</v>
      </c>
      <c r="P1359" s="5">
        <f t="shared" si="85"/>
        <v>38.553846153846152</v>
      </c>
      <c r="Q1359" t="s">
        <v>8322</v>
      </c>
      <c r="R1359" t="s">
        <v>8323</v>
      </c>
      <c r="S1359" s="9">
        <f t="shared" si="86"/>
        <v>41304.962233796294</v>
      </c>
      <c r="T1359" s="9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111.66666666666667</v>
      </c>
      <c r="P1360" s="5">
        <f t="shared" si="85"/>
        <v>68.367346938775512</v>
      </c>
      <c r="Q1360" t="s">
        <v>8322</v>
      </c>
      <c r="R1360" t="s">
        <v>8323</v>
      </c>
      <c r="S1360" s="9">
        <f t="shared" si="86"/>
        <v>40689.570868055554</v>
      </c>
      <c r="T1360" s="9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115.75757575757575</v>
      </c>
      <c r="P1361" s="5">
        <f t="shared" si="85"/>
        <v>40.210526315789473</v>
      </c>
      <c r="Q1361" t="s">
        <v>8322</v>
      </c>
      <c r="R1361" t="s">
        <v>8323</v>
      </c>
      <c r="S1361" s="9">
        <f t="shared" si="86"/>
        <v>40668.814699074072</v>
      </c>
      <c r="T1361" s="9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173.2</v>
      </c>
      <c r="P1362" s="5">
        <f t="shared" si="85"/>
        <v>32.074074074074076</v>
      </c>
      <c r="Q1362" t="s">
        <v>8322</v>
      </c>
      <c r="R1362" t="s">
        <v>8323</v>
      </c>
      <c r="S1362" s="9">
        <f t="shared" si="86"/>
        <v>41095.900694444441</v>
      </c>
      <c r="T1362" s="9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125.98333333333333</v>
      </c>
      <c r="P1363" s="5">
        <f t="shared" si="85"/>
        <v>28.632575757575758</v>
      </c>
      <c r="Q1363" t="s">
        <v>8322</v>
      </c>
      <c r="R1363" t="s">
        <v>8323</v>
      </c>
      <c r="S1363" s="9">
        <f t="shared" si="86"/>
        <v>41781.717268518521</v>
      </c>
      <c r="T1363" s="9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109.1</v>
      </c>
      <c r="P1364" s="5">
        <f t="shared" si="85"/>
        <v>43.64</v>
      </c>
      <c r="Q1364" t="s">
        <v>8322</v>
      </c>
      <c r="R1364" t="s">
        <v>8323</v>
      </c>
      <c r="S1364" s="9">
        <f t="shared" si="86"/>
        <v>41464.934386574074</v>
      </c>
      <c r="T1364" s="9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100</v>
      </c>
      <c r="P1365" s="5">
        <f t="shared" si="85"/>
        <v>40</v>
      </c>
      <c r="Q1365" t="s">
        <v>8322</v>
      </c>
      <c r="R1365" t="s">
        <v>8323</v>
      </c>
      <c r="S1365" s="9">
        <f t="shared" si="86"/>
        <v>42396.8440625</v>
      </c>
      <c r="T1365" s="9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118.64285714285714</v>
      </c>
      <c r="P1366" s="5">
        <f t="shared" si="85"/>
        <v>346.04166666666669</v>
      </c>
      <c r="Q1366" t="s">
        <v>8325</v>
      </c>
      <c r="R1366" t="s">
        <v>8326</v>
      </c>
      <c r="S1366" s="9">
        <f t="shared" si="86"/>
        <v>41951.695671296293</v>
      </c>
      <c r="T1366" s="9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100.26666666666667</v>
      </c>
      <c r="P1367" s="5">
        <f t="shared" si="85"/>
        <v>81.739130434782609</v>
      </c>
      <c r="Q1367" t="s">
        <v>8325</v>
      </c>
      <c r="R1367" t="s">
        <v>8326</v>
      </c>
      <c r="S1367" s="9">
        <f t="shared" si="86"/>
        <v>42049.733240740738</v>
      </c>
      <c r="T1367" s="9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126.48920000000001</v>
      </c>
      <c r="P1368" s="5">
        <f t="shared" si="85"/>
        <v>64.535306122448986</v>
      </c>
      <c r="Q1368" t="s">
        <v>8325</v>
      </c>
      <c r="R1368" t="s">
        <v>8326</v>
      </c>
      <c r="S1368" s="9">
        <f t="shared" si="86"/>
        <v>41924.996099537035</v>
      </c>
      <c r="T1368" s="9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114.26</v>
      </c>
      <c r="P1369" s="5">
        <f t="shared" si="85"/>
        <v>63.477777777777774</v>
      </c>
      <c r="Q1369" t="s">
        <v>8325</v>
      </c>
      <c r="R1369" t="s">
        <v>8326</v>
      </c>
      <c r="S1369" s="9">
        <f t="shared" si="86"/>
        <v>42292.002893518518</v>
      </c>
      <c r="T1369" s="9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110.7</v>
      </c>
      <c r="P1370" s="5">
        <f t="shared" si="85"/>
        <v>63.620689655172413</v>
      </c>
      <c r="Q1370" t="s">
        <v>8325</v>
      </c>
      <c r="R1370" t="s">
        <v>8326</v>
      </c>
      <c r="S1370" s="9">
        <f t="shared" si="86"/>
        <v>42146.190902777773</v>
      </c>
      <c r="T1370" s="9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105.34805315203954</v>
      </c>
      <c r="P1371" s="5">
        <f t="shared" si="85"/>
        <v>83.967068965517228</v>
      </c>
      <c r="Q1371" t="s">
        <v>8325</v>
      </c>
      <c r="R1371" t="s">
        <v>8326</v>
      </c>
      <c r="S1371" s="9">
        <f t="shared" si="86"/>
        <v>41710.594282407408</v>
      </c>
      <c r="T1371" s="9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103.66666666666666</v>
      </c>
      <c r="P1372" s="5">
        <f t="shared" si="85"/>
        <v>77.75</v>
      </c>
      <c r="Q1372" t="s">
        <v>8325</v>
      </c>
      <c r="R1372" t="s">
        <v>8326</v>
      </c>
      <c r="S1372" s="9">
        <f t="shared" si="86"/>
        <v>41548.00335648148</v>
      </c>
      <c r="T1372" s="9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107.08672667523933</v>
      </c>
      <c r="P1373" s="5">
        <f t="shared" si="85"/>
        <v>107.07142857142857</v>
      </c>
      <c r="Q1373" t="s">
        <v>8325</v>
      </c>
      <c r="R1373" t="s">
        <v>8326</v>
      </c>
      <c r="S1373" s="9">
        <f t="shared" si="86"/>
        <v>42101.758587962962</v>
      </c>
      <c r="T1373" s="9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124</v>
      </c>
      <c r="P1374" s="5">
        <f t="shared" si="85"/>
        <v>38.75</v>
      </c>
      <c r="Q1374" t="s">
        <v>8325</v>
      </c>
      <c r="R1374" t="s">
        <v>8326</v>
      </c>
      <c r="S1374" s="9">
        <f t="shared" si="86"/>
        <v>41072.739953703705</v>
      </c>
      <c r="T1374" s="9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105.01</v>
      </c>
      <c r="P1375" s="5">
        <f t="shared" si="85"/>
        <v>201.94230769230768</v>
      </c>
      <c r="Q1375" t="s">
        <v>8325</v>
      </c>
      <c r="R1375" t="s">
        <v>8326</v>
      </c>
      <c r="S1375" s="9">
        <f t="shared" si="86"/>
        <v>42704.95177083333</v>
      </c>
      <c r="T1375" s="9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189.46666666666667</v>
      </c>
      <c r="P1376" s="5">
        <f t="shared" si="85"/>
        <v>43.060606060606062</v>
      </c>
      <c r="Q1376" t="s">
        <v>8325</v>
      </c>
      <c r="R1376" t="s">
        <v>8326</v>
      </c>
      <c r="S1376" s="9">
        <f t="shared" si="86"/>
        <v>42424.161898148144</v>
      </c>
      <c r="T1376" s="9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171.32499999999999</v>
      </c>
      <c r="P1377" s="5">
        <f t="shared" si="85"/>
        <v>62.871559633027523</v>
      </c>
      <c r="Q1377" t="s">
        <v>8325</v>
      </c>
      <c r="R1377" t="s">
        <v>8326</v>
      </c>
      <c r="S1377" s="9">
        <f t="shared" si="86"/>
        <v>42720.066192129627</v>
      </c>
      <c r="T1377" s="9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252.48648648648651</v>
      </c>
      <c r="P1378" s="5">
        <f t="shared" si="85"/>
        <v>55.607142857142854</v>
      </c>
      <c r="Q1378" t="s">
        <v>8325</v>
      </c>
      <c r="R1378" t="s">
        <v>8326</v>
      </c>
      <c r="S1378" s="9">
        <f t="shared" si="86"/>
        <v>42677.669050925921</v>
      </c>
      <c r="T1378" s="9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116.15384615384616</v>
      </c>
      <c r="P1379" s="5">
        <f t="shared" si="85"/>
        <v>48.70967741935484</v>
      </c>
      <c r="Q1379" t="s">
        <v>8325</v>
      </c>
      <c r="R1379" t="s">
        <v>8326</v>
      </c>
      <c r="S1379" s="9">
        <f t="shared" si="86"/>
        <v>42747.219560185185</v>
      </c>
      <c r="T1379" s="9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203.35000000000002</v>
      </c>
      <c r="P1380" s="5">
        <f t="shared" si="85"/>
        <v>30.578947368421051</v>
      </c>
      <c r="Q1380" t="s">
        <v>8325</v>
      </c>
      <c r="R1380" t="s">
        <v>8326</v>
      </c>
      <c r="S1380" s="9">
        <f t="shared" si="86"/>
        <v>42568.759374999994</v>
      </c>
      <c r="T1380" s="9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111.60000000000001</v>
      </c>
      <c r="P1381" s="5">
        <f t="shared" si="85"/>
        <v>73.907284768211923</v>
      </c>
      <c r="Q1381" t="s">
        <v>8325</v>
      </c>
      <c r="R1381" t="s">
        <v>8326</v>
      </c>
      <c r="S1381" s="9">
        <f t="shared" si="86"/>
        <v>42130.491620370376</v>
      </c>
      <c r="T1381" s="9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424</v>
      </c>
      <c r="P1382" s="5">
        <f t="shared" si="85"/>
        <v>21.2</v>
      </c>
      <c r="Q1382" t="s">
        <v>8325</v>
      </c>
      <c r="R1382" t="s">
        <v>8326</v>
      </c>
      <c r="S1382" s="9">
        <f t="shared" si="86"/>
        <v>42141.762800925921</v>
      </c>
      <c r="T1382" s="9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107.1</v>
      </c>
      <c r="P1383" s="5">
        <f t="shared" si="85"/>
        <v>73.356164383561648</v>
      </c>
      <c r="Q1383" t="s">
        <v>8325</v>
      </c>
      <c r="R1383" t="s">
        <v>8326</v>
      </c>
      <c r="S1383" s="9">
        <f t="shared" si="86"/>
        <v>42703.214409722219</v>
      </c>
      <c r="T1383" s="9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104.3625</v>
      </c>
      <c r="P1384" s="5">
        <f t="shared" si="85"/>
        <v>56.412162162162161</v>
      </c>
      <c r="Q1384" t="s">
        <v>8325</v>
      </c>
      <c r="R1384" t="s">
        <v>8326</v>
      </c>
      <c r="S1384" s="9">
        <f t="shared" si="86"/>
        <v>41370.800185185188</v>
      </c>
      <c r="T1384" s="9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212.40909090909091</v>
      </c>
      <c r="P1385" s="5">
        <f t="shared" si="85"/>
        <v>50.247311827956992</v>
      </c>
      <c r="Q1385" t="s">
        <v>8325</v>
      </c>
      <c r="R1385" t="s">
        <v>8326</v>
      </c>
      <c r="S1385" s="9">
        <f t="shared" si="86"/>
        <v>42707.074976851851</v>
      </c>
      <c r="T1385" s="9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124.08571428571429</v>
      </c>
      <c r="P1386" s="5">
        <f t="shared" si="85"/>
        <v>68.936507936507937</v>
      </c>
      <c r="Q1386" t="s">
        <v>8325</v>
      </c>
      <c r="R1386" t="s">
        <v>8326</v>
      </c>
      <c r="S1386" s="9">
        <f t="shared" si="86"/>
        <v>42160.735208333332</v>
      </c>
      <c r="T1386" s="9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110.406125</v>
      </c>
      <c r="P1387" s="5">
        <f t="shared" si="85"/>
        <v>65.914104477611943</v>
      </c>
      <c r="Q1387" t="s">
        <v>8325</v>
      </c>
      <c r="R1387" t="s">
        <v>8326</v>
      </c>
      <c r="S1387" s="9">
        <f t="shared" si="86"/>
        <v>42433.688900462963</v>
      </c>
      <c r="T1387" s="9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218.75</v>
      </c>
      <c r="P1388" s="5">
        <f t="shared" si="85"/>
        <v>62.5</v>
      </c>
      <c r="Q1388" t="s">
        <v>8325</v>
      </c>
      <c r="R1388" t="s">
        <v>8326</v>
      </c>
      <c r="S1388" s="9">
        <f t="shared" si="86"/>
        <v>42184.646863425922</v>
      </c>
      <c r="T1388" s="9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136.625</v>
      </c>
      <c r="P1389" s="5">
        <f t="shared" si="85"/>
        <v>70.064102564102569</v>
      </c>
      <c r="Q1389" t="s">
        <v>8325</v>
      </c>
      <c r="R1389" t="s">
        <v>8326</v>
      </c>
      <c r="S1389" s="9">
        <f t="shared" si="86"/>
        <v>42126.92123842593</v>
      </c>
      <c r="T1389" s="9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134.8074</v>
      </c>
      <c r="P1390" s="5">
        <f t="shared" si="85"/>
        <v>60.181874999999998</v>
      </c>
      <c r="Q1390" t="s">
        <v>8325</v>
      </c>
      <c r="R1390" t="s">
        <v>8326</v>
      </c>
      <c r="S1390" s="9">
        <f t="shared" si="86"/>
        <v>42634.614780092597</v>
      </c>
      <c r="T1390" s="9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145.4</v>
      </c>
      <c r="P1391" s="5">
        <f t="shared" si="85"/>
        <v>21.382352941176471</v>
      </c>
      <c r="Q1391" t="s">
        <v>8325</v>
      </c>
      <c r="R1391" t="s">
        <v>8326</v>
      </c>
      <c r="S1391" s="9">
        <f t="shared" si="86"/>
        <v>42565.480983796297</v>
      </c>
      <c r="T1391" s="9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109.10714285714285</v>
      </c>
      <c r="P1392" s="5">
        <f t="shared" si="85"/>
        <v>160.78947368421052</v>
      </c>
      <c r="Q1392" t="s">
        <v>8325</v>
      </c>
      <c r="R1392" t="s">
        <v>8326</v>
      </c>
      <c r="S1392" s="9">
        <f t="shared" si="86"/>
        <v>42087.803310185183</v>
      </c>
      <c r="T1392" s="9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110.2</v>
      </c>
      <c r="P1393" s="5">
        <f t="shared" si="85"/>
        <v>42.384615384615387</v>
      </c>
      <c r="Q1393" t="s">
        <v>8325</v>
      </c>
      <c r="R1393" t="s">
        <v>8326</v>
      </c>
      <c r="S1393" s="9">
        <f t="shared" si="86"/>
        <v>42193.650671296295</v>
      </c>
      <c r="T1393" s="9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113.64000000000001</v>
      </c>
      <c r="P1394" s="5">
        <f t="shared" si="85"/>
        <v>27.317307692307693</v>
      </c>
      <c r="Q1394" t="s">
        <v>8325</v>
      </c>
      <c r="R1394" t="s">
        <v>8326</v>
      </c>
      <c r="S1394" s="9">
        <f t="shared" si="86"/>
        <v>42401.154930555553</v>
      </c>
      <c r="T1394" s="9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102.35000000000001</v>
      </c>
      <c r="P1395" s="5">
        <f t="shared" si="85"/>
        <v>196.82692307692307</v>
      </c>
      <c r="Q1395" t="s">
        <v>8325</v>
      </c>
      <c r="R1395" t="s">
        <v>8326</v>
      </c>
      <c r="S1395" s="9">
        <f t="shared" si="86"/>
        <v>42553.681979166664</v>
      </c>
      <c r="T1395" s="9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122.13333333333334</v>
      </c>
      <c r="P1396" s="5">
        <f t="shared" si="85"/>
        <v>53.882352941176471</v>
      </c>
      <c r="Q1396" t="s">
        <v>8325</v>
      </c>
      <c r="R1396" t="s">
        <v>8326</v>
      </c>
      <c r="S1396" s="9">
        <f t="shared" si="86"/>
        <v>42752.144976851851</v>
      </c>
      <c r="T1396" s="9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111.88571428571427</v>
      </c>
      <c r="P1397" s="5">
        <f t="shared" si="85"/>
        <v>47.756097560975611</v>
      </c>
      <c r="Q1397" t="s">
        <v>8325</v>
      </c>
      <c r="R1397" t="s">
        <v>8326</v>
      </c>
      <c r="S1397" s="9">
        <f t="shared" si="86"/>
        <v>42719.90834490741</v>
      </c>
      <c r="T1397" s="9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107.3</v>
      </c>
      <c r="P1398" s="5">
        <f t="shared" si="85"/>
        <v>88.191780821917803</v>
      </c>
      <c r="Q1398" t="s">
        <v>8325</v>
      </c>
      <c r="R1398" t="s">
        <v>8326</v>
      </c>
      <c r="S1398" s="9">
        <f t="shared" si="86"/>
        <v>42018.99863425926</v>
      </c>
      <c r="T1398" s="9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113.85000000000001</v>
      </c>
      <c r="P1399" s="5">
        <f t="shared" si="85"/>
        <v>72.056962025316452</v>
      </c>
      <c r="Q1399" t="s">
        <v>8325</v>
      </c>
      <c r="R1399" t="s">
        <v>8326</v>
      </c>
      <c r="S1399" s="9">
        <f t="shared" si="86"/>
        <v>42640.917939814812</v>
      </c>
      <c r="T1399" s="9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109.68181818181819</v>
      </c>
      <c r="P1400" s="5">
        <f t="shared" si="85"/>
        <v>74.246153846153845</v>
      </c>
      <c r="Q1400" t="s">
        <v>8325</v>
      </c>
      <c r="R1400" t="s">
        <v>8326</v>
      </c>
      <c r="S1400" s="9">
        <f t="shared" si="86"/>
        <v>42526.874236111107</v>
      </c>
      <c r="T1400" s="9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126.14444444444443</v>
      </c>
      <c r="P1401" s="5">
        <f t="shared" si="85"/>
        <v>61.701086956521742</v>
      </c>
      <c r="Q1401" t="s">
        <v>8325</v>
      </c>
      <c r="R1401" t="s">
        <v>8326</v>
      </c>
      <c r="S1401" s="9">
        <f t="shared" si="86"/>
        <v>41889.004317129627</v>
      </c>
      <c r="T1401" s="9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167.42857142857144</v>
      </c>
      <c r="P1402" s="5">
        <f t="shared" si="85"/>
        <v>17.235294117647058</v>
      </c>
      <c r="Q1402" t="s">
        <v>8325</v>
      </c>
      <c r="R1402" t="s">
        <v>8326</v>
      </c>
      <c r="S1402" s="9">
        <f t="shared" si="86"/>
        <v>42498.341122685189</v>
      </c>
      <c r="T1402" s="9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496.52000000000004</v>
      </c>
      <c r="P1403" s="5">
        <f t="shared" si="85"/>
        <v>51.720833333333331</v>
      </c>
      <c r="Q1403" t="s">
        <v>8325</v>
      </c>
      <c r="R1403" t="s">
        <v>8326</v>
      </c>
      <c r="S1403" s="9">
        <f t="shared" si="86"/>
        <v>41399.99622685185</v>
      </c>
      <c r="T1403" s="9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109.16</v>
      </c>
      <c r="P1404" s="5">
        <f t="shared" si="85"/>
        <v>24.150442477876105</v>
      </c>
      <c r="Q1404" t="s">
        <v>8325</v>
      </c>
      <c r="R1404" t="s">
        <v>8326</v>
      </c>
      <c r="S1404" s="9">
        <f t="shared" si="86"/>
        <v>42065.053368055553</v>
      </c>
      <c r="T1404" s="9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102.57499999999999</v>
      </c>
      <c r="P1405" s="5">
        <f t="shared" si="85"/>
        <v>62.166666666666664</v>
      </c>
      <c r="Q1405" t="s">
        <v>8325</v>
      </c>
      <c r="R1405" t="s">
        <v>8326</v>
      </c>
      <c r="S1405" s="9">
        <f t="shared" si="86"/>
        <v>41451.062905092593</v>
      </c>
      <c r="T1405" s="9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</v>
      </c>
      <c r="P1406" s="5">
        <f t="shared" si="85"/>
        <v>48.2</v>
      </c>
      <c r="Q1406" t="s">
        <v>8322</v>
      </c>
      <c r="R1406" t="s">
        <v>8341</v>
      </c>
      <c r="S1406" s="9">
        <f t="shared" si="86"/>
        <v>42032.510243055556</v>
      </c>
      <c r="T1406" s="9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0.42</v>
      </c>
      <c r="P1407" s="5">
        <f t="shared" si="85"/>
        <v>6.1764705882352944</v>
      </c>
      <c r="Q1407" t="s">
        <v>8322</v>
      </c>
      <c r="R1407" t="s">
        <v>8341</v>
      </c>
      <c r="S1407" s="9">
        <f t="shared" si="86"/>
        <v>41941.680567129632</v>
      </c>
      <c r="T1407" s="9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0.125</v>
      </c>
      <c r="P1408" s="5">
        <f t="shared" si="85"/>
        <v>5</v>
      </c>
      <c r="Q1408" t="s">
        <v>8322</v>
      </c>
      <c r="R1408" t="s">
        <v>8341</v>
      </c>
      <c r="S1408" s="9">
        <f t="shared" si="86"/>
        <v>42297.432951388888</v>
      </c>
      <c r="T1408" s="9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0.5</v>
      </c>
      <c r="P1409" s="5">
        <f t="shared" si="85"/>
        <v>7.5</v>
      </c>
      <c r="Q1409" t="s">
        <v>8322</v>
      </c>
      <c r="R1409" t="s">
        <v>8341</v>
      </c>
      <c r="S1409" s="9">
        <f t="shared" si="86"/>
        <v>41838.536782407406</v>
      </c>
      <c r="T1409" s="9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7.1999999999999993</v>
      </c>
      <c r="P1410" s="5">
        <f t="shared" si="85"/>
        <v>12</v>
      </c>
      <c r="Q1410" t="s">
        <v>8322</v>
      </c>
      <c r="R1410" t="s">
        <v>8341</v>
      </c>
      <c r="S1410" s="9">
        <f t="shared" si="86"/>
        <v>42291.872175925921</v>
      </c>
      <c r="T1410" s="9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(E1411/D1411)*100</f>
        <v>0</v>
      </c>
      <c r="P1411" s="5" t="e">
        <f t="shared" ref="P1411:P1474" si="89">E1411/L1411</f>
        <v>#DIV/0!</v>
      </c>
      <c r="Q1411" t="s">
        <v>8322</v>
      </c>
      <c r="R1411" t="s">
        <v>8341</v>
      </c>
      <c r="S1411" s="9">
        <f t="shared" ref="S1411:S1474" si="90">(((J1411/60)/60)/24)+DATE(1970,1,1)</f>
        <v>41945.133506944447</v>
      </c>
      <c r="T1411" s="9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1.6666666666666666E-2</v>
      </c>
      <c r="P1412" s="5">
        <f t="shared" si="89"/>
        <v>1</v>
      </c>
      <c r="Q1412" t="s">
        <v>8322</v>
      </c>
      <c r="R1412" t="s">
        <v>8341</v>
      </c>
      <c r="S1412" s="9">
        <f t="shared" si="90"/>
        <v>42479.318518518514</v>
      </c>
      <c r="T1412" s="9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0.23333333333333336</v>
      </c>
      <c r="P1413" s="5">
        <f t="shared" si="89"/>
        <v>2.3333333333333335</v>
      </c>
      <c r="Q1413" t="s">
        <v>8322</v>
      </c>
      <c r="R1413" t="s">
        <v>8341</v>
      </c>
      <c r="S1413" s="9">
        <f t="shared" si="90"/>
        <v>42013.059027777781</v>
      </c>
      <c r="T1413" s="9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4.5714285714285712</v>
      </c>
      <c r="P1414" s="5">
        <f t="shared" si="89"/>
        <v>24.615384615384617</v>
      </c>
      <c r="Q1414" t="s">
        <v>8322</v>
      </c>
      <c r="R1414" t="s">
        <v>8341</v>
      </c>
      <c r="S1414" s="9">
        <f t="shared" si="90"/>
        <v>41947.063645833332</v>
      </c>
      <c r="T1414" s="9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5</v>
      </c>
      <c r="P1415" s="5">
        <f t="shared" si="89"/>
        <v>100</v>
      </c>
      <c r="Q1415" t="s">
        <v>8322</v>
      </c>
      <c r="R1415" t="s">
        <v>8341</v>
      </c>
      <c r="S1415" s="9">
        <f t="shared" si="90"/>
        <v>42360.437152777777</v>
      </c>
      <c r="T1415" s="9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0.2</v>
      </c>
      <c r="P1416" s="5">
        <f t="shared" si="89"/>
        <v>1</v>
      </c>
      <c r="Q1416" t="s">
        <v>8322</v>
      </c>
      <c r="R1416" t="s">
        <v>8341</v>
      </c>
      <c r="S1416" s="9">
        <f t="shared" si="90"/>
        <v>42708.25309027778</v>
      </c>
      <c r="T1416" s="9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18.181818181818183</v>
      </c>
      <c r="P1417" s="5">
        <f t="shared" si="89"/>
        <v>88.888888888888886</v>
      </c>
      <c r="Q1417" t="s">
        <v>8322</v>
      </c>
      <c r="R1417" t="s">
        <v>8341</v>
      </c>
      <c r="S1417" s="9">
        <f t="shared" si="90"/>
        <v>42192.675821759258</v>
      </c>
      <c r="T1417" s="9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5" t="e">
        <f t="shared" si="89"/>
        <v>#DIV/0!</v>
      </c>
      <c r="Q1418" t="s">
        <v>8322</v>
      </c>
      <c r="R1418" t="s">
        <v>8341</v>
      </c>
      <c r="S1418" s="9">
        <f t="shared" si="90"/>
        <v>42299.926145833335</v>
      </c>
      <c r="T1418" s="9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</v>
      </c>
      <c r="P1419" s="5">
        <f t="shared" si="89"/>
        <v>27.5</v>
      </c>
      <c r="Q1419" t="s">
        <v>8322</v>
      </c>
      <c r="R1419" t="s">
        <v>8341</v>
      </c>
      <c r="S1419" s="9">
        <f t="shared" si="90"/>
        <v>42232.15016203704</v>
      </c>
      <c r="T1419" s="9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0.2</v>
      </c>
      <c r="P1420" s="5">
        <f t="shared" si="89"/>
        <v>6</v>
      </c>
      <c r="Q1420" t="s">
        <v>8322</v>
      </c>
      <c r="R1420" t="s">
        <v>8341</v>
      </c>
      <c r="S1420" s="9">
        <f t="shared" si="90"/>
        <v>42395.456412037034</v>
      </c>
      <c r="T1420" s="9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7.0634920634920633</v>
      </c>
      <c r="P1421" s="5">
        <f t="shared" si="89"/>
        <v>44.5</v>
      </c>
      <c r="Q1421" t="s">
        <v>8322</v>
      </c>
      <c r="R1421" t="s">
        <v>8341</v>
      </c>
      <c r="S1421" s="9">
        <f t="shared" si="90"/>
        <v>42622.456238425926</v>
      </c>
      <c r="T1421" s="9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</v>
      </c>
      <c r="P1422" s="5">
        <f t="shared" si="89"/>
        <v>1</v>
      </c>
      <c r="Q1422" t="s">
        <v>8322</v>
      </c>
      <c r="R1422" t="s">
        <v>8341</v>
      </c>
      <c r="S1422" s="9">
        <f t="shared" si="90"/>
        <v>42524.667662037042</v>
      </c>
      <c r="T1422" s="9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0.1</v>
      </c>
      <c r="P1423" s="5">
        <f t="shared" si="89"/>
        <v>100</v>
      </c>
      <c r="Q1423" t="s">
        <v>8322</v>
      </c>
      <c r="R1423" t="s">
        <v>8341</v>
      </c>
      <c r="S1423" s="9">
        <f t="shared" si="90"/>
        <v>42013.915613425925</v>
      </c>
      <c r="T1423" s="9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0.104</v>
      </c>
      <c r="P1424" s="5">
        <f t="shared" si="89"/>
        <v>13</v>
      </c>
      <c r="Q1424" t="s">
        <v>8322</v>
      </c>
      <c r="R1424" t="s">
        <v>8341</v>
      </c>
      <c r="S1424" s="9">
        <f t="shared" si="90"/>
        <v>42604.239629629628</v>
      </c>
      <c r="T1424" s="9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0.33333333333333337</v>
      </c>
      <c r="P1425" s="5">
        <f t="shared" si="89"/>
        <v>100</v>
      </c>
      <c r="Q1425" t="s">
        <v>8322</v>
      </c>
      <c r="R1425" t="s">
        <v>8341</v>
      </c>
      <c r="S1425" s="9">
        <f t="shared" si="90"/>
        <v>42340.360312500001</v>
      </c>
      <c r="T1425" s="9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20.36</v>
      </c>
      <c r="P1426" s="5">
        <f t="shared" si="89"/>
        <v>109.07142857142857</v>
      </c>
      <c r="Q1426" t="s">
        <v>8322</v>
      </c>
      <c r="R1426" t="s">
        <v>8341</v>
      </c>
      <c r="S1426" s="9">
        <f t="shared" si="90"/>
        <v>42676.717615740738</v>
      </c>
      <c r="T1426" s="9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5" t="e">
        <f t="shared" si="89"/>
        <v>#DIV/0!</v>
      </c>
      <c r="Q1427" t="s">
        <v>8322</v>
      </c>
      <c r="R1427" t="s">
        <v>8341</v>
      </c>
      <c r="S1427" s="9">
        <f t="shared" si="90"/>
        <v>42093.131469907406</v>
      </c>
      <c r="T1427" s="9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5" t="e">
        <f t="shared" si="89"/>
        <v>#DIV/0!</v>
      </c>
      <c r="Q1428" t="s">
        <v>8322</v>
      </c>
      <c r="R1428" t="s">
        <v>8341</v>
      </c>
      <c r="S1428" s="9">
        <f t="shared" si="90"/>
        <v>42180.390277777777</v>
      </c>
      <c r="T1428" s="9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8.3800000000000008</v>
      </c>
      <c r="P1429" s="5">
        <f t="shared" si="89"/>
        <v>104.75</v>
      </c>
      <c r="Q1429" t="s">
        <v>8322</v>
      </c>
      <c r="R1429" t="s">
        <v>8341</v>
      </c>
      <c r="S1429" s="9">
        <f t="shared" si="90"/>
        <v>42601.851678240739</v>
      </c>
      <c r="T1429" s="9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4.5</v>
      </c>
      <c r="P1430" s="5">
        <f t="shared" si="89"/>
        <v>15</v>
      </c>
      <c r="Q1430" t="s">
        <v>8322</v>
      </c>
      <c r="R1430" t="s">
        <v>8341</v>
      </c>
      <c r="S1430" s="9">
        <f t="shared" si="90"/>
        <v>42432.379826388889</v>
      </c>
      <c r="T1430" s="9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5" t="e">
        <f t="shared" si="89"/>
        <v>#DIV/0!</v>
      </c>
      <c r="Q1431" t="s">
        <v>8322</v>
      </c>
      <c r="R1431" t="s">
        <v>8341</v>
      </c>
      <c r="S1431" s="9">
        <f t="shared" si="90"/>
        <v>42074.060671296291</v>
      </c>
      <c r="T1431" s="9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</v>
      </c>
      <c r="P1432" s="5">
        <f t="shared" si="89"/>
        <v>80.599999999999994</v>
      </c>
      <c r="Q1432" t="s">
        <v>8322</v>
      </c>
      <c r="R1432" t="s">
        <v>8341</v>
      </c>
      <c r="S1432" s="9">
        <f t="shared" si="90"/>
        <v>41961.813518518517</v>
      </c>
      <c r="T1432" s="9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31.94705882352941</v>
      </c>
      <c r="P1433" s="5">
        <f t="shared" si="89"/>
        <v>115.55319148936171</v>
      </c>
      <c r="Q1433" t="s">
        <v>8322</v>
      </c>
      <c r="R1433" t="s">
        <v>8341</v>
      </c>
      <c r="S1433" s="9">
        <f t="shared" si="90"/>
        <v>42304.210833333331</v>
      </c>
      <c r="T1433" s="9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5" t="e">
        <f t="shared" si="89"/>
        <v>#DIV/0!</v>
      </c>
      <c r="Q1434" t="s">
        <v>8322</v>
      </c>
      <c r="R1434" t="s">
        <v>8341</v>
      </c>
      <c r="S1434" s="9">
        <f t="shared" si="90"/>
        <v>42175.780416666668</v>
      </c>
      <c r="T1434" s="9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6.708333333333333</v>
      </c>
      <c r="P1435" s="5">
        <f t="shared" si="89"/>
        <v>80.5</v>
      </c>
      <c r="Q1435" t="s">
        <v>8322</v>
      </c>
      <c r="R1435" t="s">
        <v>8341</v>
      </c>
      <c r="S1435" s="9">
        <f t="shared" si="90"/>
        <v>42673.625868055555</v>
      </c>
      <c r="T1435" s="9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9.9878048780487809</v>
      </c>
      <c r="P1436" s="5">
        <f t="shared" si="89"/>
        <v>744.5454545454545</v>
      </c>
      <c r="Q1436" t="s">
        <v>8322</v>
      </c>
      <c r="R1436" t="s">
        <v>8341</v>
      </c>
      <c r="S1436" s="9">
        <f t="shared" si="90"/>
        <v>42142.767106481479</v>
      </c>
      <c r="T1436" s="9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0.1</v>
      </c>
      <c r="P1437" s="5">
        <f t="shared" si="89"/>
        <v>7.5</v>
      </c>
      <c r="Q1437" t="s">
        <v>8322</v>
      </c>
      <c r="R1437" t="s">
        <v>8341</v>
      </c>
      <c r="S1437" s="9">
        <f t="shared" si="90"/>
        <v>42258.780324074076</v>
      </c>
      <c r="T1437" s="9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0.77</v>
      </c>
      <c r="P1438" s="5">
        <f t="shared" si="89"/>
        <v>38.5</v>
      </c>
      <c r="Q1438" t="s">
        <v>8322</v>
      </c>
      <c r="R1438" t="s">
        <v>8341</v>
      </c>
      <c r="S1438" s="9">
        <f t="shared" si="90"/>
        <v>42391.35019675926</v>
      </c>
      <c r="T1438" s="9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26.900000000000002</v>
      </c>
      <c r="P1439" s="5">
        <f t="shared" si="89"/>
        <v>36.68181818181818</v>
      </c>
      <c r="Q1439" t="s">
        <v>8322</v>
      </c>
      <c r="R1439" t="s">
        <v>8341</v>
      </c>
      <c r="S1439" s="9">
        <f t="shared" si="90"/>
        <v>41796.531701388885</v>
      </c>
      <c r="T1439" s="9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3</v>
      </c>
      <c r="P1440" s="5">
        <f t="shared" si="89"/>
        <v>75</v>
      </c>
      <c r="Q1440" t="s">
        <v>8322</v>
      </c>
      <c r="R1440" t="s">
        <v>8341</v>
      </c>
      <c r="S1440" s="9">
        <f t="shared" si="90"/>
        <v>42457.871516203704</v>
      </c>
      <c r="T1440" s="9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</v>
      </c>
      <c r="P1441" s="5">
        <f t="shared" si="89"/>
        <v>30</v>
      </c>
      <c r="Q1441" t="s">
        <v>8322</v>
      </c>
      <c r="R1441" t="s">
        <v>8341</v>
      </c>
      <c r="S1441" s="9">
        <f t="shared" si="90"/>
        <v>42040.829872685179</v>
      </c>
      <c r="T1441" s="9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7.6923076923076927E-3</v>
      </c>
      <c r="P1442" s="5">
        <f t="shared" si="89"/>
        <v>1</v>
      </c>
      <c r="Q1442" t="s">
        <v>8322</v>
      </c>
      <c r="R1442" t="s">
        <v>8341</v>
      </c>
      <c r="S1442" s="9">
        <f t="shared" si="90"/>
        <v>42486.748414351852</v>
      </c>
      <c r="T1442" s="9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</v>
      </c>
      <c r="P1443" s="5">
        <f t="shared" si="89"/>
        <v>673.33333333333337</v>
      </c>
      <c r="Q1443" t="s">
        <v>8322</v>
      </c>
      <c r="R1443" t="s">
        <v>8341</v>
      </c>
      <c r="S1443" s="9">
        <f t="shared" si="90"/>
        <v>42198.765844907408</v>
      </c>
      <c r="T1443" s="9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5" t="e">
        <f t="shared" si="89"/>
        <v>#DIV/0!</v>
      </c>
      <c r="Q1444" t="s">
        <v>8322</v>
      </c>
      <c r="R1444" t="s">
        <v>8341</v>
      </c>
      <c r="S1444" s="9">
        <f t="shared" si="90"/>
        <v>42485.64534722222</v>
      </c>
      <c r="T1444" s="9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5" t="e">
        <f t="shared" si="89"/>
        <v>#DIV/0!</v>
      </c>
      <c r="Q1445" t="s">
        <v>8322</v>
      </c>
      <c r="R1445" t="s">
        <v>8341</v>
      </c>
      <c r="S1445" s="9">
        <f t="shared" si="90"/>
        <v>42707.926030092596</v>
      </c>
      <c r="T1445" s="9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5" t="e">
        <f t="shared" si="89"/>
        <v>#DIV/0!</v>
      </c>
      <c r="Q1446" t="s">
        <v>8322</v>
      </c>
      <c r="R1446" t="s">
        <v>8341</v>
      </c>
      <c r="S1446" s="9">
        <f t="shared" si="90"/>
        <v>42199.873402777783</v>
      </c>
      <c r="T1446" s="9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5" t="e">
        <f t="shared" si="89"/>
        <v>#DIV/0!</v>
      </c>
      <c r="Q1447" t="s">
        <v>8322</v>
      </c>
      <c r="R1447" t="s">
        <v>8341</v>
      </c>
      <c r="S1447" s="9">
        <f t="shared" si="90"/>
        <v>42139.542303240742</v>
      </c>
      <c r="T1447" s="9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5" t="e">
        <f t="shared" si="89"/>
        <v>#DIV/0!</v>
      </c>
      <c r="Q1448" t="s">
        <v>8322</v>
      </c>
      <c r="R1448" t="s">
        <v>8341</v>
      </c>
      <c r="S1448" s="9">
        <f t="shared" si="90"/>
        <v>42461.447662037041</v>
      </c>
      <c r="T1448" s="9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1.4999999999999999E-2</v>
      </c>
      <c r="P1449" s="5">
        <f t="shared" si="89"/>
        <v>25</v>
      </c>
      <c r="Q1449" t="s">
        <v>8322</v>
      </c>
      <c r="R1449" t="s">
        <v>8341</v>
      </c>
      <c r="S1449" s="9">
        <f t="shared" si="90"/>
        <v>42529.730717592596</v>
      </c>
      <c r="T1449" s="9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5" t="e">
        <f t="shared" si="89"/>
        <v>#DIV/0!</v>
      </c>
      <c r="Q1450" t="s">
        <v>8322</v>
      </c>
      <c r="R1450" t="s">
        <v>8341</v>
      </c>
      <c r="S1450" s="9">
        <f t="shared" si="90"/>
        <v>42115.936550925922</v>
      </c>
      <c r="T1450" s="9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5" t="e">
        <f t="shared" si="89"/>
        <v>#DIV/0!</v>
      </c>
      <c r="Q1451" t="s">
        <v>8322</v>
      </c>
      <c r="R1451" t="s">
        <v>8341</v>
      </c>
      <c r="S1451" s="9">
        <f t="shared" si="90"/>
        <v>42086.811400462961</v>
      </c>
      <c r="T1451" s="9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1E-3</v>
      </c>
      <c r="P1452" s="5">
        <f t="shared" si="89"/>
        <v>1</v>
      </c>
      <c r="Q1452" t="s">
        <v>8322</v>
      </c>
      <c r="R1452" t="s">
        <v>8341</v>
      </c>
      <c r="S1452" s="9">
        <f t="shared" si="90"/>
        <v>42390.171261574069</v>
      </c>
      <c r="T1452" s="9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1.0554089709762533E-2</v>
      </c>
      <c r="P1453" s="5">
        <f t="shared" si="89"/>
        <v>1</v>
      </c>
      <c r="Q1453" t="s">
        <v>8322</v>
      </c>
      <c r="R1453" t="s">
        <v>8341</v>
      </c>
      <c r="S1453" s="9">
        <f t="shared" si="90"/>
        <v>41931.959016203706</v>
      </c>
      <c r="T1453" s="9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5" t="e">
        <f t="shared" si="89"/>
        <v>#DIV/0!</v>
      </c>
      <c r="Q1454" t="s">
        <v>8322</v>
      </c>
      <c r="R1454" t="s">
        <v>8341</v>
      </c>
      <c r="S1454" s="9">
        <f t="shared" si="90"/>
        <v>41818.703275462962</v>
      </c>
      <c r="T1454" s="9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5" t="e">
        <f t="shared" si="89"/>
        <v>#DIV/0!</v>
      </c>
      <c r="Q1455" t="s">
        <v>8322</v>
      </c>
      <c r="R1455" t="s">
        <v>8341</v>
      </c>
      <c r="S1455" s="9">
        <f t="shared" si="90"/>
        <v>42795.696145833332</v>
      </c>
      <c r="T1455" s="9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0.85714285714285721</v>
      </c>
      <c r="P1456" s="5">
        <f t="shared" si="89"/>
        <v>15</v>
      </c>
      <c r="Q1456" t="s">
        <v>8322</v>
      </c>
      <c r="R1456" t="s">
        <v>8341</v>
      </c>
      <c r="S1456" s="9">
        <f t="shared" si="90"/>
        <v>42463.866666666669</v>
      </c>
      <c r="T1456" s="9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10.5</v>
      </c>
      <c r="P1457" s="5">
        <f t="shared" si="89"/>
        <v>225</v>
      </c>
      <c r="Q1457" t="s">
        <v>8322</v>
      </c>
      <c r="R1457" t="s">
        <v>8341</v>
      </c>
      <c r="S1457" s="9">
        <f t="shared" si="90"/>
        <v>41832.672685185185</v>
      </c>
      <c r="T1457" s="9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2.9000000000000004</v>
      </c>
      <c r="P1458" s="5">
        <f t="shared" si="89"/>
        <v>48.333333333333336</v>
      </c>
      <c r="Q1458" t="s">
        <v>8322</v>
      </c>
      <c r="R1458" t="s">
        <v>8341</v>
      </c>
      <c r="S1458" s="9">
        <f t="shared" si="90"/>
        <v>42708.668576388889</v>
      </c>
      <c r="T1458" s="9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5" t="e">
        <f t="shared" si="89"/>
        <v>#DIV/0!</v>
      </c>
      <c r="Q1459" t="s">
        <v>8322</v>
      </c>
      <c r="R1459" t="s">
        <v>8341</v>
      </c>
      <c r="S1459" s="9">
        <f t="shared" si="90"/>
        <v>42289.89634259259</v>
      </c>
      <c r="T1459" s="9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5" t="e">
        <f t="shared" si="89"/>
        <v>#DIV/0!</v>
      </c>
      <c r="Q1460" t="s">
        <v>8322</v>
      </c>
      <c r="R1460" t="s">
        <v>8341</v>
      </c>
      <c r="S1460" s="9">
        <f t="shared" si="90"/>
        <v>41831.705555555556</v>
      </c>
      <c r="T1460" s="9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5" t="e">
        <f t="shared" si="89"/>
        <v>#DIV/0!</v>
      </c>
      <c r="Q1461" t="s">
        <v>8322</v>
      </c>
      <c r="R1461" t="s">
        <v>8341</v>
      </c>
      <c r="S1461" s="9">
        <f t="shared" si="90"/>
        <v>42312.204814814817</v>
      </c>
      <c r="T1461" s="9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5" t="e">
        <f t="shared" si="89"/>
        <v>#DIV/0!</v>
      </c>
      <c r="Q1462" t="s">
        <v>8322</v>
      </c>
      <c r="R1462" t="s">
        <v>8341</v>
      </c>
      <c r="S1462" s="9">
        <f t="shared" si="90"/>
        <v>41915.896967592591</v>
      </c>
      <c r="T1462" s="9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101.24459999999999</v>
      </c>
      <c r="P1463" s="5">
        <f t="shared" si="89"/>
        <v>44.66673529411765</v>
      </c>
      <c r="Q1463" t="s">
        <v>8322</v>
      </c>
      <c r="R1463" t="s">
        <v>8342</v>
      </c>
      <c r="S1463" s="9">
        <f t="shared" si="90"/>
        <v>41899.645300925928</v>
      </c>
      <c r="T1463" s="9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108.5175</v>
      </c>
      <c r="P1464" s="5">
        <f t="shared" si="89"/>
        <v>28.937999999999999</v>
      </c>
      <c r="Q1464" t="s">
        <v>8322</v>
      </c>
      <c r="R1464" t="s">
        <v>8342</v>
      </c>
      <c r="S1464" s="9">
        <f t="shared" si="90"/>
        <v>41344.662858796299</v>
      </c>
      <c r="T1464" s="9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147.66666666666666</v>
      </c>
      <c r="P1465" s="5">
        <f t="shared" si="89"/>
        <v>35.44</v>
      </c>
      <c r="Q1465" t="s">
        <v>8322</v>
      </c>
      <c r="R1465" t="s">
        <v>8342</v>
      </c>
      <c r="S1465" s="9">
        <f t="shared" si="90"/>
        <v>41326.911319444444</v>
      </c>
      <c r="T1465" s="9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163.19999999999999</v>
      </c>
      <c r="P1466" s="5">
        <f t="shared" si="89"/>
        <v>34.871794871794869</v>
      </c>
      <c r="Q1466" t="s">
        <v>8322</v>
      </c>
      <c r="R1466" t="s">
        <v>8342</v>
      </c>
      <c r="S1466" s="9">
        <f t="shared" si="90"/>
        <v>41291.661550925928</v>
      </c>
      <c r="T1466" s="9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456.41449999999998</v>
      </c>
      <c r="P1467" s="5">
        <f t="shared" si="89"/>
        <v>52.622732513451197</v>
      </c>
      <c r="Q1467" t="s">
        <v>8322</v>
      </c>
      <c r="R1467" t="s">
        <v>8342</v>
      </c>
      <c r="S1467" s="9">
        <f t="shared" si="90"/>
        <v>40959.734398148146</v>
      </c>
      <c r="T1467" s="9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107.87731249999999</v>
      </c>
      <c r="P1468" s="5">
        <f t="shared" si="89"/>
        <v>69.598266129032254</v>
      </c>
      <c r="Q1468" t="s">
        <v>8322</v>
      </c>
      <c r="R1468" t="s">
        <v>8342</v>
      </c>
      <c r="S1468" s="9">
        <f t="shared" si="90"/>
        <v>42340.172060185185</v>
      </c>
      <c r="T1468" s="9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115.08</v>
      </c>
      <c r="P1469" s="5">
        <f t="shared" si="89"/>
        <v>76.72</v>
      </c>
      <c r="Q1469" t="s">
        <v>8322</v>
      </c>
      <c r="R1469" t="s">
        <v>8342</v>
      </c>
      <c r="S1469" s="9">
        <f t="shared" si="90"/>
        <v>40933.80190972222</v>
      </c>
      <c r="T1469" s="9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102.36842105263158</v>
      </c>
      <c r="P1470" s="5">
        <f t="shared" si="89"/>
        <v>33.191126279863482</v>
      </c>
      <c r="Q1470" t="s">
        <v>8322</v>
      </c>
      <c r="R1470" t="s">
        <v>8342</v>
      </c>
      <c r="S1470" s="9">
        <f t="shared" si="90"/>
        <v>40646.014456018522</v>
      </c>
      <c r="T1470" s="9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108.42485875706214</v>
      </c>
      <c r="P1471" s="5">
        <f t="shared" si="89"/>
        <v>149.46417445482865</v>
      </c>
      <c r="Q1471" t="s">
        <v>8322</v>
      </c>
      <c r="R1471" t="s">
        <v>8342</v>
      </c>
      <c r="S1471" s="9">
        <f t="shared" si="90"/>
        <v>41290.598483796297</v>
      </c>
      <c r="T1471" s="9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125.13333333333334</v>
      </c>
      <c r="P1472" s="5">
        <f t="shared" si="89"/>
        <v>23.172839506172838</v>
      </c>
      <c r="Q1472" t="s">
        <v>8322</v>
      </c>
      <c r="R1472" t="s">
        <v>8342</v>
      </c>
      <c r="S1472" s="9">
        <f t="shared" si="90"/>
        <v>41250.827118055553</v>
      </c>
      <c r="T1472" s="9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103.840625</v>
      </c>
      <c r="P1473" s="5">
        <f t="shared" si="89"/>
        <v>96.877551020408163</v>
      </c>
      <c r="Q1473" t="s">
        <v>8322</v>
      </c>
      <c r="R1473" t="s">
        <v>8342</v>
      </c>
      <c r="S1473" s="9">
        <f t="shared" si="90"/>
        <v>42073.957569444443</v>
      </c>
      <c r="T1473" s="9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138.70400000000001</v>
      </c>
      <c r="P1474" s="5">
        <f t="shared" si="89"/>
        <v>103.20238095238095</v>
      </c>
      <c r="Q1474" t="s">
        <v>8322</v>
      </c>
      <c r="R1474" t="s">
        <v>8342</v>
      </c>
      <c r="S1474" s="9">
        <f t="shared" si="90"/>
        <v>41533.542858796296</v>
      </c>
      <c r="T1474" s="9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(E1475/D1475)*100</f>
        <v>120.51600000000001</v>
      </c>
      <c r="P1475" s="5">
        <f t="shared" ref="P1475:P1538" si="93">E1475/L1475</f>
        <v>38.462553191489363</v>
      </c>
      <c r="Q1475" t="s">
        <v>8322</v>
      </c>
      <c r="R1475" t="s">
        <v>8342</v>
      </c>
      <c r="S1475" s="9">
        <f t="shared" ref="S1475:S1538" si="94">(((J1475/60)/60)/24)+DATE(1970,1,1)</f>
        <v>40939.979618055557</v>
      </c>
      <c r="T1475" s="9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112.26666666666667</v>
      </c>
      <c r="P1476" s="5">
        <f t="shared" si="93"/>
        <v>44.315789473684212</v>
      </c>
      <c r="Q1476" t="s">
        <v>8322</v>
      </c>
      <c r="R1476" t="s">
        <v>8342</v>
      </c>
      <c r="S1476" s="9">
        <f t="shared" si="94"/>
        <v>41500.727916666663</v>
      </c>
      <c r="T1476" s="9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188.66966666666667</v>
      </c>
      <c r="P1477" s="5">
        <f t="shared" si="93"/>
        <v>64.173356009070289</v>
      </c>
      <c r="Q1477" t="s">
        <v>8322</v>
      </c>
      <c r="R1477" t="s">
        <v>8342</v>
      </c>
      <c r="S1477" s="9">
        <f t="shared" si="94"/>
        <v>41960.722951388889</v>
      </c>
      <c r="T1477" s="9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661.55466666666666</v>
      </c>
      <c r="P1478" s="5">
        <f t="shared" si="93"/>
        <v>43.333275109170302</v>
      </c>
      <c r="Q1478" t="s">
        <v>8322</v>
      </c>
      <c r="R1478" t="s">
        <v>8342</v>
      </c>
      <c r="S1478" s="9">
        <f t="shared" si="94"/>
        <v>40766.041921296295</v>
      </c>
      <c r="T1478" s="9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111.31</v>
      </c>
      <c r="P1479" s="5">
        <f t="shared" si="93"/>
        <v>90.495934959349597</v>
      </c>
      <c r="Q1479" t="s">
        <v>8322</v>
      </c>
      <c r="R1479" t="s">
        <v>8342</v>
      </c>
      <c r="S1479" s="9">
        <f t="shared" si="94"/>
        <v>40840.615787037037</v>
      </c>
      <c r="T1479" s="9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1181.6142199999999</v>
      </c>
      <c r="P1480" s="5">
        <f t="shared" si="93"/>
        <v>29.187190495010373</v>
      </c>
      <c r="Q1480" t="s">
        <v>8322</v>
      </c>
      <c r="R1480" t="s">
        <v>8342</v>
      </c>
      <c r="S1480" s="9">
        <f t="shared" si="94"/>
        <v>41394.871678240743</v>
      </c>
      <c r="T1480" s="9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137.375</v>
      </c>
      <c r="P1481" s="5">
        <f t="shared" si="93"/>
        <v>30.95774647887324</v>
      </c>
      <c r="Q1481" t="s">
        <v>8322</v>
      </c>
      <c r="R1481" t="s">
        <v>8342</v>
      </c>
      <c r="S1481" s="9">
        <f t="shared" si="94"/>
        <v>41754.745243055557</v>
      </c>
      <c r="T1481" s="9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117.04040000000001</v>
      </c>
      <c r="P1482" s="5">
        <f t="shared" si="93"/>
        <v>92.157795275590544</v>
      </c>
      <c r="Q1482" t="s">
        <v>8322</v>
      </c>
      <c r="R1482" t="s">
        <v>8342</v>
      </c>
      <c r="S1482" s="9">
        <f t="shared" si="94"/>
        <v>41464.934016203704</v>
      </c>
      <c r="T1482" s="9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</v>
      </c>
      <c r="P1483" s="5">
        <f t="shared" si="93"/>
        <v>17.5</v>
      </c>
      <c r="Q1483" t="s">
        <v>8322</v>
      </c>
      <c r="R1483" t="s">
        <v>8324</v>
      </c>
      <c r="S1483" s="9">
        <f t="shared" si="94"/>
        <v>41550.922974537039</v>
      </c>
      <c r="T1483" s="9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0.1</v>
      </c>
      <c r="P1484" s="5">
        <f t="shared" si="93"/>
        <v>5</v>
      </c>
      <c r="Q1484" t="s">
        <v>8322</v>
      </c>
      <c r="R1484" t="s">
        <v>8324</v>
      </c>
      <c r="S1484" s="9">
        <f t="shared" si="94"/>
        <v>41136.85805555556</v>
      </c>
      <c r="T1484" s="9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0.7142857142857143</v>
      </c>
      <c r="P1485" s="5">
        <f t="shared" si="93"/>
        <v>25</v>
      </c>
      <c r="Q1485" t="s">
        <v>8322</v>
      </c>
      <c r="R1485" t="s">
        <v>8324</v>
      </c>
      <c r="S1485" s="9">
        <f t="shared" si="94"/>
        <v>42548.192997685182</v>
      </c>
      <c r="T1485" s="9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5" t="e">
        <f t="shared" si="93"/>
        <v>#DIV/0!</v>
      </c>
      <c r="Q1486" t="s">
        <v>8322</v>
      </c>
      <c r="R1486" t="s">
        <v>8324</v>
      </c>
      <c r="S1486" s="9">
        <f t="shared" si="94"/>
        <v>41053.200960648144</v>
      </c>
      <c r="T1486" s="9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2.2388059701492535</v>
      </c>
      <c r="P1487" s="5">
        <f t="shared" si="93"/>
        <v>50</v>
      </c>
      <c r="Q1487" t="s">
        <v>8322</v>
      </c>
      <c r="R1487" t="s">
        <v>8324</v>
      </c>
      <c r="S1487" s="9">
        <f t="shared" si="94"/>
        <v>42130.795983796299</v>
      </c>
      <c r="T1487" s="9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0.24</v>
      </c>
      <c r="P1488" s="5">
        <f t="shared" si="93"/>
        <v>16</v>
      </c>
      <c r="Q1488" t="s">
        <v>8322</v>
      </c>
      <c r="R1488" t="s">
        <v>8324</v>
      </c>
      <c r="S1488" s="9">
        <f t="shared" si="94"/>
        <v>42032.168530092589</v>
      </c>
      <c r="T1488" s="9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5" t="e">
        <f t="shared" si="93"/>
        <v>#DIV/0!</v>
      </c>
      <c r="Q1489" t="s">
        <v>8322</v>
      </c>
      <c r="R1489" t="s">
        <v>8324</v>
      </c>
      <c r="S1489" s="9">
        <f t="shared" si="94"/>
        <v>42554.917488425926</v>
      </c>
      <c r="T1489" s="9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</v>
      </c>
      <c r="P1490" s="5">
        <f t="shared" si="93"/>
        <v>60</v>
      </c>
      <c r="Q1490" t="s">
        <v>8322</v>
      </c>
      <c r="R1490" t="s">
        <v>8324</v>
      </c>
      <c r="S1490" s="9">
        <f t="shared" si="94"/>
        <v>41614.563194444447</v>
      </c>
      <c r="T1490" s="9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5" t="e">
        <f t="shared" si="93"/>
        <v>#DIV/0!</v>
      </c>
      <c r="Q1491" t="s">
        <v>8322</v>
      </c>
      <c r="R1491" t="s">
        <v>8324</v>
      </c>
      <c r="S1491" s="9">
        <f t="shared" si="94"/>
        <v>41198.611712962964</v>
      </c>
      <c r="T1491" s="9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30.862068965517242</v>
      </c>
      <c r="P1492" s="5">
        <f t="shared" si="93"/>
        <v>47.10526315789474</v>
      </c>
      <c r="Q1492" t="s">
        <v>8322</v>
      </c>
      <c r="R1492" t="s">
        <v>8324</v>
      </c>
      <c r="S1492" s="9">
        <f t="shared" si="94"/>
        <v>41520.561041666668</v>
      </c>
      <c r="T1492" s="9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8.3333333333333321</v>
      </c>
      <c r="P1493" s="5">
        <f t="shared" si="93"/>
        <v>100</v>
      </c>
      <c r="Q1493" t="s">
        <v>8322</v>
      </c>
      <c r="R1493" t="s">
        <v>8324</v>
      </c>
      <c r="S1493" s="9">
        <f t="shared" si="94"/>
        <v>41991.713460648149</v>
      </c>
      <c r="T1493" s="9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0.75</v>
      </c>
      <c r="P1494" s="5">
        <f t="shared" si="93"/>
        <v>15</v>
      </c>
      <c r="Q1494" t="s">
        <v>8322</v>
      </c>
      <c r="R1494" t="s">
        <v>8324</v>
      </c>
      <c r="S1494" s="9">
        <f t="shared" si="94"/>
        <v>40682.884791666671</v>
      </c>
      <c r="T1494" s="9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5" t="e">
        <f t="shared" si="93"/>
        <v>#DIV/0!</v>
      </c>
      <c r="Q1495" t="s">
        <v>8322</v>
      </c>
      <c r="R1495" t="s">
        <v>8324</v>
      </c>
      <c r="S1495" s="9">
        <f t="shared" si="94"/>
        <v>41411.866608796299</v>
      </c>
      <c r="T1495" s="9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8.9</v>
      </c>
      <c r="P1496" s="5">
        <f t="shared" si="93"/>
        <v>40.454545454545453</v>
      </c>
      <c r="Q1496" t="s">
        <v>8322</v>
      </c>
      <c r="R1496" t="s">
        <v>8324</v>
      </c>
      <c r="S1496" s="9">
        <f t="shared" si="94"/>
        <v>42067.722372685181</v>
      </c>
      <c r="T1496" s="9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5" t="e">
        <f t="shared" si="93"/>
        <v>#DIV/0!</v>
      </c>
      <c r="Q1497" t="s">
        <v>8322</v>
      </c>
      <c r="R1497" t="s">
        <v>8324</v>
      </c>
      <c r="S1497" s="9">
        <f t="shared" si="94"/>
        <v>40752.789710648147</v>
      </c>
      <c r="T1497" s="9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5" t="e">
        <f t="shared" si="93"/>
        <v>#DIV/0!</v>
      </c>
      <c r="Q1498" t="s">
        <v>8322</v>
      </c>
      <c r="R1498" t="s">
        <v>8324</v>
      </c>
      <c r="S1498" s="9">
        <f t="shared" si="94"/>
        <v>41838.475219907406</v>
      </c>
      <c r="T1498" s="9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6.6666666666666671E-3</v>
      </c>
      <c r="P1499" s="5">
        <f t="shared" si="93"/>
        <v>1</v>
      </c>
      <c r="Q1499" t="s">
        <v>8322</v>
      </c>
      <c r="R1499" t="s">
        <v>8324</v>
      </c>
      <c r="S1499" s="9">
        <f t="shared" si="94"/>
        <v>41444.64261574074</v>
      </c>
      <c r="T1499" s="9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</v>
      </c>
      <c r="P1500" s="5">
        <f t="shared" si="93"/>
        <v>19</v>
      </c>
      <c r="Q1500" t="s">
        <v>8322</v>
      </c>
      <c r="R1500" t="s">
        <v>8324</v>
      </c>
      <c r="S1500" s="9">
        <f t="shared" si="94"/>
        <v>41840.983541666668</v>
      </c>
      <c r="T1500" s="9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0.25</v>
      </c>
      <c r="P1501" s="5">
        <f t="shared" si="93"/>
        <v>5</v>
      </c>
      <c r="Q1501" t="s">
        <v>8322</v>
      </c>
      <c r="R1501" t="s">
        <v>8324</v>
      </c>
      <c r="S1501" s="9">
        <f t="shared" si="94"/>
        <v>42527.007326388892</v>
      </c>
      <c r="T1501" s="9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25.035714285714285</v>
      </c>
      <c r="P1502" s="5">
        <f t="shared" si="93"/>
        <v>46.733333333333334</v>
      </c>
      <c r="Q1502" t="s">
        <v>8322</v>
      </c>
      <c r="R1502" t="s">
        <v>8324</v>
      </c>
      <c r="S1502" s="9">
        <f t="shared" si="94"/>
        <v>41365.904594907406</v>
      </c>
      <c r="T1502" s="9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166.33076923076925</v>
      </c>
      <c r="P1503" s="5">
        <f t="shared" si="93"/>
        <v>97.731073446327684</v>
      </c>
      <c r="Q1503" t="s">
        <v>8338</v>
      </c>
      <c r="R1503" t="s">
        <v>8339</v>
      </c>
      <c r="S1503" s="9">
        <f t="shared" si="94"/>
        <v>42163.583599537036</v>
      </c>
      <c r="T1503" s="9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101.44545454545455</v>
      </c>
      <c r="P1504" s="5">
        <f t="shared" si="93"/>
        <v>67.835866261398181</v>
      </c>
      <c r="Q1504" t="s">
        <v>8338</v>
      </c>
      <c r="R1504" t="s">
        <v>8339</v>
      </c>
      <c r="S1504" s="9">
        <f t="shared" si="94"/>
        <v>42426.542592592596</v>
      </c>
      <c r="T1504" s="9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107.89146666666667</v>
      </c>
      <c r="P1505" s="5">
        <f t="shared" si="93"/>
        <v>56.98492957746479</v>
      </c>
      <c r="Q1505" t="s">
        <v>8338</v>
      </c>
      <c r="R1505" t="s">
        <v>8339</v>
      </c>
      <c r="S1505" s="9">
        <f t="shared" si="94"/>
        <v>42606.347233796296</v>
      </c>
      <c r="T1505" s="9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277.93846153846158</v>
      </c>
      <c r="P1506" s="5">
        <f t="shared" si="93"/>
        <v>67.159851301115239</v>
      </c>
      <c r="Q1506" t="s">
        <v>8338</v>
      </c>
      <c r="R1506" t="s">
        <v>8339</v>
      </c>
      <c r="S1506" s="9">
        <f t="shared" si="94"/>
        <v>41772.657685185186</v>
      </c>
      <c r="T1506" s="9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103.58125</v>
      </c>
      <c r="P1507" s="5">
        <f t="shared" si="93"/>
        <v>48.037681159420288</v>
      </c>
      <c r="Q1507" t="s">
        <v>8338</v>
      </c>
      <c r="R1507" t="s">
        <v>8339</v>
      </c>
      <c r="S1507" s="9">
        <f t="shared" si="94"/>
        <v>42414.44332175926</v>
      </c>
      <c r="T1507" s="9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111.4</v>
      </c>
      <c r="P1508" s="5">
        <f t="shared" si="93"/>
        <v>38.860465116279073</v>
      </c>
      <c r="Q1508" t="s">
        <v>8338</v>
      </c>
      <c r="R1508" t="s">
        <v>8339</v>
      </c>
      <c r="S1508" s="9">
        <f t="shared" si="94"/>
        <v>41814.785925925928</v>
      </c>
      <c r="T1508" s="9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215</v>
      </c>
      <c r="P1509" s="5">
        <f t="shared" si="93"/>
        <v>78.181818181818187</v>
      </c>
      <c r="Q1509" t="s">
        <v>8338</v>
      </c>
      <c r="R1509" t="s">
        <v>8339</v>
      </c>
      <c r="S1509" s="9">
        <f t="shared" si="94"/>
        <v>40254.450335648151</v>
      </c>
      <c r="T1509" s="9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110.76216216216217</v>
      </c>
      <c r="P1510" s="5">
        <f t="shared" si="93"/>
        <v>97.113744075829388</v>
      </c>
      <c r="Q1510" t="s">
        <v>8338</v>
      </c>
      <c r="R1510" t="s">
        <v>8339</v>
      </c>
      <c r="S1510" s="9">
        <f t="shared" si="94"/>
        <v>41786.614363425928</v>
      </c>
      <c r="T1510" s="9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123.64125714285714</v>
      </c>
      <c r="P1511" s="5">
        <f t="shared" si="93"/>
        <v>110.39397959183674</v>
      </c>
      <c r="Q1511" t="s">
        <v>8338</v>
      </c>
      <c r="R1511" t="s">
        <v>8339</v>
      </c>
      <c r="S1511" s="9">
        <f t="shared" si="94"/>
        <v>42751.533391203702</v>
      </c>
      <c r="T1511" s="9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101.03500000000001</v>
      </c>
      <c r="P1512" s="5">
        <f t="shared" si="93"/>
        <v>39.91506172839506</v>
      </c>
      <c r="Q1512" t="s">
        <v>8338</v>
      </c>
      <c r="R1512" t="s">
        <v>8339</v>
      </c>
      <c r="S1512" s="9">
        <f t="shared" si="94"/>
        <v>41809.385162037033</v>
      </c>
      <c r="T1512" s="9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111.79285714285714</v>
      </c>
      <c r="P1513" s="5">
        <f t="shared" si="93"/>
        <v>75.975728155339809</v>
      </c>
      <c r="Q1513" t="s">
        <v>8338</v>
      </c>
      <c r="R1513" t="s">
        <v>8339</v>
      </c>
      <c r="S1513" s="9">
        <f t="shared" si="94"/>
        <v>42296.583379629628</v>
      </c>
      <c r="T1513" s="9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558.7714285714286</v>
      </c>
      <c r="P1514" s="5">
        <f t="shared" si="93"/>
        <v>58.379104477611939</v>
      </c>
      <c r="Q1514" t="s">
        <v>8338</v>
      </c>
      <c r="R1514" t="s">
        <v>8339</v>
      </c>
      <c r="S1514" s="9">
        <f t="shared" si="94"/>
        <v>42741.684479166666</v>
      </c>
      <c r="T1514" s="9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150.01875000000001</v>
      </c>
      <c r="P1515" s="5">
        <f t="shared" si="93"/>
        <v>55.82093023255814</v>
      </c>
      <c r="Q1515" t="s">
        <v>8338</v>
      </c>
      <c r="R1515" t="s">
        <v>8339</v>
      </c>
      <c r="S1515" s="9">
        <f t="shared" si="94"/>
        <v>41806.637337962966</v>
      </c>
      <c r="T1515" s="9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106.476</v>
      </c>
      <c r="P1516" s="5">
        <f t="shared" si="93"/>
        <v>151.24431818181819</v>
      </c>
      <c r="Q1516" t="s">
        <v>8338</v>
      </c>
      <c r="R1516" t="s">
        <v>8339</v>
      </c>
      <c r="S1516" s="9">
        <f t="shared" si="94"/>
        <v>42234.597685185188</v>
      </c>
      <c r="T1516" s="9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157.18899999999999</v>
      </c>
      <c r="P1517" s="5">
        <f t="shared" si="93"/>
        <v>849.67027027027029</v>
      </c>
      <c r="Q1517" t="s">
        <v>8338</v>
      </c>
      <c r="R1517" t="s">
        <v>8339</v>
      </c>
      <c r="S1517" s="9">
        <f t="shared" si="94"/>
        <v>42415.253437499996</v>
      </c>
      <c r="T1517" s="9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108.65882352941176</v>
      </c>
      <c r="P1518" s="5">
        <f t="shared" si="93"/>
        <v>159.24137931034483</v>
      </c>
      <c r="Q1518" t="s">
        <v>8338</v>
      </c>
      <c r="R1518" t="s">
        <v>8339</v>
      </c>
      <c r="S1518" s="9">
        <f t="shared" si="94"/>
        <v>42619.466342592597</v>
      </c>
      <c r="T1518" s="9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161.97999999999999</v>
      </c>
      <c r="P1519" s="5">
        <f t="shared" si="93"/>
        <v>39.507317073170732</v>
      </c>
      <c r="Q1519" t="s">
        <v>8338</v>
      </c>
      <c r="R1519" t="s">
        <v>8339</v>
      </c>
      <c r="S1519" s="9">
        <f t="shared" si="94"/>
        <v>41948.56658564815</v>
      </c>
      <c r="T1519" s="9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205.36666666666665</v>
      </c>
      <c r="P1520" s="5">
        <f t="shared" si="93"/>
        <v>130.52966101694915</v>
      </c>
      <c r="Q1520" t="s">
        <v>8338</v>
      </c>
      <c r="R1520" t="s">
        <v>8339</v>
      </c>
      <c r="S1520" s="9">
        <f t="shared" si="94"/>
        <v>41760.8200462963</v>
      </c>
      <c r="T1520" s="9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103.36388888888889</v>
      </c>
      <c r="P1521" s="5">
        <f t="shared" si="93"/>
        <v>64.156896551724131</v>
      </c>
      <c r="Q1521" t="s">
        <v>8338</v>
      </c>
      <c r="R1521" t="s">
        <v>8339</v>
      </c>
      <c r="S1521" s="9">
        <f t="shared" si="94"/>
        <v>41782.741701388892</v>
      </c>
      <c r="T1521" s="9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103.47222222222223</v>
      </c>
      <c r="P1522" s="5">
        <f t="shared" si="93"/>
        <v>111.52694610778443</v>
      </c>
      <c r="Q1522" t="s">
        <v>8338</v>
      </c>
      <c r="R1522" t="s">
        <v>8339</v>
      </c>
      <c r="S1522" s="9">
        <f t="shared" si="94"/>
        <v>41955.857789351852</v>
      </c>
      <c r="T1522" s="9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106.81333333333333</v>
      </c>
      <c r="P1523" s="5">
        <f t="shared" si="93"/>
        <v>170.44680851063831</v>
      </c>
      <c r="Q1523" t="s">
        <v>8338</v>
      </c>
      <c r="R1523" t="s">
        <v>8339</v>
      </c>
      <c r="S1523" s="9">
        <f t="shared" si="94"/>
        <v>42493.167719907404</v>
      </c>
      <c r="T1523" s="9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138.96574712643678</v>
      </c>
      <c r="P1524" s="5">
        <f t="shared" si="93"/>
        <v>133.7391592920354</v>
      </c>
      <c r="Q1524" t="s">
        <v>8338</v>
      </c>
      <c r="R1524" t="s">
        <v>8339</v>
      </c>
      <c r="S1524" s="9">
        <f t="shared" si="94"/>
        <v>41899.830312500002</v>
      </c>
      <c r="T1524" s="9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124.84324324324325</v>
      </c>
      <c r="P1525" s="5">
        <f t="shared" si="93"/>
        <v>95.834024896265561</v>
      </c>
      <c r="Q1525" t="s">
        <v>8338</v>
      </c>
      <c r="R1525" t="s">
        <v>8339</v>
      </c>
      <c r="S1525" s="9">
        <f t="shared" si="94"/>
        <v>41964.751342592594</v>
      </c>
      <c r="T1525" s="9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206.99999999999997</v>
      </c>
      <c r="P1526" s="5">
        <f t="shared" si="93"/>
        <v>221.78571428571428</v>
      </c>
      <c r="Q1526" t="s">
        <v>8338</v>
      </c>
      <c r="R1526" t="s">
        <v>8339</v>
      </c>
      <c r="S1526" s="9">
        <f t="shared" si="94"/>
        <v>42756.501041666663</v>
      </c>
      <c r="T1526" s="9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174.00576923076923</v>
      </c>
      <c r="P1527" s="5">
        <f t="shared" si="93"/>
        <v>32.315357142857138</v>
      </c>
      <c r="Q1527" t="s">
        <v>8338</v>
      </c>
      <c r="R1527" t="s">
        <v>8339</v>
      </c>
      <c r="S1527" s="9">
        <f t="shared" si="94"/>
        <v>42570.702986111108</v>
      </c>
      <c r="T1527" s="9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120.32608695652173</v>
      </c>
      <c r="P1528" s="5">
        <f t="shared" si="93"/>
        <v>98.839285714285708</v>
      </c>
      <c r="Q1528" t="s">
        <v>8338</v>
      </c>
      <c r="R1528" t="s">
        <v>8339</v>
      </c>
      <c r="S1528" s="9">
        <f t="shared" si="94"/>
        <v>42339.276006944448</v>
      </c>
      <c r="T1528" s="9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110.44428571428573</v>
      </c>
      <c r="P1529" s="5">
        <f t="shared" si="93"/>
        <v>55.222142857142863</v>
      </c>
      <c r="Q1529" t="s">
        <v>8338</v>
      </c>
      <c r="R1529" t="s">
        <v>8339</v>
      </c>
      <c r="S1529" s="9">
        <f t="shared" si="94"/>
        <v>42780.600532407407</v>
      </c>
      <c r="T1529" s="9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281.56666666666666</v>
      </c>
      <c r="P1530" s="5">
        <f t="shared" si="93"/>
        <v>52.793750000000003</v>
      </c>
      <c r="Q1530" t="s">
        <v>8338</v>
      </c>
      <c r="R1530" t="s">
        <v>8339</v>
      </c>
      <c r="S1530" s="9">
        <f t="shared" si="94"/>
        <v>42736.732893518521</v>
      </c>
      <c r="T1530" s="9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100.67894736842105</v>
      </c>
      <c r="P1531" s="5">
        <f t="shared" si="93"/>
        <v>135.66666666666666</v>
      </c>
      <c r="Q1531" t="s">
        <v>8338</v>
      </c>
      <c r="R1531" t="s">
        <v>8339</v>
      </c>
      <c r="S1531" s="9">
        <f t="shared" si="94"/>
        <v>42052.628703703704</v>
      </c>
      <c r="T1531" s="9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134.82571428571427</v>
      </c>
      <c r="P1532" s="5">
        <f t="shared" si="93"/>
        <v>53.991990846681922</v>
      </c>
      <c r="Q1532" t="s">
        <v>8338</v>
      </c>
      <c r="R1532" t="s">
        <v>8339</v>
      </c>
      <c r="S1532" s="9">
        <f t="shared" si="94"/>
        <v>42275.767303240747</v>
      </c>
      <c r="T1532" s="9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175.95744680851064</v>
      </c>
      <c r="P1533" s="5">
        <f t="shared" si="93"/>
        <v>56.643835616438359</v>
      </c>
      <c r="Q1533" t="s">
        <v>8338</v>
      </c>
      <c r="R1533" t="s">
        <v>8339</v>
      </c>
      <c r="S1533" s="9">
        <f t="shared" si="94"/>
        <v>41941.802384259259</v>
      </c>
      <c r="T1533" s="9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484.02000000000004</v>
      </c>
      <c r="P1534" s="5">
        <f t="shared" si="93"/>
        <v>82.316326530612244</v>
      </c>
      <c r="Q1534" t="s">
        <v>8338</v>
      </c>
      <c r="R1534" t="s">
        <v>8339</v>
      </c>
      <c r="S1534" s="9">
        <f t="shared" si="94"/>
        <v>42391.475289351853</v>
      </c>
      <c r="T1534" s="9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145.14000000000001</v>
      </c>
      <c r="P1535" s="5">
        <f t="shared" si="93"/>
        <v>88.26081081081081</v>
      </c>
      <c r="Q1535" t="s">
        <v>8338</v>
      </c>
      <c r="R1535" t="s">
        <v>8339</v>
      </c>
      <c r="S1535" s="9">
        <f t="shared" si="94"/>
        <v>42443.00204861111</v>
      </c>
      <c r="T1535" s="9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417.73333333333335</v>
      </c>
      <c r="P1536" s="5">
        <f t="shared" si="93"/>
        <v>84.905149051490511</v>
      </c>
      <c r="Q1536" t="s">
        <v>8338</v>
      </c>
      <c r="R1536" t="s">
        <v>8339</v>
      </c>
      <c r="S1536" s="9">
        <f t="shared" si="94"/>
        <v>42221.67432870371</v>
      </c>
      <c r="T1536" s="9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132.42499999999998</v>
      </c>
      <c r="P1537" s="5">
        <f t="shared" si="93"/>
        <v>48.154545454545456</v>
      </c>
      <c r="Q1537" t="s">
        <v>8338</v>
      </c>
      <c r="R1537" t="s">
        <v>8339</v>
      </c>
      <c r="S1537" s="9">
        <f t="shared" si="94"/>
        <v>42484.829062500001</v>
      </c>
      <c r="T1537" s="9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250.30841666666666</v>
      </c>
      <c r="P1538" s="5">
        <f t="shared" si="93"/>
        <v>66.015406593406595</v>
      </c>
      <c r="Q1538" t="s">
        <v>8338</v>
      </c>
      <c r="R1538" t="s">
        <v>8339</v>
      </c>
      <c r="S1538" s="9">
        <f t="shared" si="94"/>
        <v>42213.802199074074</v>
      </c>
      <c r="T1538" s="9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(E1539/D1539)*100</f>
        <v>179.9</v>
      </c>
      <c r="P1539" s="5">
        <f t="shared" ref="P1539:P1602" si="97">E1539/L1539</f>
        <v>96.375</v>
      </c>
      <c r="Q1539" t="s">
        <v>8338</v>
      </c>
      <c r="R1539" t="s">
        <v>8339</v>
      </c>
      <c r="S1539" s="9">
        <f t="shared" ref="S1539:S1602" si="98">(((J1539/60)/60)/24)+DATE(1970,1,1)</f>
        <v>42552.315127314811</v>
      </c>
      <c r="T1539" s="9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102.62857142857142</v>
      </c>
      <c r="P1540" s="5">
        <f t="shared" si="97"/>
        <v>156.17391304347825</v>
      </c>
      <c r="Q1540" t="s">
        <v>8338</v>
      </c>
      <c r="R1540" t="s">
        <v>8339</v>
      </c>
      <c r="S1540" s="9">
        <f t="shared" si="98"/>
        <v>41981.782060185185</v>
      </c>
      <c r="T1540" s="9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135.98609999999999</v>
      </c>
      <c r="P1541" s="5">
        <f t="shared" si="97"/>
        <v>95.764859154929582</v>
      </c>
      <c r="Q1541" t="s">
        <v>8338</v>
      </c>
      <c r="R1541" t="s">
        <v>8339</v>
      </c>
      <c r="S1541" s="9">
        <f t="shared" si="98"/>
        <v>42705.919201388882</v>
      </c>
      <c r="T1541" s="9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117.86666666666667</v>
      </c>
      <c r="P1542" s="5">
        <f t="shared" si="97"/>
        <v>180.40816326530611</v>
      </c>
      <c r="Q1542" t="s">
        <v>8338</v>
      </c>
      <c r="R1542" t="s">
        <v>8339</v>
      </c>
      <c r="S1542" s="9">
        <f t="shared" si="98"/>
        <v>41939.00712962963</v>
      </c>
      <c r="T1542" s="9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3.3333333333333333E-2</v>
      </c>
      <c r="P1543" s="5">
        <f t="shared" si="97"/>
        <v>3</v>
      </c>
      <c r="Q1543" t="s">
        <v>8338</v>
      </c>
      <c r="R1543" t="s">
        <v>8343</v>
      </c>
      <c r="S1543" s="9">
        <f t="shared" si="98"/>
        <v>41974.712245370371</v>
      </c>
      <c r="T1543" s="9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4</v>
      </c>
      <c r="P1544" s="5">
        <f t="shared" si="97"/>
        <v>20</v>
      </c>
      <c r="Q1544" t="s">
        <v>8338</v>
      </c>
      <c r="R1544" t="s">
        <v>8343</v>
      </c>
      <c r="S1544" s="9">
        <f t="shared" si="98"/>
        <v>42170.996527777781</v>
      </c>
      <c r="T1544" s="9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0.44444444444444442</v>
      </c>
      <c r="P1545" s="5">
        <f t="shared" si="97"/>
        <v>10</v>
      </c>
      <c r="Q1545" t="s">
        <v>8338</v>
      </c>
      <c r="R1545" t="s">
        <v>8343</v>
      </c>
      <c r="S1545" s="9">
        <f t="shared" si="98"/>
        <v>41935.509652777779</v>
      </c>
      <c r="T1545" s="9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5" t="e">
        <f t="shared" si="97"/>
        <v>#DIV/0!</v>
      </c>
      <c r="Q1546" t="s">
        <v>8338</v>
      </c>
      <c r="R1546" t="s">
        <v>8343</v>
      </c>
      <c r="S1546" s="9">
        <f t="shared" si="98"/>
        <v>42053.051203703704</v>
      </c>
      <c r="T1546" s="9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3.3333333333333333E-2</v>
      </c>
      <c r="P1547" s="5">
        <f t="shared" si="97"/>
        <v>1</v>
      </c>
      <c r="Q1547" t="s">
        <v>8338</v>
      </c>
      <c r="R1547" t="s">
        <v>8343</v>
      </c>
      <c r="S1547" s="9">
        <f t="shared" si="98"/>
        <v>42031.884652777779</v>
      </c>
      <c r="T1547" s="9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28.9</v>
      </c>
      <c r="P1548" s="5">
        <f t="shared" si="97"/>
        <v>26.272727272727273</v>
      </c>
      <c r="Q1548" t="s">
        <v>8338</v>
      </c>
      <c r="R1548" t="s">
        <v>8343</v>
      </c>
      <c r="S1548" s="9">
        <f t="shared" si="98"/>
        <v>41839.212951388887</v>
      </c>
      <c r="T1548" s="9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5" t="e">
        <f t="shared" si="97"/>
        <v>#DIV/0!</v>
      </c>
      <c r="Q1549" t="s">
        <v>8338</v>
      </c>
      <c r="R1549" t="s">
        <v>8343</v>
      </c>
      <c r="S1549" s="9">
        <f t="shared" si="98"/>
        <v>42782.426875000005</v>
      </c>
      <c r="T1549" s="9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8.5714285714285712</v>
      </c>
      <c r="P1550" s="5">
        <f t="shared" si="97"/>
        <v>60</v>
      </c>
      <c r="Q1550" t="s">
        <v>8338</v>
      </c>
      <c r="R1550" t="s">
        <v>8343</v>
      </c>
      <c r="S1550" s="9">
        <f t="shared" si="98"/>
        <v>42286.88217592593</v>
      </c>
      <c r="T1550" s="9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34</v>
      </c>
      <c r="P1551" s="5">
        <f t="shared" si="97"/>
        <v>28.333333333333332</v>
      </c>
      <c r="Q1551" t="s">
        <v>8338</v>
      </c>
      <c r="R1551" t="s">
        <v>8343</v>
      </c>
      <c r="S1551" s="9">
        <f t="shared" si="98"/>
        <v>42281.136099537034</v>
      </c>
      <c r="T1551" s="9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13.466666666666665</v>
      </c>
      <c r="P1552" s="5">
        <f t="shared" si="97"/>
        <v>14.428571428571429</v>
      </c>
      <c r="Q1552" t="s">
        <v>8338</v>
      </c>
      <c r="R1552" t="s">
        <v>8343</v>
      </c>
      <c r="S1552" s="9">
        <f t="shared" si="98"/>
        <v>42472.449467592596</v>
      </c>
      <c r="T1552" s="9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5" t="e">
        <f t="shared" si="97"/>
        <v>#DIV/0!</v>
      </c>
      <c r="Q1553" t="s">
        <v>8338</v>
      </c>
      <c r="R1553" t="s">
        <v>8343</v>
      </c>
      <c r="S1553" s="9">
        <f t="shared" si="98"/>
        <v>42121.824525462958</v>
      </c>
      <c r="T1553" s="9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49.186046511627907</v>
      </c>
      <c r="P1554" s="5">
        <f t="shared" si="97"/>
        <v>132.1875</v>
      </c>
      <c r="Q1554" t="s">
        <v>8338</v>
      </c>
      <c r="R1554" t="s">
        <v>8343</v>
      </c>
      <c r="S1554" s="9">
        <f t="shared" si="98"/>
        <v>41892.688750000001</v>
      </c>
      <c r="T1554" s="9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5" t="e">
        <f t="shared" si="97"/>
        <v>#DIV/0!</v>
      </c>
      <c r="Q1555" t="s">
        <v>8338</v>
      </c>
      <c r="R1555" t="s">
        <v>8343</v>
      </c>
      <c r="S1555" s="9">
        <f t="shared" si="98"/>
        <v>42219.282951388886</v>
      </c>
      <c r="T1555" s="9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5" t="e">
        <f t="shared" si="97"/>
        <v>#DIV/0!</v>
      </c>
      <c r="Q1556" t="s">
        <v>8338</v>
      </c>
      <c r="R1556" t="s">
        <v>8343</v>
      </c>
      <c r="S1556" s="9">
        <f t="shared" si="98"/>
        <v>42188.252199074079</v>
      </c>
      <c r="T1556" s="9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5" t="e">
        <f t="shared" si="97"/>
        <v>#DIV/0!</v>
      </c>
      <c r="Q1557" t="s">
        <v>8338</v>
      </c>
      <c r="R1557" t="s">
        <v>8343</v>
      </c>
      <c r="S1557" s="9">
        <f t="shared" si="98"/>
        <v>42241.613796296297</v>
      </c>
      <c r="T1557" s="9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45.133333333333333</v>
      </c>
      <c r="P1558" s="5">
        <f t="shared" si="97"/>
        <v>56.416666666666664</v>
      </c>
      <c r="Q1558" t="s">
        <v>8338</v>
      </c>
      <c r="R1558" t="s">
        <v>8343</v>
      </c>
      <c r="S1558" s="9">
        <f t="shared" si="98"/>
        <v>42525.153055555551</v>
      </c>
      <c r="T1558" s="9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4</v>
      </c>
      <c r="P1559" s="5">
        <f t="shared" si="97"/>
        <v>100</v>
      </c>
      <c r="Q1559" t="s">
        <v>8338</v>
      </c>
      <c r="R1559" t="s">
        <v>8343</v>
      </c>
      <c r="S1559" s="9">
        <f t="shared" si="98"/>
        <v>41871.65315972222</v>
      </c>
      <c r="T1559" s="9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4.666666666666667</v>
      </c>
      <c r="P1560" s="5">
        <f t="shared" si="97"/>
        <v>11.666666666666666</v>
      </c>
      <c r="Q1560" t="s">
        <v>8338</v>
      </c>
      <c r="R1560" t="s">
        <v>8343</v>
      </c>
      <c r="S1560" s="9">
        <f t="shared" si="98"/>
        <v>42185.397673611107</v>
      </c>
      <c r="T1560" s="9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0.33333333333333337</v>
      </c>
      <c r="P1561" s="5">
        <f t="shared" si="97"/>
        <v>50</v>
      </c>
      <c r="Q1561" t="s">
        <v>8338</v>
      </c>
      <c r="R1561" t="s">
        <v>8343</v>
      </c>
      <c r="S1561" s="9">
        <f t="shared" si="98"/>
        <v>42108.05322916666</v>
      </c>
      <c r="T1561" s="9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3.7600000000000002</v>
      </c>
      <c r="P1562" s="5">
        <f t="shared" si="97"/>
        <v>23.5</v>
      </c>
      <c r="Q1562" t="s">
        <v>8338</v>
      </c>
      <c r="R1562" t="s">
        <v>8343</v>
      </c>
      <c r="S1562" s="9">
        <f t="shared" si="98"/>
        <v>41936.020752314813</v>
      </c>
      <c r="T1562" s="9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0.67</v>
      </c>
      <c r="P1563" s="5">
        <f t="shared" si="97"/>
        <v>67</v>
      </c>
      <c r="Q1563" t="s">
        <v>8322</v>
      </c>
      <c r="R1563" t="s">
        <v>8344</v>
      </c>
      <c r="S1563" s="9">
        <f t="shared" si="98"/>
        <v>41555.041701388887</v>
      </c>
      <c r="T1563" s="9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5" t="e">
        <f t="shared" si="97"/>
        <v>#DIV/0!</v>
      </c>
      <c r="Q1564" t="s">
        <v>8322</v>
      </c>
      <c r="R1564" t="s">
        <v>8344</v>
      </c>
      <c r="S1564" s="9">
        <f t="shared" si="98"/>
        <v>40079.566157407404</v>
      </c>
      <c r="T1564" s="9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1.4166666666666665</v>
      </c>
      <c r="P1565" s="5">
        <f t="shared" si="97"/>
        <v>42.5</v>
      </c>
      <c r="Q1565" t="s">
        <v>8322</v>
      </c>
      <c r="R1565" t="s">
        <v>8344</v>
      </c>
      <c r="S1565" s="9">
        <f t="shared" si="98"/>
        <v>41652.742488425924</v>
      </c>
      <c r="T1565" s="9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0.1</v>
      </c>
      <c r="P1566" s="5">
        <f t="shared" si="97"/>
        <v>10</v>
      </c>
      <c r="Q1566" t="s">
        <v>8322</v>
      </c>
      <c r="R1566" t="s">
        <v>8344</v>
      </c>
      <c r="S1566" s="9">
        <f t="shared" si="98"/>
        <v>42121.367002314815</v>
      </c>
      <c r="T1566" s="9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</v>
      </c>
      <c r="P1567" s="5">
        <f t="shared" si="97"/>
        <v>100</v>
      </c>
      <c r="Q1567" t="s">
        <v>8322</v>
      </c>
      <c r="R1567" t="s">
        <v>8344</v>
      </c>
      <c r="S1567" s="9">
        <f t="shared" si="98"/>
        <v>40672.729872685188</v>
      </c>
      <c r="T1567" s="9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21.25</v>
      </c>
      <c r="P1568" s="5">
        <f t="shared" si="97"/>
        <v>108.05084745762711</v>
      </c>
      <c r="Q1568" t="s">
        <v>8322</v>
      </c>
      <c r="R1568" t="s">
        <v>8344</v>
      </c>
      <c r="S1568" s="9">
        <f t="shared" si="98"/>
        <v>42549.916712962964</v>
      </c>
      <c r="T1568" s="9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</v>
      </c>
      <c r="P1569" s="5">
        <f t="shared" si="97"/>
        <v>26.923076923076923</v>
      </c>
      <c r="Q1569" t="s">
        <v>8322</v>
      </c>
      <c r="R1569" t="s">
        <v>8344</v>
      </c>
      <c r="S1569" s="9">
        <f t="shared" si="98"/>
        <v>41671.936863425923</v>
      </c>
      <c r="T1569" s="9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13.639999999999999</v>
      </c>
      <c r="P1570" s="5">
        <f t="shared" si="97"/>
        <v>155</v>
      </c>
      <c r="Q1570" t="s">
        <v>8322</v>
      </c>
      <c r="R1570" t="s">
        <v>8344</v>
      </c>
      <c r="S1570" s="9">
        <f t="shared" si="98"/>
        <v>41962.062326388885</v>
      </c>
      <c r="T1570" s="9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5" t="e">
        <f t="shared" si="97"/>
        <v>#DIV/0!</v>
      </c>
      <c r="Q1571" t="s">
        <v>8322</v>
      </c>
      <c r="R1571" t="s">
        <v>8344</v>
      </c>
      <c r="S1571" s="9">
        <f t="shared" si="98"/>
        <v>41389.679560185185</v>
      </c>
      <c r="T1571" s="9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41.4</v>
      </c>
      <c r="P1572" s="5">
        <f t="shared" si="97"/>
        <v>47.769230769230766</v>
      </c>
      <c r="Q1572" t="s">
        <v>8322</v>
      </c>
      <c r="R1572" t="s">
        <v>8344</v>
      </c>
      <c r="S1572" s="9">
        <f t="shared" si="98"/>
        <v>42438.813449074078</v>
      </c>
      <c r="T1572" s="9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0.66115702479338845</v>
      </c>
      <c r="P1573" s="5">
        <f t="shared" si="97"/>
        <v>20</v>
      </c>
      <c r="Q1573" t="s">
        <v>8322</v>
      </c>
      <c r="R1573" t="s">
        <v>8344</v>
      </c>
      <c r="S1573" s="9">
        <f t="shared" si="98"/>
        <v>42144.769479166673</v>
      </c>
      <c r="T1573" s="9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5</v>
      </c>
      <c r="P1574" s="5">
        <f t="shared" si="97"/>
        <v>41.666666666666664</v>
      </c>
      <c r="Q1574" t="s">
        <v>8322</v>
      </c>
      <c r="R1574" t="s">
        <v>8344</v>
      </c>
      <c r="S1574" s="9">
        <f t="shared" si="98"/>
        <v>42404.033090277779</v>
      </c>
      <c r="T1574" s="9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2.4777777777777779</v>
      </c>
      <c r="P1575" s="5">
        <f t="shared" si="97"/>
        <v>74.333333333333329</v>
      </c>
      <c r="Q1575" t="s">
        <v>8322</v>
      </c>
      <c r="R1575" t="s">
        <v>8344</v>
      </c>
      <c r="S1575" s="9">
        <f t="shared" si="98"/>
        <v>42786.000023148154</v>
      </c>
      <c r="T1575" s="9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5.0599999999999996</v>
      </c>
      <c r="P1576" s="5">
        <f t="shared" si="97"/>
        <v>84.333333333333329</v>
      </c>
      <c r="Q1576" t="s">
        <v>8322</v>
      </c>
      <c r="R1576" t="s">
        <v>8344</v>
      </c>
      <c r="S1576" s="9">
        <f t="shared" si="98"/>
        <v>42017.927418981482</v>
      </c>
      <c r="T1576" s="9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22.91</v>
      </c>
      <c r="P1577" s="5">
        <f t="shared" si="97"/>
        <v>65.457142857142856</v>
      </c>
      <c r="Q1577" t="s">
        <v>8322</v>
      </c>
      <c r="R1577" t="s">
        <v>8344</v>
      </c>
      <c r="S1577" s="9">
        <f t="shared" si="98"/>
        <v>41799.524259259262</v>
      </c>
      <c r="T1577" s="9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13</v>
      </c>
      <c r="P1578" s="5">
        <f t="shared" si="97"/>
        <v>65</v>
      </c>
      <c r="Q1578" t="s">
        <v>8322</v>
      </c>
      <c r="R1578" t="s">
        <v>8344</v>
      </c>
      <c r="S1578" s="9">
        <f t="shared" si="98"/>
        <v>42140.879259259258</v>
      </c>
      <c r="T1578" s="9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0.54999999999999993</v>
      </c>
      <c r="P1579" s="5">
        <f t="shared" si="97"/>
        <v>27.5</v>
      </c>
      <c r="Q1579" t="s">
        <v>8322</v>
      </c>
      <c r="R1579" t="s">
        <v>8344</v>
      </c>
      <c r="S1579" s="9">
        <f t="shared" si="98"/>
        <v>41054.847777777781</v>
      </c>
      <c r="T1579" s="9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10.806536636794938</v>
      </c>
      <c r="P1580" s="5">
        <f t="shared" si="97"/>
        <v>51.25</v>
      </c>
      <c r="Q1580" t="s">
        <v>8322</v>
      </c>
      <c r="R1580" t="s">
        <v>8344</v>
      </c>
      <c r="S1580" s="9">
        <f t="shared" si="98"/>
        <v>40399.065868055557</v>
      </c>
      <c r="T1580" s="9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0.84008400840084008</v>
      </c>
      <c r="P1581" s="5">
        <f t="shared" si="97"/>
        <v>14</v>
      </c>
      <c r="Q1581" t="s">
        <v>8322</v>
      </c>
      <c r="R1581" t="s">
        <v>8344</v>
      </c>
      <c r="S1581" s="9">
        <f t="shared" si="98"/>
        <v>41481.996423611112</v>
      </c>
      <c r="T1581" s="9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5" t="e">
        <f t="shared" si="97"/>
        <v>#DIV/0!</v>
      </c>
      <c r="Q1582" t="s">
        <v>8322</v>
      </c>
      <c r="R1582" t="s">
        <v>8344</v>
      </c>
      <c r="S1582" s="9">
        <f t="shared" si="98"/>
        <v>40990.050069444449</v>
      </c>
      <c r="T1582" s="9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0.5</v>
      </c>
      <c r="P1583" s="5">
        <f t="shared" si="97"/>
        <v>5</v>
      </c>
      <c r="Q1583" t="s">
        <v>8338</v>
      </c>
      <c r="R1583" t="s">
        <v>8345</v>
      </c>
      <c r="S1583" s="9">
        <f t="shared" si="98"/>
        <v>42325.448958333334</v>
      </c>
      <c r="T1583" s="9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9.3000000000000007</v>
      </c>
      <c r="P1584" s="5">
        <f t="shared" si="97"/>
        <v>31</v>
      </c>
      <c r="Q1584" t="s">
        <v>8338</v>
      </c>
      <c r="R1584" t="s">
        <v>8345</v>
      </c>
      <c r="S1584" s="9">
        <f t="shared" si="98"/>
        <v>42246.789965277778</v>
      </c>
      <c r="T1584" s="9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7.4999999999999997E-2</v>
      </c>
      <c r="P1585" s="5">
        <f t="shared" si="97"/>
        <v>15</v>
      </c>
      <c r="Q1585" t="s">
        <v>8338</v>
      </c>
      <c r="R1585" t="s">
        <v>8345</v>
      </c>
      <c r="S1585" s="9">
        <f t="shared" si="98"/>
        <v>41877.904988425929</v>
      </c>
      <c r="T1585" s="9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5" t="e">
        <f t="shared" si="97"/>
        <v>#DIV/0!</v>
      </c>
      <c r="Q1586" t="s">
        <v>8338</v>
      </c>
      <c r="R1586" t="s">
        <v>8345</v>
      </c>
      <c r="S1586" s="9">
        <f t="shared" si="98"/>
        <v>41779.649317129632</v>
      </c>
      <c r="T1586" s="9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79</v>
      </c>
      <c r="P1587" s="5">
        <f t="shared" si="97"/>
        <v>131.66666666666666</v>
      </c>
      <c r="Q1587" t="s">
        <v>8338</v>
      </c>
      <c r="R1587" t="s">
        <v>8345</v>
      </c>
      <c r="S1587" s="9">
        <f t="shared" si="98"/>
        <v>42707.895462962959</v>
      </c>
      <c r="T1587" s="9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5" t="e">
        <f t="shared" si="97"/>
        <v>#DIV/0!</v>
      </c>
      <c r="Q1588" t="s">
        <v>8338</v>
      </c>
      <c r="R1588" t="s">
        <v>8345</v>
      </c>
      <c r="S1588" s="9">
        <f t="shared" si="98"/>
        <v>42069.104421296302</v>
      </c>
      <c r="T1588" s="9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1.3333333333333334E-2</v>
      </c>
      <c r="P1589" s="5">
        <f t="shared" si="97"/>
        <v>1</v>
      </c>
      <c r="Q1589" t="s">
        <v>8338</v>
      </c>
      <c r="R1589" t="s">
        <v>8345</v>
      </c>
      <c r="S1589" s="9">
        <f t="shared" si="98"/>
        <v>41956.950983796298</v>
      </c>
      <c r="T1589" s="9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5" t="e">
        <f t="shared" si="97"/>
        <v>#DIV/0!</v>
      </c>
      <c r="Q1590" t="s">
        <v>8338</v>
      </c>
      <c r="R1590" t="s">
        <v>8345</v>
      </c>
      <c r="S1590" s="9">
        <f t="shared" si="98"/>
        <v>42005.24998842593</v>
      </c>
      <c r="T1590" s="9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5" t="e">
        <f t="shared" si="97"/>
        <v>#DIV/0!</v>
      </c>
      <c r="Q1591" t="s">
        <v>8338</v>
      </c>
      <c r="R1591" t="s">
        <v>8345</v>
      </c>
      <c r="S1591" s="9">
        <f t="shared" si="98"/>
        <v>42256.984791666662</v>
      </c>
      <c r="T1591" s="9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1.7000000000000002</v>
      </c>
      <c r="P1592" s="5">
        <f t="shared" si="97"/>
        <v>510</v>
      </c>
      <c r="Q1592" t="s">
        <v>8338</v>
      </c>
      <c r="R1592" t="s">
        <v>8345</v>
      </c>
      <c r="S1592" s="9">
        <f t="shared" si="98"/>
        <v>42240.857222222221</v>
      </c>
      <c r="T1592" s="9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29.228571428571428</v>
      </c>
      <c r="P1593" s="5">
        <f t="shared" si="97"/>
        <v>44.478260869565219</v>
      </c>
      <c r="Q1593" t="s">
        <v>8338</v>
      </c>
      <c r="R1593" t="s">
        <v>8345</v>
      </c>
      <c r="S1593" s="9">
        <f t="shared" si="98"/>
        <v>42433.726168981477</v>
      </c>
      <c r="T1593" s="9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5" t="e">
        <f t="shared" si="97"/>
        <v>#DIV/0!</v>
      </c>
      <c r="Q1594" t="s">
        <v>8338</v>
      </c>
      <c r="R1594" t="s">
        <v>8345</v>
      </c>
      <c r="S1594" s="9">
        <f t="shared" si="98"/>
        <v>42046.072743055556</v>
      </c>
      <c r="T1594" s="9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1.3636363636363637E-2</v>
      </c>
      <c r="P1595" s="5">
        <f t="shared" si="97"/>
        <v>1</v>
      </c>
      <c r="Q1595" t="s">
        <v>8338</v>
      </c>
      <c r="R1595" t="s">
        <v>8345</v>
      </c>
      <c r="S1595" s="9">
        <f t="shared" si="98"/>
        <v>42033.845543981486</v>
      </c>
      <c r="T1595" s="9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20.5</v>
      </c>
      <c r="P1596" s="5">
        <f t="shared" si="97"/>
        <v>20.5</v>
      </c>
      <c r="Q1596" t="s">
        <v>8338</v>
      </c>
      <c r="R1596" t="s">
        <v>8345</v>
      </c>
      <c r="S1596" s="9">
        <f t="shared" si="98"/>
        <v>42445.712754629625</v>
      </c>
      <c r="T1596" s="9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0.27999999999999997</v>
      </c>
      <c r="P1597" s="5">
        <f t="shared" si="97"/>
        <v>40</v>
      </c>
      <c r="Q1597" t="s">
        <v>8338</v>
      </c>
      <c r="R1597" t="s">
        <v>8345</v>
      </c>
      <c r="S1597" s="9">
        <f t="shared" si="98"/>
        <v>41780.050092592595</v>
      </c>
      <c r="T1597" s="9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2.3076923076923079</v>
      </c>
      <c r="P1598" s="5">
        <f t="shared" si="97"/>
        <v>25</v>
      </c>
      <c r="Q1598" t="s">
        <v>8338</v>
      </c>
      <c r="R1598" t="s">
        <v>8345</v>
      </c>
      <c r="S1598" s="9">
        <f t="shared" si="98"/>
        <v>41941.430196759262</v>
      </c>
      <c r="T1598" s="9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5" t="e">
        <f t="shared" si="97"/>
        <v>#DIV/0!</v>
      </c>
      <c r="Q1599" t="s">
        <v>8338</v>
      </c>
      <c r="R1599" t="s">
        <v>8345</v>
      </c>
      <c r="S1599" s="9">
        <f t="shared" si="98"/>
        <v>42603.354131944448</v>
      </c>
      <c r="T1599" s="9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0.125</v>
      </c>
      <c r="P1600" s="5">
        <f t="shared" si="97"/>
        <v>1</v>
      </c>
      <c r="Q1600" t="s">
        <v>8338</v>
      </c>
      <c r="R1600" t="s">
        <v>8345</v>
      </c>
      <c r="S1600" s="9">
        <f t="shared" si="98"/>
        <v>42151.667337962965</v>
      </c>
      <c r="T1600" s="9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5" t="e">
        <f t="shared" si="97"/>
        <v>#DIV/0!</v>
      </c>
      <c r="Q1601" t="s">
        <v>8338</v>
      </c>
      <c r="R1601" t="s">
        <v>8345</v>
      </c>
      <c r="S1601" s="9">
        <f t="shared" si="98"/>
        <v>42438.53907407407</v>
      </c>
      <c r="T1601" s="9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</v>
      </c>
      <c r="P1602" s="5">
        <f t="shared" si="97"/>
        <v>40.777777777777779</v>
      </c>
      <c r="Q1602" t="s">
        <v>8338</v>
      </c>
      <c r="R1602" t="s">
        <v>8345</v>
      </c>
      <c r="S1602" s="9">
        <f t="shared" si="98"/>
        <v>41791.057314814818</v>
      </c>
      <c r="T1602" s="9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(E1603/D1603)*100</f>
        <v>108.2492</v>
      </c>
      <c r="P1603" s="5">
        <f t="shared" ref="P1603:P1666" si="101">E1603/L1603</f>
        <v>48.325535714285714</v>
      </c>
      <c r="Q1603" t="s">
        <v>8325</v>
      </c>
      <c r="R1603" t="s">
        <v>8326</v>
      </c>
      <c r="S1603" s="9">
        <f t="shared" ref="S1603:S1666" si="102">(((J1603/60)/60)/24)+DATE(1970,1,1)</f>
        <v>40638.092974537038</v>
      </c>
      <c r="T1603" s="9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100.16666666666667</v>
      </c>
      <c r="P1604" s="5">
        <f t="shared" si="101"/>
        <v>46.953125</v>
      </c>
      <c r="Q1604" t="s">
        <v>8325</v>
      </c>
      <c r="R1604" t="s">
        <v>8326</v>
      </c>
      <c r="S1604" s="9">
        <f t="shared" si="102"/>
        <v>40788.297650462962</v>
      </c>
      <c r="T1604" s="9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100.03299999999999</v>
      </c>
      <c r="P1605" s="5">
        <f t="shared" si="101"/>
        <v>66.688666666666663</v>
      </c>
      <c r="Q1605" t="s">
        <v>8325</v>
      </c>
      <c r="R1605" t="s">
        <v>8326</v>
      </c>
      <c r="S1605" s="9">
        <f t="shared" si="102"/>
        <v>40876.169664351852</v>
      </c>
      <c r="T1605" s="9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122.10714285714286</v>
      </c>
      <c r="P1606" s="5">
        <f t="shared" si="101"/>
        <v>48.842857142857142</v>
      </c>
      <c r="Q1606" t="s">
        <v>8325</v>
      </c>
      <c r="R1606" t="s">
        <v>8326</v>
      </c>
      <c r="S1606" s="9">
        <f t="shared" si="102"/>
        <v>40945.845312500001</v>
      </c>
      <c r="T1606" s="9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100.69333333333334</v>
      </c>
      <c r="P1607" s="5">
        <f t="shared" si="101"/>
        <v>137.30909090909091</v>
      </c>
      <c r="Q1607" t="s">
        <v>8325</v>
      </c>
      <c r="R1607" t="s">
        <v>8326</v>
      </c>
      <c r="S1607" s="9">
        <f t="shared" si="102"/>
        <v>40747.012881944444</v>
      </c>
      <c r="T1607" s="9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101.004125</v>
      </c>
      <c r="P1608" s="5">
        <f t="shared" si="101"/>
        <v>87.829673913043479</v>
      </c>
      <c r="Q1608" t="s">
        <v>8325</v>
      </c>
      <c r="R1608" t="s">
        <v>8326</v>
      </c>
      <c r="S1608" s="9">
        <f t="shared" si="102"/>
        <v>40536.111550925925</v>
      </c>
      <c r="T1608" s="9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145.11000000000001</v>
      </c>
      <c r="P1609" s="5">
        <f t="shared" si="101"/>
        <v>70.785365853658533</v>
      </c>
      <c r="Q1609" t="s">
        <v>8325</v>
      </c>
      <c r="R1609" t="s">
        <v>8326</v>
      </c>
      <c r="S1609" s="9">
        <f t="shared" si="102"/>
        <v>41053.80846064815</v>
      </c>
      <c r="T1609" s="9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101.25</v>
      </c>
      <c r="P1610" s="5">
        <f t="shared" si="101"/>
        <v>52.826086956521742</v>
      </c>
      <c r="Q1610" t="s">
        <v>8325</v>
      </c>
      <c r="R1610" t="s">
        <v>8326</v>
      </c>
      <c r="S1610" s="9">
        <f t="shared" si="102"/>
        <v>41607.83085648148</v>
      </c>
      <c r="T1610" s="9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118.33333333333333</v>
      </c>
      <c r="P1611" s="5">
        <f t="shared" si="101"/>
        <v>443.75</v>
      </c>
      <c r="Q1611" t="s">
        <v>8325</v>
      </c>
      <c r="R1611" t="s">
        <v>8326</v>
      </c>
      <c r="S1611" s="9">
        <f t="shared" si="102"/>
        <v>40796.001261574071</v>
      </c>
      <c r="T1611" s="9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271.85000000000002</v>
      </c>
      <c r="P1612" s="5">
        <f t="shared" si="101"/>
        <v>48.544642857142854</v>
      </c>
      <c r="Q1612" t="s">
        <v>8325</v>
      </c>
      <c r="R1612" t="s">
        <v>8326</v>
      </c>
      <c r="S1612" s="9">
        <f t="shared" si="102"/>
        <v>41228.924884259257</v>
      </c>
      <c r="T1612" s="9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125.125</v>
      </c>
      <c r="P1613" s="5">
        <f t="shared" si="101"/>
        <v>37.074074074074076</v>
      </c>
      <c r="Q1613" t="s">
        <v>8325</v>
      </c>
      <c r="R1613" t="s">
        <v>8326</v>
      </c>
      <c r="S1613" s="9">
        <f t="shared" si="102"/>
        <v>41409.00037037037</v>
      </c>
      <c r="T1613" s="9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110.00000000000001</v>
      </c>
      <c r="P1614" s="5">
        <f t="shared" si="101"/>
        <v>50</v>
      </c>
      <c r="Q1614" t="s">
        <v>8325</v>
      </c>
      <c r="R1614" t="s">
        <v>8326</v>
      </c>
      <c r="S1614" s="9">
        <f t="shared" si="102"/>
        <v>41246.874814814815</v>
      </c>
      <c r="T1614" s="9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101.49999999999999</v>
      </c>
      <c r="P1615" s="5">
        <f t="shared" si="101"/>
        <v>39.03846153846154</v>
      </c>
      <c r="Q1615" t="s">
        <v>8325</v>
      </c>
      <c r="R1615" t="s">
        <v>8326</v>
      </c>
      <c r="S1615" s="9">
        <f t="shared" si="102"/>
        <v>41082.069467592592</v>
      </c>
      <c r="T1615" s="9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102.69999999999999</v>
      </c>
      <c r="P1616" s="5">
        <f t="shared" si="101"/>
        <v>66.688311688311686</v>
      </c>
      <c r="Q1616" t="s">
        <v>8325</v>
      </c>
      <c r="R1616" t="s">
        <v>8326</v>
      </c>
      <c r="S1616" s="9">
        <f t="shared" si="102"/>
        <v>41794.981122685182</v>
      </c>
      <c r="T1616" s="9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114.12500000000001</v>
      </c>
      <c r="P1617" s="5">
        <f t="shared" si="101"/>
        <v>67.132352941176464</v>
      </c>
      <c r="Q1617" t="s">
        <v>8325</v>
      </c>
      <c r="R1617" t="s">
        <v>8326</v>
      </c>
      <c r="S1617" s="9">
        <f t="shared" si="102"/>
        <v>40845.050879629627</v>
      </c>
      <c r="T1617" s="9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104.2</v>
      </c>
      <c r="P1618" s="5">
        <f t="shared" si="101"/>
        <v>66.369426751592357</v>
      </c>
      <c r="Q1618" t="s">
        <v>8325</v>
      </c>
      <c r="R1618" t="s">
        <v>8326</v>
      </c>
      <c r="S1618" s="9">
        <f t="shared" si="102"/>
        <v>41194.715520833335</v>
      </c>
      <c r="T1618" s="9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145.85714285714286</v>
      </c>
      <c r="P1619" s="5">
        <f t="shared" si="101"/>
        <v>64.620253164556956</v>
      </c>
      <c r="Q1619" t="s">
        <v>8325</v>
      </c>
      <c r="R1619" t="s">
        <v>8326</v>
      </c>
      <c r="S1619" s="9">
        <f t="shared" si="102"/>
        <v>41546.664212962962</v>
      </c>
      <c r="T1619" s="9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105.06666666666666</v>
      </c>
      <c r="P1620" s="5">
        <f t="shared" si="101"/>
        <v>58.370370370370374</v>
      </c>
      <c r="Q1620" t="s">
        <v>8325</v>
      </c>
      <c r="R1620" t="s">
        <v>8326</v>
      </c>
      <c r="S1620" s="9">
        <f t="shared" si="102"/>
        <v>41301.654340277775</v>
      </c>
      <c r="T1620" s="9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133.33333333333331</v>
      </c>
      <c r="P1621" s="5">
        <f t="shared" si="101"/>
        <v>86.956521739130437</v>
      </c>
      <c r="Q1621" t="s">
        <v>8325</v>
      </c>
      <c r="R1621" t="s">
        <v>8326</v>
      </c>
      <c r="S1621" s="9">
        <f t="shared" si="102"/>
        <v>41876.18618055556</v>
      </c>
      <c r="T1621" s="9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112.99999999999999</v>
      </c>
      <c r="P1622" s="5">
        <f t="shared" si="101"/>
        <v>66.470588235294116</v>
      </c>
      <c r="Q1622" t="s">
        <v>8325</v>
      </c>
      <c r="R1622" t="s">
        <v>8326</v>
      </c>
      <c r="S1622" s="9">
        <f t="shared" si="102"/>
        <v>41321.339583333334</v>
      </c>
      <c r="T1622" s="9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121.2</v>
      </c>
      <c r="P1623" s="5">
        <f t="shared" si="101"/>
        <v>163.78378378378378</v>
      </c>
      <c r="Q1623" t="s">
        <v>8325</v>
      </c>
      <c r="R1623" t="s">
        <v>8326</v>
      </c>
      <c r="S1623" s="9">
        <f t="shared" si="102"/>
        <v>41003.60665509259</v>
      </c>
      <c r="T1623" s="9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101.72463768115942</v>
      </c>
      <c r="P1624" s="5">
        <f t="shared" si="101"/>
        <v>107.98461538461538</v>
      </c>
      <c r="Q1624" t="s">
        <v>8325</v>
      </c>
      <c r="R1624" t="s">
        <v>8326</v>
      </c>
      <c r="S1624" s="9">
        <f t="shared" si="102"/>
        <v>41950.29483796296</v>
      </c>
      <c r="T1624" s="9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101.06666666666666</v>
      </c>
      <c r="P1625" s="5">
        <f t="shared" si="101"/>
        <v>42.111111111111114</v>
      </c>
      <c r="Q1625" t="s">
        <v>8325</v>
      </c>
      <c r="R1625" t="s">
        <v>8326</v>
      </c>
      <c r="S1625" s="9">
        <f t="shared" si="102"/>
        <v>41453.688530092593</v>
      </c>
      <c r="T1625" s="9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118</v>
      </c>
      <c r="P1626" s="5">
        <f t="shared" si="101"/>
        <v>47.2</v>
      </c>
      <c r="Q1626" t="s">
        <v>8325</v>
      </c>
      <c r="R1626" t="s">
        <v>8326</v>
      </c>
      <c r="S1626" s="9">
        <f t="shared" si="102"/>
        <v>41243.367303240739</v>
      </c>
      <c r="T1626" s="9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155.33333333333331</v>
      </c>
      <c r="P1627" s="5">
        <f t="shared" si="101"/>
        <v>112.01923076923077</v>
      </c>
      <c r="Q1627" t="s">
        <v>8325</v>
      </c>
      <c r="R1627" t="s">
        <v>8326</v>
      </c>
      <c r="S1627" s="9">
        <f t="shared" si="102"/>
        <v>41135.699687500004</v>
      </c>
      <c r="T1627" s="9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101.18750000000001</v>
      </c>
      <c r="P1628" s="5">
        <f t="shared" si="101"/>
        <v>74.953703703703709</v>
      </c>
      <c r="Q1628" t="s">
        <v>8325</v>
      </c>
      <c r="R1628" t="s">
        <v>8326</v>
      </c>
      <c r="S1628" s="9">
        <f t="shared" si="102"/>
        <v>41579.847997685189</v>
      </c>
      <c r="T1628" s="9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117</v>
      </c>
      <c r="P1629" s="5">
        <f t="shared" si="101"/>
        <v>61.578947368421055</v>
      </c>
      <c r="Q1629" t="s">
        <v>8325</v>
      </c>
      <c r="R1629" t="s">
        <v>8326</v>
      </c>
      <c r="S1629" s="9">
        <f t="shared" si="102"/>
        <v>41205.707048611112</v>
      </c>
      <c r="T1629" s="9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100.925</v>
      </c>
      <c r="P1630" s="5">
        <f t="shared" si="101"/>
        <v>45.875</v>
      </c>
      <c r="Q1630" t="s">
        <v>8325</v>
      </c>
      <c r="R1630" t="s">
        <v>8326</v>
      </c>
      <c r="S1630" s="9">
        <f t="shared" si="102"/>
        <v>41774.737060185187</v>
      </c>
      <c r="T1630" s="9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103.66666666666666</v>
      </c>
      <c r="P1631" s="5">
        <f t="shared" si="101"/>
        <v>75.853658536585371</v>
      </c>
      <c r="Q1631" t="s">
        <v>8325</v>
      </c>
      <c r="R1631" t="s">
        <v>8326</v>
      </c>
      <c r="S1631" s="9">
        <f t="shared" si="102"/>
        <v>41645.867280092592</v>
      </c>
      <c r="T1631" s="9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265.25</v>
      </c>
      <c r="P1632" s="5">
        <f t="shared" si="101"/>
        <v>84.206349206349202</v>
      </c>
      <c r="Q1632" t="s">
        <v>8325</v>
      </c>
      <c r="R1632" t="s">
        <v>8326</v>
      </c>
      <c r="S1632" s="9">
        <f t="shared" si="102"/>
        <v>40939.837673611109</v>
      </c>
      <c r="T1632" s="9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155.91</v>
      </c>
      <c r="P1633" s="5">
        <f t="shared" si="101"/>
        <v>117.22556390977444</v>
      </c>
      <c r="Q1633" t="s">
        <v>8325</v>
      </c>
      <c r="R1633" t="s">
        <v>8326</v>
      </c>
      <c r="S1633" s="9">
        <f t="shared" si="102"/>
        <v>41164.859502314815</v>
      </c>
      <c r="T1633" s="9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101.62500000000001</v>
      </c>
      <c r="P1634" s="5">
        <f t="shared" si="101"/>
        <v>86.489361702127653</v>
      </c>
      <c r="Q1634" t="s">
        <v>8325</v>
      </c>
      <c r="R1634" t="s">
        <v>8326</v>
      </c>
      <c r="S1634" s="9">
        <f t="shared" si="102"/>
        <v>40750.340902777774</v>
      </c>
      <c r="T1634" s="9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100</v>
      </c>
      <c r="P1635" s="5">
        <f t="shared" si="101"/>
        <v>172.41379310344828</v>
      </c>
      <c r="Q1635" t="s">
        <v>8325</v>
      </c>
      <c r="R1635" t="s">
        <v>8326</v>
      </c>
      <c r="S1635" s="9">
        <f t="shared" si="102"/>
        <v>40896.883750000001</v>
      </c>
      <c r="T1635" s="9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100.49999999999999</v>
      </c>
      <c r="P1636" s="5">
        <f t="shared" si="101"/>
        <v>62.8125</v>
      </c>
      <c r="Q1636" t="s">
        <v>8325</v>
      </c>
      <c r="R1636" t="s">
        <v>8326</v>
      </c>
      <c r="S1636" s="9">
        <f t="shared" si="102"/>
        <v>40658.189826388887</v>
      </c>
      <c r="T1636" s="9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125.29999999999998</v>
      </c>
      <c r="P1637" s="5">
        <f t="shared" si="101"/>
        <v>67.729729729729726</v>
      </c>
      <c r="Q1637" t="s">
        <v>8325</v>
      </c>
      <c r="R1637" t="s">
        <v>8326</v>
      </c>
      <c r="S1637" s="9">
        <f t="shared" si="102"/>
        <v>42502.868761574078</v>
      </c>
      <c r="T1637" s="9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103.55555555555556</v>
      </c>
      <c r="P1638" s="5">
        <f t="shared" si="101"/>
        <v>53.5632183908046</v>
      </c>
      <c r="Q1638" t="s">
        <v>8325</v>
      </c>
      <c r="R1638" t="s">
        <v>8326</v>
      </c>
      <c r="S1638" s="9">
        <f t="shared" si="102"/>
        <v>40663.08666666667</v>
      </c>
      <c r="T1638" s="9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103.8</v>
      </c>
      <c r="P1639" s="5">
        <f t="shared" si="101"/>
        <v>34.6</v>
      </c>
      <c r="Q1639" t="s">
        <v>8325</v>
      </c>
      <c r="R1639" t="s">
        <v>8326</v>
      </c>
      <c r="S1639" s="9">
        <f t="shared" si="102"/>
        <v>40122.751620370371</v>
      </c>
      <c r="T1639" s="9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105</v>
      </c>
      <c r="P1640" s="5">
        <f t="shared" si="101"/>
        <v>38.888888888888886</v>
      </c>
      <c r="Q1640" t="s">
        <v>8325</v>
      </c>
      <c r="R1640" t="s">
        <v>8326</v>
      </c>
      <c r="S1640" s="9">
        <f t="shared" si="102"/>
        <v>41288.68712962963</v>
      </c>
      <c r="T1640" s="9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100</v>
      </c>
      <c r="P1641" s="5">
        <f t="shared" si="101"/>
        <v>94.736842105263165</v>
      </c>
      <c r="Q1641" t="s">
        <v>8325</v>
      </c>
      <c r="R1641" t="s">
        <v>8326</v>
      </c>
      <c r="S1641" s="9">
        <f t="shared" si="102"/>
        <v>40941.652372685188</v>
      </c>
      <c r="T1641" s="9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169.86</v>
      </c>
      <c r="P1642" s="5">
        <f t="shared" si="101"/>
        <v>39.967058823529413</v>
      </c>
      <c r="Q1642" t="s">
        <v>8325</v>
      </c>
      <c r="R1642" t="s">
        <v>8326</v>
      </c>
      <c r="S1642" s="9">
        <f t="shared" si="102"/>
        <v>40379.23096064815</v>
      </c>
      <c r="T1642" s="9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101.4</v>
      </c>
      <c r="P1643" s="5">
        <f t="shared" si="101"/>
        <v>97.5</v>
      </c>
      <c r="Q1643" t="s">
        <v>8325</v>
      </c>
      <c r="R1643" t="s">
        <v>8346</v>
      </c>
      <c r="S1643" s="9">
        <f t="shared" si="102"/>
        <v>41962.596574074079</v>
      </c>
      <c r="T1643" s="9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100</v>
      </c>
      <c r="P1644" s="5">
        <f t="shared" si="101"/>
        <v>42.857142857142854</v>
      </c>
      <c r="Q1644" t="s">
        <v>8325</v>
      </c>
      <c r="R1644" t="s">
        <v>8346</v>
      </c>
      <c r="S1644" s="9">
        <f t="shared" si="102"/>
        <v>40688.024618055555</v>
      </c>
      <c r="T1644" s="9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124.70000000000002</v>
      </c>
      <c r="P1645" s="5">
        <f t="shared" si="101"/>
        <v>168.51351351351352</v>
      </c>
      <c r="Q1645" t="s">
        <v>8325</v>
      </c>
      <c r="R1645" t="s">
        <v>8346</v>
      </c>
      <c r="S1645" s="9">
        <f t="shared" si="102"/>
        <v>41146.824212962965</v>
      </c>
      <c r="T1645" s="9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109.5</v>
      </c>
      <c r="P1646" s="5">
        <f t="shared" si="101"/>
        <v>85.546875</v>
      </c>
      <c r="Q1646" t="s">
        <v>8325</v>
      </c>
      <c r="R1646" t="s">
        <v>8346</v>
      </c>
      <c r="S1646" s="9">
        <f t="shared" si="102"/>
        <v>41175.05972222222</v>
      </c>
      <c r="T1646" s="9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110.80000000000001</v>
      </c>
      <c r="P1647" s="5">
        <f t="shared" si="101"/>
        <v>554</v>
      </c>
      <c r="Q1647" t="s">
        <v>8325</v>
      </c>
      <c r="R1647" t="s">
        <v>8346</v>
      </c>
      <c r="S1647" s="9">
        <f t="shared" si="102"/>
        <v>41521.617361111108</v>
      </c>
      <c r="T1647" s="9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110.2</v>
      </c>
      <c r="P1648" s="5">
        <f t="shared" si="101"/>
        <v>26.554216867469879</v>
      </c>
      <c r="Q1648" t="s">
        <v>8325</v>
      </c>
      <c r="R1648" t="s">
        <v>8346</v>
      </c>
      <c r="S1648" s="9">
        <f t="shared" si="102"/>
        <v>41833.450266203705</v>
      </c>
      <c r="T1648" s="9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104.71999999999998</v>
      </c>
      <c r="P1649" s="5">
        <f t="shared" si="101"/>
        <v>113.82608695652173</v>
      </c>
      <c r="Q1649" t="s">
        <v>8325</v>
      </c>
      <c r="R1649" t="s">
        <v>8346</v>
      </c>
      <c r="S1649" s="9">
        <f t="shared" si="102"/>
        <v>41039.409456018519</v>
      </c>
      <c r="T1649" s="9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125.26086956521738</v>
      </c>
      <c r="P1650" s="5">
        <f t="shared" si="101"/>
        <v>32.011111111111113</v>
      </c>
      <c r="Q1650" t="s">
        <v>8325</v>
      </c>
      <c r="R1650" t="s">
        <v>8346</v>
      </c>
      <c r="S1650" s="9">
        <f t="shared" si="102"/>
        <v>40592.704652777778</v>
      </c>
      <c r="T1650" s="9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100.58763157894737</v>
      </c>
      <c r="P1651" s="5">
        <f t="shared" si="101"/>
        <v>47.189259259259259</v>
      </c>
      <c r="Q1651" t="s">
        <v>8325</v>
      </c>
      <c r="R1651" t="s">
        <v>8346</v>
      </c>
      <c r="S1651" s="9">
        <f t="shared" si="102"/>
        <v>41737.684664351851</v>
      </c>
      <c r="T1651" s="9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141.55000000000001</v>
      </c>
      <c r="P1652" s="5">
        <f t="shared" si="101"/>
        <v>88.46875</v>
      </c>
      <c r="Q1652" t="s">
        <v>8325</v>
      </c>
      <c r="R1652" t="s">
        <v>8346</v>
      </c>
      <c r="S1652" s="9">
        <f t="shared" si="102"/>
        <v>41526.435613425929</v>
      </c>
      <c r="T1652" s="9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100.75</v>
      </c>
      <c r="P1653" s="5">
        <f t="shared" si="101"/>
        <v>100.75</v>
      </c>
      <c r="Q1653" t="s">
        <v>8325</v>
      </c>
      <c r="R1653" t="s">
        <v>8346</v>
      </c>
      <c r="S1653" s="9">
        <f t="shared" si="102"/>
        <v>40625.900694444441</v>
      </c>
      <c r="T1653" s="9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100.66666666666666</v>
      </c>
      <c r="P1654" s="5">
        <f t="shared" si="101"/>
        <v>64.714285714285708</v>
      </c>
      <c r="Q1654" t="s">
        <v>8325</v>
      </c>
      <c r="R1654" t="s">
        <v>8346</v>
      </c>
      <c r="S1654" s="9">
        <f t="shared" si="102"/>
        <v>41572.492974537039</v>
      </c>
      <c r="T1654" s="9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174.2304</v>
      </c>
      <c r="P1655" s="5">
        <f t="shared" si="101"/>
        <v>51.854285714285716</v>
      </c>
      <c r="Q1655" t="s">
        <v>8325</v>
      </c>
      <c r="R1655" t="s">
        <v>8346</v>
      </c>
      <c r="S1655" s="9">
        <f t="shared" si="102"/>
        <v>40626.834444444445</v>
      </c>
      <c r="T1655" s="9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119.90909090909089</v>
      </c>
      <c r="P1656" s="5">
        <f t="shared" si="101"/>
        <v>38.794117647058826</v>
      </c>
      <c r="Q1656" t="s">
        <v>8325</v>
      </c>
      <c r="R1656" t="s">
        <v>8346</v>
      </c>
      <c r="S1656" s="9">
        <f t="shared" si="102"/>
        <v>40987.890740740739</v>
      </c>
      <c r="T1656" s="9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142.86666666666667</v>
      </c>
      <c r="P1657" s="5">
        <f t="shared" si="101"/>
        <v>44.645833333333336</v>
      </c>
      <c r="Q1657" t="s">
        <v>8325</v>
      </c>
      <c r="R1657" t="s">
        <v>8346</v>
      </c>
      <c r="S1657" s="9">
        <f t="shared" si="102"/>
        <v>40974.791898148149</v>
      </c>
      <c r="T1657" s="9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100.33493333333334</v>
      </c>
      <c r="P1658" s="5">
        <f t="shared" si="101"/>
        <v>156.77333333333334</v>
      </c>
      <c r="Q1658" t="s">
        <v>8325</v>
      </c>
      <c r="R1658" t="s">
        <v>8346</v>
      </c>
      <c r="S1658" s="9">
        <f t="shared" si="102"/>
        <v>41226.928842592592</v>
      </c>
      <c r="T1658" s="9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104.93380000000001</v>
      </c>
      <c r="P1659" s="5">
        <f t="shared" si="101"/>
        <v>118.70339366515837</v>
      </c>
      <c r="Q1659" t="s">
        <v>8325</v>
      </c>
      <c r="R1659" t="s">
        <v>8346</v>
      </c>
      <c r="S1659" s="9">
        <f t="shared" si="102"/>
        <v>41023.782037037039</v>
      </c>
      <c r="T1659" s="9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132.23333333333335</v>
      </c>
      <c r="P1660" s="5">
        <f t="shared" si="101"/>
        <v>74.149532710280369</v>
      </c>
      <c r="Q1660" t="s">
        <v>8325</v>
      </c>
      <c r="R1660" t="s">
        <v>8346</v>
      </c>
      <c r="S1660" s="9">
        <f t="shared" si="102"/>
        <v>41223.22184027778</v>
      </c>
      <c r="T1660" s="9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112.79999999999998</v>
      </c>
      <c r="P1661" s="5">
        <f t="shared" si="101"/>
        <v>12.533333333333333</v>
      </c>
      <c r="Q1661" t="s">
        <v>8325</v>
      </c>
      <c r="R1661" t="s">
        <v>8346</v>
      </c>
      <c r="S1661" s="9">
        <f t="shared" si="102"/>
        <v>41596.913437499999</v>
      </c>
      <c r="T1661" s="9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1253.75</v>
      </c>
      <c r="P1662" s="5">
        <f t="shared" si="101"/>
        <v>27.861111111111111</v>
      </c>
      <c r="Q1662" t="s">
        <v>8325</v>
      </c>
      <c r="R1662" t="s">
        <v>8346</v>
      </c>
      <c r="S1662" s="9">
        <f t="shared" si="102"/>
        <v>42459.693865740745</v>
      </c>
      <c r="T1662" s="9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102.50632911392405</v>
      </c>
      <c r="P1663" s="5">
        <f t="shared" si="101"/>
        <v>80.178217821782184</v>
      </c>
      <c r="Q1663" t="s">
        <v>8325</v>
      </c>
      <c r="R1663" t="s">
        <v>8346</v>
      </c>
      <c r="S1663" s="9">
        <f t="shared" si="102"/>
        <v>42343.998043981483</v>
      </c>
      <c r="T1663" s="9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102.6375</v>
      </c>
      <c r="P1664" s="5">
        <f t="shared" si="101"/>
        <v>132.43548387096774</v>
      </c>
      <c r="Q1664" t="s">
        <v>8325</v>
      </c>
      <c r="R1664" t="s">
        <v>8346</v>
      </c>
      <c r="S1664" s="9">
        <f t="shared" si="102"/>
        <v>40848.198333333334</v>
      </c>
      <c r="T1664" s="9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108</v>
      </c>
      <c r="P1665" s="5">
        <f t="shared" si="101"/>
        <v>33.75</v>
      </c>
      <c r="Q1665" t="s">
        <v>8325</v>
      </c>
      <c r="R1665" t="s">
        <v>8346</v>
      </c>
      <c r="S1665" s="9">
        <f t="shared" si="102"/>
        <v>42006.02207175926</v>
      </c>
      <c r="T1665" s="9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122.40879999999999</v>
      </c>
      <c r="P1666" s="5">
        <f t="shared" si="101"/>
        <v>34.384494382022467</v>
      </c>
      <c r="Q1666" t="s">
        <v>8325</v>
      </c>
      <c r="R1666" t="s">
        <v>8346</v>
      </c>
      <c r="S1666" s="9">
        <f t="shared" si="102"/>
        <v>40939.761782407404</v>
      </c>
      <c r="T1666" s="9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(E1667/D1667)*100</f>
        <v>119.45714285714286</v>
      </c>
      <c r="P1667" s="5">
        <f t="shared" ref="P1667:P1730" si="105">E1667/L1667</f>
        <v>44.956989247311824</v>
      </c>
      <c r="Q1667" t="s">
        <v>8325</v>
      </c>
      <c r="R1667" t="s">
        <v>8346</v>
      </c>
      <c r="S1667" s="9">
        <f t="shared" ref="S1667:S1730" si="106">(((J1667/60)/60)/24)+DATE(1970,1,1)</f>
        <v>40564.649456018517</v>
      </c>
      <c r="T1667" s="9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160.88</v>
      </c>
      <c r="P1668" s="5">
        <f t="shared" si="105"/>
        <v>41.04081632653061</v>
      </c>
      <c r="Q1668" t="s">
        <v>8325</v>
      </c>
      <c r="R1668" t="s">
        <v>8346</v>
      </c>
      <c r="S1668" s="9">
        <f t="shared" si="106"/>
        <v>41331.253159722226</v>
      </c>
      <c r="T1668" s="9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126.85294117647059</v>
      </c>
      <c r="P1669" s="5">
        <f t="shared" si="105"/>
        <v>52.597560975609753</v>
      </c>
      <c r="Q1669" t="s">
        <v>8325</v>
      </c>
      <c r="R1669" t="s">
        <v>8346</v>
      </c>
      <c r="S1669" s="9">
        <f t="shared" si="106"/>
        <v>41682.0705787037</v>
      </c>
      <c r="T1669" s="9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102.6375</v>
      </c>
      <c r="P1670" s="5">
        <f t="shared" si="105"/>
        <v>70.784482758620683</v>
      </c>
      <c r="Q1670" t="s">
        <v>8325</v>
      </c>
      <c r="R1670" t="s">
        <v>8346</v>
      </c>
      <c r="S1670" s="9">
        <f t="shared" si="106"/>
        <v>40845.14975694444</v>
      </c>
      <c r="T1670" s="9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139.75</v>
      </c>
      <c r="P1671" s="5">
        <f t="shared" si="105"/>
        <v>53.75</v>
      </c>
      <c r="Q1671" t="s">
        <v>8325</v>
      </c>
      <c r="R1671" t="s">
        <v>8346</v>
      </c>
      <c r="S1671" s="9">
        <f t="shared" si="106"/>
        <v>42461.885138888887</v>
      </c>
      <c r="T1671" s="9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102.60000000000001</v>
      </c>
      <c r="P1672" s="5">
        <f t="shared" si="105"/>
        <v>44.608695652173914</v>
      </c>
      <c r="Q1672" t="s">
        <v>8325</v>
      </c>
      <c r="R1672" t="s">
        <v>8346</v>
      </c>
      <c r="S1672" s="9">
        <f t="shared" si="106"/>
        <v>40313.930543981485</v>
      </c>
      <c r="T1672" s="9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100.67349999999999</v>
      </c>
      <c r="P1673" s="5">
        <f t="shared" si="105"/>
        <v>26.148961038961041</v>
      </c>
      <c r="Q1673" t="s">
        <v>8325</v>
      </c>
      <c r="R1673" t="s">
        <v>8346</v>
      </c>
      <c r="S1673" s="9">
        <f t="shared" si="106"/>
        <v>42553.54414351852</v>
      </c>
      <c r="T1673" s="9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112.94117647058823</v>
      </c>
      <c r="P1674" s="5">
        <f t="shared" si="105"/>
        <v>39.183673469387756</v>
      </c>
      <c r="Q1674" t="s">
        <v>8325</v>
      </c>
      <c r="R1674" t="s">
        <v>8346</v>
      </c>
      <c r="S1674" s="9">
        <f t="shared" si="106"/>
        <v>41034.656597222223</v>
      </c>
      <c r="T1674" s="9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128.09523809523807</v>
      </c>
      <c r="P1675" s="5">
        <f t="shared" si="105"/>
        <v>45.593220338983052</v>
      </c>
      <c r="Q1675" t="s">
        <v>8325</v>
      </c>
      <c r="R1675" t="s">
        <v>8346</v>
      </c>
      <c r="S1675" s="9">
        <f t="shared" si="106"/>
        <v>42039.878379629634</v>
      </c>
      <c r="T1675" s="9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201.7</v>
      </c>
      <c r="P1676" s="5">
        <f t="shared" si="105"/>
        <v>89.247787610619469</v>
      </c>
      <c r="Q1676" t="s">
        <v>8325</v>
      </c>
      <c r="R1676" t="s">
        <v>8346</v>
      </c>
      <c r="S1676" s="9">
        <f t="shared" si="106"/>
        <v>42569.605393518519</v>
      </c>
      <c r="T1676" s="9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137.416</v>
      </c>
      <c r="P1677" s="5">
        <f t="shared" si="105"/>
        <v>40.416470588235299</v>
      </c>
      <c r="Q1677" t="s">
        <v>8325</v>
      </c>
      <c r="R1677" t="s">
        <v>8346</v>
      </c>
      <c r="S1677" s="9">
        <f t="shared" si="106"/>
        <v>40802.733101851853</v>
      </c>
      <c r="T1677" s="9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115.33333333333333</v>
      </c>
      <c r="P1678" s="5">
        <f t="shared" si="105"/>
        <v>82.38095238095238</v>
      </c>
      <c r="Q1678" t="s">
        <v>8325</v>
      </c>
      <c r="R1678" t="s">
        <v>8346</v>
      </c>
      <c r="S1678" s="9">
        <f t="shared" si="106"/>
        <v>40973.72623842593</v>
      </c>
      <c r="T1678" s="9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111.66666666666667</v>
      </c>
      <c r="P1679" s="5">
        <f t="shared" si="105"/>
        <v>159.52380952380952</v>
      </c>
      <c r="Q1679" t="s">
        <v>8325</v>
      </c>
      <c r="R1679" t="s">
        <v>8346</v>
      </c>
      <c r="S1679" s="9">
        <f t="shared" si="106"/>
        <v>42416.407129629632</v>
      </c>
      <c r="T1679" s="9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118.39999999999999</v>
      </c>
      <c r="P1680" s="5">
        <f t="shared" si="105"/>
        <v>36.244897959183675</v>
      </c>
      <c r="Q1680" t="s">
        <v>8325</v>
      </c>
      <c r="R1680" t="s">
        <v>8346</v>
      </c>
      <c r="S1680" s="9">
        <f t="shared" si="106"/>
        <v>41662.854988425926</v>
      </c>
      <c r="T1680" s="9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175</v>
      </c>
      <c r="P1681" s="5">
        <f t="shared" si="105"/>
        <v>62.5</v>
      </c>
      <c r="Q1681" t="s">
        <v>8325</v>
      </c>
      <c r="R1681" t="s">
        <v>8346</v>
      </c>
      <c r="S1681" s="9">
        <f t="shared" si="106"/>
        <v>40723.068807870368</v>
      </c>
      <c r="T1681" s="9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117.5</v>
      </c>
      <c r="P1682" s="5">
        <f t="shared" si="105"/>
        <v>47</v>
      </c>
      <c r="Q1682" t="s">
        <v>8325</v>
      </c>
      <c r="R1682" t="s">
        <v>8346</v>
      </c>
      <c r="S1682" s="9">
        <f t="shared" si="106"/>
        <v>41802.757719907408</v>
      </c>
      <c r="T1682" s="9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101.42212307692309</v>
      </c>
      <c r="P1683" s="5">
        <f t="shared" si="105"/>
        <v>74.575090497737563</v>
      </c>
      <c r="Q1683" t="s">
        <v>8325</v>
      </c>
      <c r="R1683" t="s">
        <v>8347</v>
      </c>
      <c r="S1683" s="9">
        <f t="shared" si="106"/>
        <v>42774.121342592596</v>
      </c>
      <c r="T1683" s="9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5" t="e">
        <f t="shared" si="105"/>
        <v>#DIV/0!</v>
      </c>
      <c r="Q1684" t="s">
        <v>8325</v>
      </c>
      <c r="R1684" t="s">
        <v>8347</v>
      </c>
      <c r="S1684" s="9">
        <f t="shared" si="106"/>
        <v>42779.21365740741</v>
      </c>
      <c r="T1684" s="9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21.714285714285715</v>
      </c>
      <c r="P1685" s="5">
        <f t="shared" si="105"/>
        <v>76</v>
      </c>
      <c r="Q1685" t="s">
        <v>8325</v>
      </c>
      <c r="R1685" t="s">
        <v>8347</v>
      </c>
      <c r="S1685" s="9">
        <f t="shared" si="106"/>
        <v>42808.781689814816</v>
      </c>
      <c r="T1685" s="9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109.125</v>
      </c>
      <c r="P1686" s="5">
        <f t="shared" si="105"/>
        <v>86.43564356435644</v>
      </c>
      <c r="Q1686" t="s">
        <v>8325</v>
      </c>
      <c r="R1686" t="s">
        <v>8347</v>
      </c>
      <c r="S1686" s="9">
        <f t="shared" si="106"/>
        <v>42783.815289351856</v>
      </c>
      <c r="T1686" s="9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102.85714285714285</v>
      </c>
      <c r="P1687" s="5">
        <f t="shared" si="105"/>
        <v>24</v>
      </c>
      <c r="Q1687" t="s">
        <v>8325</v>
      </c>
      <c r="R1687" t="s">
        <v>8347</v>
      </c>
      <c r="S1687" s="9">
        <f t="shared" si="106"/>
        <v>42788.2502662037</v>
      </c>
      <c r="T1687" s="9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0.36</v>
      </c>
      <c r="P1688" s="5">
        <f t="shared" si="105"/>
        <v>18</v>
      </c>
      <c r="Q1688" t="s">
        <v>8325</v>
      </c>
      <c r="R1688" t="s">
        <v>8347</v>
      </c>
      <c r="S1688" s="9">
        <f t="shared" si="106"/>
        <v>42792.843969907408</v>
      </c>
      <c r="T1688" s="9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31.25</v>
      </c>
      <c r="P1689" s="5">
        <f t="shared" si="105"/>
        <v>80.128205128205124</v>
      </c>
      <c r="Q1689" t="s">
        <v>8325</v>
      </c>
      <c r="R1689" t="s">
        <v>8347</v>
      </c>
      <c r="S1689" s="9">
        <f t="shared" si="106"/>
        <v>42802.046817129631</v>
      </c>
      <c r="T1689" s="9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44.3</v>
      </c>
      <c r="P1690" s="5">
        <f t="shared" si="105"/>
        <v>253.14285714285714</v>
      </c>
      <c r="Q1690" t="s">
        <v>8325</v>
      </c>
      <c r="R1690" t="s">
        <v>8347</v>
      </c>
      <c r="S1690" s="9">
        <f t="shared" si="106"/>
        <v>42804.534652777773</v>
      </c>
      <c r="T1690" s="9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100</v>
      </c>
      <c r="P1691" s="5">
        <f t="shared" si="105"/>
        <v>171.42857142857142</v>
      </c>
      <c r="Q1691" t="s">
        <v>8325</v>
      </c>
      <c r="R1691" t="s">
        <v>8347</v>
      </c>
      <c r="S1691" s="9">
        <f t="shared" si="106"/>
        <v>42780.942476851851</v>
      </c>
      <c r="T1691" s="9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25.4</v>
      </c>
      <c r="P1692" s="5">
        <f t="shared" si="105"/>
        <v>57.727272727272727</v>
      </c>
      <c r="Q1692" t="s">
        <v>8325</v>
      </c>
      <c r="R1692" t="s">
        <v>8347</v>
      </c>
      <c r="S1692" s="9">
        <f t="shared" si="106"/>
        <v>42801.43104166667</v>
      </c>
      <c r="T1692" s="9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33.473333333333329</v>
      </c>
      <c r="P1693" s="5">
        <f t="shared" si="105"/>
        <v>264.26315789473682</v>
      </c>
      <c r="Q1693" t="s">
        <v>8325</v>
      </c>
      <c r="R1693" t="s">
        <v>8347</v>
      </c>
      <c r="S1693" s="9">
        <f t="shared" si="106"/>
        <v>42795.701481481476</v>
      </c>
      <c r="T1693" s="9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47.8</v>
      </c>
      <c r="P1694" s="5">
        <f t="shared" si="105"/>
        <v>159.33333333333334</v>
      </c>
      <c r="Q1694" t="s">
        <v>8325</v>
      </c>
      <c r="R1694" t="s">
        <v>8347</v>
      </c>
      <c r="S1694" s="9">
        <f t="shared" si="106"/>
        <v>42788.151238425926</v>
      </c>
      <c r="T1694" s="9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9.3333333333333339</v>
      </c>
      <c r="P1695" s="5">
        <f t="shared" si="105"/>
        <v>35</v>
      </c>
      <c r="Q1695" t="s">
        <v>8325</v>
      </c>
      <c r="R1695" t="s">
        <v>8347</v>
      </c>
      <c r="S1695" s="9">
        <f t="shared" si="106"/>
        <v>42803.920277777783</v>
      </c>
      <c r="T1695" s="9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0.05</v>
      </c>
      <c r="P1696" s="5">
        <f t="shared" si="105"/>
        <v>5</v>
      </c>
      <c r="Q1696" t="s">
        <v>8325</v>
      </c>
      <c r="R1696" t="s">
        <v>8347</v>
      </c>
      <c r="S1696" s="9">
        <f t="shared" si="106"/>
        <v>42791.669837962967</v>
      </c>
      <c r="T1696" s="9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11.708333333333334</v>
      </c>
      <c r="P1697" s="5">
        <f t="shared" si="105"/>
        <v>61.086956521739133</v>
      </c>
      <c r="Q1697" t="s">
        <v>8325</v>
      </c>
      <c r="R1697" t="s">
        <v>8347</v>
      </c>
      <c r="S1697" s="9">
        <f t="shared" si="106"/>
        <v>42801.031412037039</v>
      </c>
      <c r="T1697" s="9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5" t="e">
        <f t="shared" si="105"/>
        <v>#DIV/0!</v>
      </c>
      <c r="Q1698" t="s">
        <v>8325</v>
      </c>
      <c r="R1698" t="s">
        <v>8347</v>
      </c>
      <c r="S1698" s="9">
        <f t="shared" si="106"/>
        <v>42796.069571759261</v>
      </c>
      <c r="T1698" s="9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20.208000000000002</v>
      </c>
      <c r="P1699" s="5">
        <f t="shared" si="105"/>
        <v>114.81818181818181</v>
      </c>
      <c r="Q1699" t="s">
        <v>8325</v>
      </c>
      <c r="R1699" t="s">
        <v>8347</v>
      </c>
      <c r="S1699" s="9">
        <f t="shared" si="106"/>
        <v>42805.032962962956</v>
      </c>
      <c r="T1699" s="9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5" t="e">
        <f t="shared" si="105"/>
        <v>#DIV/0!</v>
      </c>
      <c r="Q1700" t="s">
        <v>8325</v>
      </c>
      <c r="R1700" t="s">
        <v>8347</v>
      </c>
      <c r="S1700" s="9">
        <f t="shared" si="106"/>
        <v>42796.207870370374</v>
      </c>
      <c r="T1700" s="9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4.2311459353574925</v>
      </c>
      <c r="P1701" s="5">
        <f t="shared" si="105"/>
        <v>54</v>
      </c>
      <c r="Q1701" t="s">
        <v>8325</v>
      </c>
      <c r="R1701" t="s">
        <v>8347</v>
      </c>
      <c r="S1701" s="9">
        <f t="shared" si="106"/>
        <v>42806.863946759258</v>
      </c>
      <c r="T1701" s="9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26.06</v>
      </c>
      <c r="P1702" s="5">
        <f t="shared" si="105"/>
        <v>65.974683544303801</v>
      </c>
      <c r="Q1702" t="s">
        <v>8325</v>
      </c>
      <c r="R1702" t="s">
        <v>8347</v>
      </c>
      <c r="S1702" s="9">
        <f t="shared" si="106"/>
        <v>42796.071643518517</v>
      </c>
      <c r="T1702" s="9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0.19801980198019803</v>
      </c>
      <c r="P1703" s="5">
        <f t="shared" si="105"/>
        <v>5</v>
      </c>
      <c r="Q1703" t="s">
        <v>8325</v>
      </c>
      <c r="R1703" t="s">
        <v>8347</v>
      </c>
      <c r="S1703" s="9">
        <f t="shared" si="106"/>
        <v>41989.664409722223</v>
      </c>
      <c r="T1703" s="9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6.0606060606060606E-3</v>
      </c>
      <c r="P1704" s="5">
        <f t="shared" si="105"/>
        <v>1</v>
      </c>
      <c r="Q1704" t="s">
        <v>8325</v>
      </c>
      <c r="R1704" t="s">
        <v>8347</v>
      </c>
      <c r="S1704" s="9">
        <f t="shared" si="106"/>
        <v>42063.869791666672</v>
      </c>
      <c r="T1704" s="9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</v>
      </c>
      <c r="P1705" s="5">
        <f t="shared" si="105"/>
        <v>25.5</v>
      </c>
      <c r="Q1705" t="s">
        <v>8325</v>
      </c>
      <c r="R1705" t="s">
        <v>8347</v>
      </c>
      <c r="S1705" s="9">
        <f t="shared" si="106"/>
        <v>42187.281678240746</v>
      </c>
      <c r="T1705" s="9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65.100000000000009</v>
      </c>
      <c r="P1706" s="5">
        <f t="shared" si="105"/>
        <v>118.36363636363636</v>
      </c>
      <c r="Q1706" t="s">
        <v>8325</v>
      </c>
      <c r="R1706" t="s">
        <v>8347</v>
      </c>
      <c r="S1706" s="9">
        <f t="shared" si="106"/>
        <v>42021.139733796299</v>
      </c>
      <c r="T1706" s="9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5" t="e">
        <f t="shared" si="105"/>
        <v>#DIV/0!</v>
      </c>
      <c r="Q1707" t="s">
        <v>8325</v>
      </c>
      <c r="R1707" t="s">
        <v>8347</v>
      </c>
      <c r="S1707" s="9">
        <f t="shared" si="106"/>
        <v>42245.016736111109</v>
      </c>
      <c r="T1707" s="9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5" t="e">
        <f t="shared" si="105"/>
        <v>#DIV/0!</v>
      </c>
      <c r="Q1708" t="s">
        <v>8325</v>
      </c>
      <c r="R1708" t="s">
        <v>8347</v>
      </c>
      <c r="S1708" s="9">
        <f t="shared" si="106"/>
        <v>42179.306388888886</v>
      </c>
      <c r="T1708" s="9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</v>
      </c>
      <c r="P1709" s="5">
        <f t="shared" si="105"/>
        <v>54.111111111111114</v>
      </c>
      <c r="Q1709" t="s">
        <v>8325</v>
      </c>
      <c r="R1709" t="s">
        <v>8347</v>
      </c>
      <c r="S1709" s="9">
        <f t="shared" si="106"/>
        <v>42427.721006944441</v>
      </c>
      <c r="T1709" s="9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5" t="e">
        <f t="shared" si="105"/>
        <v>#DIV/0!</v>
      </c>
      <c r="Q1710" t="s">
        <v>8325</v>
      </c>
      <c r="R1710" t="s">
        <v>8347</v>
      </c>
      <c r="S1710" s="9">
        <f t="shared" si="106"/>
        <v>42451.866967592592</v>
      </c>
      <c r="T1710" s="9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4.8571428571428568</v>
      </c>
      <c r="P1711" s="5">
        <f t="shared" si="105"/>
        <v>21.25</v>
      </c>
      <c r="Q1711" t="s">
        <v>8325</v>
      </c>
      <c r="R1711" t="s">
        <v>8347</v>
      </c>
      <c r="S1711" s="9">
        <f t="shared" si="106"/>
        <v>41841.56381944444</v>
      </c>
      <c r="T1711" s="9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0.67999999999999994</v>
      </c>
      <c r="P1712" s="5">
        <f t="shared" si="105"/>
        <v>34</v>
      </c>
      <c r="Q1712" t="s">
        <v>8325</v>
      </c>
      <c r="R1712" t="s">
        <v>8347</v>
      </c>
      <c r="S1712" s="9">
        <f t="shared" si="106"/>
        <v>42341.59129629629</v>
      </c>
      <c r="T1712" s="9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10.5</v>
      </c>
      <c r="P1713" s="5">
        <f t="shared" si="105"/>
        <v>525</v>
      </c>
      <c r="Q1713" t="s">
        <v>8325</v>
      </c>
      <c r="R1713" t="s">
        <v>8347</v>
      </c>
      <c r="S1713" s="9">
        <f t="shared" si="106"/>
        <v>41852.646226851852</v>
      </c>
      <c r="T1713" s="9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5" t="e">
        <f t="shared" si="105"/>
        <v>#DIV/0!</v>
      </c>
      <c r="Q1714" t="s">
        <v>8325</v>
      </c>
      <c r="R1714" t="s">
        <v>8347</v>
      </c>
      <c r="S1714" s="9">
        <f t="shared" si="106"/>
        <v>42125.913807870369</v>
      </c>
      <c r="T1714" s="9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1.6666666666666667</v>
      </c>
      <c r="P1715" s="5">
        <f t="shared" si="105"/>
        <v>50</v>
      </c>
      <c r="Q1715" t="s">
        <v>8325</v>
      </c>
      <c r="R1715" t="s">
        <v>8347</v>
      </c>
      <c r="S1715" s="9">
        <f t="shared" si="106"/>
        <v>41887.801064814819</v>
      </c>
      <c r="T1715" s="9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7.8680000000000003</v>
      </c>
      <c r="P1716" s="5">
        <f t="shared" si="105"/>
        <v>115.70588235294117</v>
      </c>
      <c r="Q1716" t="s">
        <v>8325</v>
      </c>
      <c r="R1716" t="s">
        <v>8347</v>
      </c>
      <c r="S1716" s="9">
        <f t="shared" si="106"/>
        <v>42095.918530092589</v>
      </c>
      <c r="T1716" s="9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0.22</v>
      </c>
      <c r="P1717" s="5">
        <f t="shared" si="105"/>
        <v>5.5</v>
      </c>
      <c r="Q1717" t="s">
        <v>8325</v>
      </c>
      <c r="R1717" t="s">
        <v>8347</v>
      </c>
      <c r="S1717" s="9">
        <f t="shared" si="106"/>
        <v>42064.217418981483</v>
      </c>
      <c r="T1717" s="9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7.5</v>
      </c>
      <c r="P1718" s="5">
        <f t="shared" si="105"/>
        <v>50</v>
      </c>
      <c r="Q1718" t="s">
        <v>8325</v>
      </c>
      <c r="R1718" t="s">
        <v>8347</v>
      </c>
      <c r="S1718" s="9">
        <f t="shared" si="106"/>
        <v>42673.577534722222</v>
      </c>
      <c r="T1718" s="9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42.725880551301685</v>
      </c>
      <c r="P1719" s="5">
        <f t="shared" si="105"/>
        <v>34.024390243902438</v>
      </c>
      <c r="Q1719" t="s">
        <v>8325</v>
      </c>
      <c r="R1719" t="s">
        <v>8347</v>
      </c>
      <c r="S1719" s="9">
        <f t="shared" si="106"/>
        <v>42460.98192129629</v>
      </c>
      <c r="T1719" s="9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0.2142857142857143</v>
      </c>
      <c r="P1720" s="5">
        <f t="shared" si="105"/>
        <v>37.5</v>
      </c>
      <c r="Q1720" t="s">
        <v>8325</v>
      </c>
      <c r="R1720" t="s">
        <v>8347</v>
      </c>
      <c r="S1720" s="9">
        <f t="shared" si="106"/>
        <v>42460.610520833332</v>
      </c>
      <c r="T1720" s="9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0.87500000000000011</v>
      </c>
      <c r="P1721" s="5">
        <f t="shared" si="105"/>
        <v>11.666666666666666</v>
      </c>
      <c r="Q1721" t="s">
        <v>8325</v>
      </c>
      <c r="R1721" t="s">
        <v>8347</v>
      </c>
      <c r="S1721" s="9">
        <f t="shared" si="106"/>
        <v>41869.534618055557</v>
      </c>
      <c r="T1721" s="9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</v>
      </c>
      <c r="P1722" s="5">
        <f t="shared" si="105"/>
        <v>28.125</v>
      </c>
      <c r="Q1722" t="s">
        <v>8325</v>
      </c>
      <c r="R1722" t="s">
        <v>8347</v>
      </c>
      <c r="S1722" s="9">
        <f t="shared" si="106"/>
        <v>41922.783229166671</v>
      </c>
      <c r="T1722" s="9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5" t="e">
        <f t="shared" si="105"/>
        <v>#DIV/0!</v>
      </c>
      <c r="Q1723" t="s">
        <v>8325</v>
      </c>
      <c r="R1723" t="s">
        <v>8347</v>
      </c>
      <c r="S1723" s="9">
        <f t="shared" si="106"/>
        <v>42319.461377314816</v>
      </c>
      <c r="T1723" s="9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3.4722222222222224E-2</v>
      </c>
      <c r="P1724" s="5">
        <f t="shared" si="105"/>
        <v>1</v>
      </c>
      <c r="Q1724" t="s">
        <v>8325</v>
      </c>
      <c r="R1724" t="s">
        <v>8347</v>
      </c>
      <c r="S1724" s="9">
        <f t="shared" si="106"/>
        <v>42425.960983796293</v>
      </c>
      <c r="T1724" s="9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</v>
      </c>
      <c r="P1725" s="5">
        <f t="shared" si="105"/>
        <v>216.66666666666666</v>
      </c>
      <c r="Q1725" t="s">
        <v>8325</v>
      </c>
      <c r="R1725" t="s">
        <v>8347</v>
      </c>
      <c r="S1725" s="9">
        <f t="shared" si="106"/>
        <v>42129.82540509259</v>
      </c>
      <c r="T1725" s="9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0.58333333333333337</v>
      </c>
      <c r="P1726" s="5">
        <f t="shared" si="105"/>
        <v>8.75</v>
      </c>
      <c r="Q1726" t="s">
        <v>8325</v>
      </c>
      <c r="R1726" t="s">
        <v>8347</v>
      </c>
      <c r="S1726" s="9">
        <f t="shared" si="106"/>
        <v>41912.932430555556</v>
      </c>
      <c r="T1726" s="9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10.181818181818182</v>
      </c>
      <c r="P1727" s="5">
        <f t="shared" si="105"/>
        <v>62.222222222222221</v>
      </c>
      <c r="Q1727" t="s">
        <v>8325</v>
      </c>
      <c r="R1727" t="s">
        <v>8347</v>
      </c>
      <c r="S1727" s="9">
        <f t="shared" si="106"/>
        <v>41845.968159722222</v>
      </c>
      <c r="T1727" s="9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33.784615384615385</v>
      </c>
      <c r="P1728" s="5">
        <f t="shared" si="105"/>
        <v>137.25</v>
      </c>
      <c r="Q1728" t="s">
        <v>8325</v>
      </c>
      <c r="R1728" t="s">
        <v>8347</v>
      </c>
      <c r="S1728" s="9">
        <f t="shared" si="106"/>
        <v>41788.919722222221</v>
      </c>
      <c r="T1728" s="9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3.3333333333333333E-2</v>
      </c>
      <c r="P1729" s="5">
        <f t="shared" si="105"/>
        <v>1</v>
      </c>
      <c r="Q1729" t="s">
        <v>8325</v>
      </c>
      <c r="R1729" t="s">
        <v>8347</v>
      </c>
      <c r="S1729" s="9">
        <f t="shared" si="106"/>
        <v>42044.927974537044</v>
      </c>
      <c r="T1729" s="9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68.400000000000006</v>
      </c>
      <c r="P1730" s="5">
        <f t="shared" si="105"/>
        <v>122.14285714285714</v>
      </c>
      <c r="Q1730" t="s">
        <v>8325</v>
      </c>
      <c r="R1730" t="s">
        <v>8347</v>
      </c>
      <c r="S1730" s="9">
        <f t="shared" si="106"/>
        <v>42268.625856481478</v>
      </c>
      <c r="T1730" s="9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(E1731/D1731)*100</f>
        <v>0</v>
      </c>
      <c r="P1731" s="5" t="e">
        <f t="shared" ref="P1731:P1794" si="109">E1731/L1731</f>
        <v>#DIV/0!</v>
      </c>
      <c r="Q1731" t="s">
        <v>8325</v>
      </c>
      <c r="R1731" t="s">
        <v>8347</v>
      </c>
      <c r="S1731" s="9">
        <f t="shared" ref="S1731:S1794" si="110">(((J1731/60)/60)/24)+DATE(1970,1,1)</f>
        <v>42471.052152777775</v>
      </c>
      <c r="T1731" s="9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5" t="e">
        <f t="shared" si="109"/>
        <v>#DIV/0!</v>
      </c>
      <c r="Q1732" t="s">
        <v>8325</v>
      </c>
      <c r="R1732" t="s">
        <v>8347</v>
      </c>
      <c r="S1732" s="9">
        <f t="shared" si="110"/>
        <v>42272.087766203709</v>
      </c>
      <c r="T1732" s="9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5" t="e">
        <f t="shared" si="109"/>
        <v>#DIV/0!</v>
      </c>
      <c r="Q1733" t="s">
        <v>8325</v>
      </c>
      <c r="R1733" t="s">
        <v>8347</v>
      </c>
      <c r="S1733" s="9">
        <f t="shared" si="110"/>
        <v>42152.906851851847</v>
      </c>
      <c r="T1733" s="9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5" t="e">
        <f t="shared" si="109"/>
        <v>#DIV/0!</v>
      </c>
      <c r="Q1734" t="s">
        <v>8325</v>
      </c>
      <c r="R1734" t="s">
        <v>8347</v>
      </c>
      <c r="S1734" s="9">
        <f t="shared" si="110"/>
        <v>42325.683807870373</v>
      </c>
      <c r="T1734" s="9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5" t="e">
        <f t="shared" si="109"/>
        <v>#DIV/0!</v>
      </c>
      <c r="Q1735" t="s">
        <v>8325</v>
      </c>
      <c r="R1735" t="s">
        <v>8347</v>
      </c>
      <c r="S1735" s="9">
        <f t="shared" si="110"/>
        <v>42614.675625000003</v>
      </c>
      <c r="T1735" s="9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2.2222222222222223E-2</v>
      </c>
      <c r="P1736" s="5">
        <f t="shared" si="109"/>
        <v>1</v>
      </c>
      <c r="Q1736" t="s">
        <v>8325</v>
      </c>
      <c r="R1736" t="s">
        <v>8347</v>
      </c>
      <c r="S1736" s="9">
        <f t="shared" si="110"/>
        <v>42102.036527777775</v>
      </c>
      <c r="T1736" s="9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11</v>
      </c>
      <c r="P1737" s="5">
        <f t="shared" si="109"/>
        <v>55</v>
      </c>
      <c r="Q1737" t="s">
        <v>8325</v>
      </c>
      <c r="R1737" t="s">
        <v>8347</v>
      </c>
      <c r="S1737" s="9">
        <f t="shared" si="110"/>
        <v>42559.814178240747</v>
      </c>
      <c r="T1737" s="9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0.73333333333333328</v>
      </c>
      <c r="P1738" s="5">
        <f t="shared" si="109"/>
        <v>22</v>
      </c>
      <c r="Q1738" t="s">
        <v>8325</v>
      </c>
      <c r="R1738" t="s">
        <v>8347</v>
      </c>
      <c r="S1738" s="9">
        <f t="shared" si="110"/>
        <v>42286.861493055556</v>
      </c>
      <c r="T1738" s="9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21.25</v>
      </c>
      <c r="P1739" s="5">
        <f t="shared" si="109"/>
        <v>56.666666666666664</v>
      </c>
      <c r="Q1739" t="s">
        <v>8325</v>
      </c>
      <c r="R1739" t="s">
        <v>8347</v>
      </c>
      <c r="S1739" s="9">
        <f t="shared" si="110"/>
        <v>42175.948981481488</v>
      </c>
      <c r="T1739" s="9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0.4</v>
      </c>
      <c r="P1740" s="5">
        <f t="shared" si="109"/>
        <v>20</v>
      </c>
      <c r="Q1740" t="s">
        <v>8325</v>
      </c>
      <c r="R1740" t="s">
        <v>8347</v>
      </c>
      <c r="S1740" s="9">
        <f t="shared" si="110"/>
        <v>41884.874328703707</v>
      </c>
      <c r="T1740" s="9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0.1</v>
      </c>
      <c r="P1741" s="5">
        <f t="shared" si="109"/>
        <v>1</v>
      </c>
      <c r="Q1741" t="s">
        <v>8325</v>
      </c>
      <c r="R1741" t="s">
        <v>8347</v>
      </c>
      <c r="S1741" s="9">
        <f t="shared" si="110"/>
        <v>42435.874212962968</v>
      </c>
      <c r="T1741" s="9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5" t="e">
        <f t="shared" si="109"/>
        <v>#DIV/0!</v>
      </c>
      <c r="Q1742" t="s">
        <v>8325</v>
      </c>
      <c r="R1742" t="s">
        <v>8347</v>
      </c>
      <c r="S1742" s="9">
        <f t="shared" si="110"/>
        <v>42171.817384259266</v>
      </c>
      <c r="T1742" s="9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110.83333333333334</v>
      </c>
      <c r="P1743" s="5">
        <f t="shared" si="109"/>
        <v>25.576923076923077</v>
      </c>
      <c r="Q1743" t="s">
        <v>8338</v>
      </c>
      <c r="R1743" t="s">
        <v>8339</v>
      </c>
      <c r="S1743" s="9">
        <f t="shared" si="110"/>
        <v>42120.628136574072</v>
      </c>
      <c r="T1743" s="9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108.74999999999999</v>
      </c>
      <c r="P1744" s="5">
        <f t="shared" si="109"/>
        <v>63.970588235294116</v>
      </c>
      <c r="Q1744" t="s">
        <v>8338</v>
      </c>
      <c r="R1744" t="s">
        <v>8339</v>
      </c>
      <c r="S1744" s="9">
        <f t="shared" si="110"/>
        <v>42710.876967592587</v>
      </c>
      <c r="T1744" s="9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100.41666666666667</v>
      </c>
      <c r="P1745" s="5">
        <f t="shared" si="109"/>
        <v>89.925373134328353</v>
      </c>
      <c r="Q1745" t="s">
        <v>8338</v>
      </c>
      <c r="R1745" t="s">
        <v>8339</v>
      </c>
      <c r="S1745" s="9">
        <f t="shared" si="110"/>
        <v>42586.925636574073</v>
      </c>
      <c r="T1745" s="9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118.45454545454545</v>
      </c>
      <c r="P1746" s="5">
        <f t="shared" si="109"/>
        <v>93.071428571428569</v>
      </c>
      <c r="Q1746" t="s">
        <v>8338</v>
      </c>
      <c r="R1746" t="s">
        <v>8339</v>
      </c>
      <c r="S1746" s="9">
        <f t="shared" si="110"/>
        <v>42026.605057870373</v>
      </c>
      <c r="T1746" s="9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114.01428571428571</v>
      </c>
      <c r="P1747" s="5">
        <f t="shared" si="109"/>
        <v>89.674157303370791</v>
      </c>
      <c r="Q1747" t="s">
        <v>8338</v>
      </c>
      <c r="R1747" t="s">
        <v>8339</v>
      </c>
      <c r="S1747" s="9">
        <f t="shared" si="110"/>
        <v>42690.259699074071</v>
      </c>
      <c r="T1747" s="9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148.10000000000002</v>
      </c>
      <c r="P1748" s="5">
        <f t="shared" si="109"/>
        <v>207.61682242990653</v>
      </c>
      <c r="Q1748" t="s">
        <v>8338</v>
      </c>
      <c r="R1748" t="s">
        <v>8339</v>
      </c>
      <c r="S1748" s="9">
        <f t="shared" si="110"/>
        <v>42668.176701388889</v>
      </c>
      <c r="T1748" s="9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104.95555555555556</v>
      </c>
      <c r="P1749" s="5">
        <f t="shared" si="109"/>
        <v>59.408805031446541</v>
      </c>
      <c r="Q1749" t="s">
        <v>8338</v>
      </c>
      <c r="R1749" t="s">
        <v>8339</v>
      </c>
      <c r="S1749" s="9">
        <f t="shared" si="110"/>
        <v>42292.435532407413</v>
      </c>
      <c r="T1749" s="9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129.94800000000001</v>
      </c>
      <c r="P1750" s="5">
        <f t="shared" si="109"/>
        <v>358.97237569060775</v>
      </c>
      <c r="Q1750" t="s">
        <v>8338</v>
      </c>
      <c r="R1750" t="s">
        <v>8339</v>
      </c>
      <c r="S1750" s="9">
        <f t="shared" si="110"/>
        <v>42219.950729166667</v>
      </c>
      <c r="T1750" s="9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123.48756218905473</v>
      </c>
      <c r="P1751" s="5">
        <f t="shared" si="109"/>
        <v>94.736641221374043</v>
      </c>
      <c r="Q1751" t="s">
        <v>8338</v>
      </c>
      <c r="R1751" t="s">
        <v>8339</v>
      </c>
      <c r="S1751" s="9">
        <f t="shared" si="110"/>
        <v>42758.975937499999</v>
      </c>
      <c r="T1751" s="9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201.62</v>
      </c>
      <c r="P1752" s="5">
        <f t="shared" si="109"/>
        <v>80.647999999999996</v>
      </c>
      <c r="Q1752" t="s">
        <v>8338</v>
      </c>
      <c r="R1752" t="s">
        <v>8339</v>
      </c>
      <c r="S1752" s="9">
        <f t="shared" si="110"/>
        <v>42454.836851851855</v>
      </c>
      <c r="T1752" s="9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102.89999999999999</v>
      </c>
      <c r="P1753" s="5">
        <f t="shared" si="109"/>
        <v>168.68852459016392</v>
      </c>
      <c r="Q1753" t="s">
        <v>8338</v>
      </c>
      <c r="R1753" t="s">
        <v>8339</v>
      </c>
      <c r="S1753" s="9">
        <f t="shared" si="110"/>
        <v>42052.7815162037</v>
      </c>
      <c r="T1753" s="9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260.16666666666663</v>
      </c>
      <c r="P1754" s="5">
        <f t="shared" si="109"/>
        <v>34.68888888888889</v>
      </c>
      <c r="Q1754" t="s">
        <v>8338</v>
      </c>
      <c r="R1754" t="s">
        <v>8339</v>
      </c>
      <c r="S1754" s="9">
        <f t="shared" si="110"/>
        <v>42627.253263888888</v>
      </c>
      <c r="T1754" s="9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108</v>
      </c>
      <c r="P1755" s="5">
        <f t="shared" si="109"/>
        <v>462.85714285714283</v>
      </c>
      <c r="Q1755" t="s">
        <v>8338</v>
      </c>
      <c r="R1755" t="s">
        <v>8339</v>
      </c>
      <c r="S1755" s="9">
        <f t="shared" si="110"/>
        <v>42420.74962962963</v>
      </c>
      <c r="T1755" s="9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110.52941176470587</v>
      </c>
      <c r="P1756" s="5">
        <f t="shared" si="109"/>
        <v>104.38888888888889</v>
      </c>
      <c r="Q1756" t="s">
        <v>8338</v>
      </c>
      <c r="R1756" t="s">
        <v>8339</v>
      </c>
      <c r="S1756" s="9">
        <f t="shared" si="110"/>
        <v>42067.876770833333</v>
      </c>
      <c r="T1756" s="9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120</v>
      </c>
      <c r="P1757" s="5">
        <f t="shared" si="109"/>
        <v>7.5</v>
      </c>
      <c r="Q1757" t="s">
        <v>8338</v>
      </c>
      <c r="R1757" t="s">
        <v>8339</v>
      </c>
      <c r="S1757" s="9">
        <f t="shared" si="110"/>
        <v>42252.788900462961</v>
      </c>
      <c r="T1757" s="9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102.82909090909091</v>
      </c>
      <c r="P1758" s="5">
        <f t="shared" si="109"/>
        <v>47.13</v>
      </c>
      <c r="Q1758" t="s">
        <v>8338</v>
      </c>
      <c r="R1758" t="s">
        <v>8339</v>
      </c>
      <c r="S1758" s="9">
        <f t="shared" si="110"/>
        <v>42571.167465277773</v>
      </c>
      <c r="T1758" s="9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115.99999999999999</v>
      </c>
      <c r="P1759" s="5">
        <f t="shared" si="109"/>
        <v>414.28571428571428</v>
      </c>
      <c r="Q1759" t="s">
        <v>8338</v>
      </c>
      <c r="R1759" t="s">
        <v>8339</v>
      </c>
      <c r="S1759" s="9">
        <f t="shared" si="110"/>
        <v>42733.827349537038</v>
      </c>
      <c r="T1759" s="9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114.7</v>
      </c>
      <c r="P1760" s="5">
        <f t="shared" si="109"/>
        <v>42.481481481481481</v>
      </c>
      <c r="Q1760" t="s">
        <v>8338</v>
      </c>
      <c r="R1760" t="s">
        <v>8339</v>
      </c>
      <c r="S1760" s="9">
        <f t="shared" si="110"/>
        <v>42505.955925925926</v>
      </c>
      <c r="T1760" s="9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106.60000000000001</v>
      </c>
      <c r="P1761" s="5">
        <f t="shared" si="109"/>
        <v>108.77551020408163</v>
      </c>
      <c r="Q1761" t="s">
        <v>8338</v>
      </c>
      <c r="R1761" t="s">
        <v>8339</v>
      </c>
      <c r="S1761" s="9">
        <f t="shared" si="110"/>
        <v>42068.829039351855</v>
      </c>
      <c r="T1761" s="9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165.44</v>
      </c>
      <c r="P1762" s="5">
        <f t="shared" si="109"/>
        <v>81.098039215686271</v>
      </c>
      <c r="Q1762" t="s">
        <v>8338</v>
      </c>
      <c r="R1762" t="s">
        <v>8339</v>
      </c>
      <c r="S1762" s="9">
        <f t="shared" si="110"/>
        <v>42405.67260416667</v>
      </c>
      <c r="T1762" s="9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155</v>
      </c>
      <c r="P1763" s="5">
        <f t="shared" si="109"/>
        <v>51.666666666666664</v>
      </c>
      <c r="Q1763" t="s">
        <v>8338</v>
      </c>
      <c r="R1763" t="s">
        <v>8339</v>
      </c>
      <c r="S1763" s="9">
        <f t="shared" si="110"/>
        <v>42209.567824074074</v>
      </c>
      <c r="T1763" s="9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885</v>
      </c>
      <c r="P1764" s="5">
        <f t="shared" si="109"/>
        <v>35.4</v>
      </c>
      <c r="Q1764" t="s">
        <v>8338</v>
      </c>
      <c r="R1764" t="s">
        <v>8339</v>
      </c>
      <c r="S1764" s="9">
        <f t="shared" si="110"/>
        <v>42410.982002314813</v>
      </c>
      <c r="T1764" s="9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101.90833333333333</v>
      </c>
      <c r="P1765" s="5">
        <f t="shared" si="109"/>
        <v>103.63559322033899</v>
      </c>
      <c r="Q1765" t="s">
        <v>8338</v>
      </c>
      <c r="R1765" t="s">
        <v>8339</v>
      </c>
      <c r="S1765" s="9">
        <f t="shared" si="110"/>
        <v>42636.868518518517</v>
      </c>
      <c r="T1765" s="9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19.600000000000001</v>
      </c>
      <c r="P1766" s="5">
        <f t="shared" si="109"/>
        <v>55.282051282051285</v>
      </c>
      <c r="Q1766" t="s">
        <v>8338</v>
      </c>
      <c r="R1766" t="s">
        <v>8339</v>
      </c>
      <c r="S1766" s="9">
        <f t="shared" si="110"/>
        <v>41825.485868055555</v>
      </c>
      <c r="T1766" s="9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59.467839999999995</v>
      </c>
      <c r="P1767" s="5">
        <f t="shared" si="109"/>
        <v>72.16970873786407</v>
      </c>
      <c r="Q1767" t="s">
        <v>8338</v>
      </c>
      <c r="R1767" t="s">
        <v>8339</v>
      </c>
      <c r="S1767" s="9">
        <f t="shared" si="110"/>
        <v>41834.980462962965</v>
      </c>
      <c r="T1767" s="9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5" t="e">
        <f t="shared" si="109"/>
        <v>#DIV/0!</v>
      </c>
      <c r="Q1768" t="s">
        <v>8338</v>
      </c>
      <c r="R1768" t="s">
        <v>8339</v>
      </c>
      <c r="S1768" s="9">
        <f t="shared" si="110"/>
        <v>41855.859814814816</v>
      </c>
      <c r="T1768" s="9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45.72</v>
      </c>
      <c r="P1769" s="5">
        <f t="shared" si="109"/>
        <v>58.615384615384613</v>
      </c>
      <c r="Q1769" t="s">
        <v>8338</v>
      </c>
      <c r="R1769" t="s">
        <v>8339</v>
      </c>
      <c r="S1769" s="9">
        <f t="shared" si="110"/>
        <v>41824.658379629633</v>
      </c>
      <c r="T1769" s="9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</v>
      </c>
      <c r="P1770" s="5">
        <f t="shared" si="109"/>
        <v>12.466666666666667</v>
      </c>
      <c r="Q1770" t="s">
        <v>8338</v>
      </c>
      <c r="R1770" t="s">
        <v>8339</v>
      </c>
      <c r="S1770" s="9">
        <f t="shared" si="110"/>
        <v>41849.560694444444</v>
      </c>
      <c r="T1770" s="9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2.7025000000000001</v>
      </c>
      <c r="P1771" s="5">
        <f t="shared" si="109"/>
        <v>49.136363636363633</v>
      </c>
      <c r="Q1771" t="s">
        <v>8338</v>
      </c>
      <c r="R1771" t="s">
        <v>8339</v>
      </c>
      <c r="S1771" s="9">
        <f t="shared" si="110"/>
        <v>41987.818969907406</v>
      </c>
      <c r="T1771" s="9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56.51428571428572</v>
      </c>
      <c r="P1772" s="5">
        <f t="shared" si="109"/>
        <v>150.5</v>
      </c>
      <c r="Q1772" t="s">
        <v>8338</v>
      </c>
      <c r="R1772" t="s">
        <v>8339</v>
      </c>
      <c r="S1772" s="9">
        <f t="shared" si="110"/>
        <v>41891.780023148152</v>
      </c>
      <c r="T1772" s="9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21.30952380952381</v>
      </c>
      <c r="P1773" s="5">
        <f t="shared" si="109"/>
        <v>35.799999999999997</v>
      </c>
      <c r="Q1773" t="s">
        <v>8338</v>
      </c>
      <c r="R1773" t="s">
        <v>8339</v>
      </c>
      <c r="S1773" s="9">
        <f t="shared" si="110"/>
        <v>41905.979629629634</v>
      </c>
      <c r="T1773" s="9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15.6</v>
      </c>
      <c r="P1774" s="5">
        <f t="shared" si="109"/>
        <v>45.157894736842103</v>
      </c>
      <c r="Q1774" t="s">
        <v>8338</v>
      </c>
      <c r="R1774" t="s">
        <v>8339</v>
      </c>
      <c r="S1774" s="9">
        <f t="shared" si="110"/>
        <v>41766.718009259261</v>
      </c>
      <c r="T1774" s="9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6.2566666666666677</v>
      </c>
      <c r="P1775" s="5">
        <f t="shared" si="109"/>
        <v>98.78947368421052</v>
      </c>
      <c r="Q1775" t="s">
        <v>8338</v>
      </c>
      <c r="R1775" t="s">
        <v>8339</v>
      </c>
      <c r="S1775" s="9">
        <f t="shared" si="110"/>
        <v>41978.760393518518</v>
      </c>
      <c r="T1775" s="9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45.92</v>
      </c>
      <c r="P1776" s="5">
        <f t="shared" si="109"/>
        <v>88.307692307692307</v>
      </c>
      <c r="Q1776" t="s">
        <v>8338</v>
      </c>
      <c r="R1776" t="s">
        <v>8339</v>
      </c>
      <c r="S1776" s="9">
        <f t="shared" si="110"/>
        <v>41930.218657407408</v>
      </c>
      <c r="T1776" s="9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65.101538461538468</v>
      </c>
      <c r="P1777" s="5">
        <f t="shared" si="109"/>
        <v>170.62903225806451</v>
      </c>
      <c r="Q1777" t="s">
        <v>8338</v>
      </c>
      <c r="R1777" t="s">
        <v>8339</v>
      </c>
      <c r="S1777" s="9">
        <f t="shared" si="110"/>
        <v>41891.976388888892</v>
      </c>
      <c r="T1777" s="9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</v>
      </c>
      <c r="P1778" s="5">
        <f t="shared" si="109"/>
        <v>83.75</v>
      </c>
      <c r="Q1778" t="s">
        <v>8338</v>
      </c>
      <c r="R1778" t="s">
        <v>8339</v>
      </c>
      <c r="S1778" s="9">
        <f t="shared" si="110"/>
        <v>41905.95684027778</v>
      </c>
      <c r="T1778" s="9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13.5625</v>
      </c>
      <c r="P1779" s="5">
        <f t="shared" si="109"/>
        <v>65.099999999999994</v>
      </c>
      <c r="Q1779" t="s">
        <v>8338</v>
      </c>
      <c r="R1779" t="s">
        <v>8339</v>
      </c>
      <c r="S1779" s="9">
        <f t="shared" si="110"/>
        <v>42025.357094907406</v>
      </c>
      <c r="T1779" s="9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1.9900000000000002</v>
      </c>
      <c r="P1780" s="5">
        <f t="shared" si="109"/>
        <v>66.333333333333329</v>
      </c>
      <c r="Q1780" t="s">
        <v>8338</v>
      </c>
      <c r="R1780" t="s">
        <v>8339</v>
      </c>
      <c r="S1780" s="9">
        <f t="shared" si="110"/>
        <v>42045.86336805555</v>
      </c>
      <c r="T1780" s="9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36.236363636363642</v>
      </c>
      <c r="P1781" s="5">
        <f t="shared" si="109"/>
        <v>104.89473684210526</v>
      </c>
      <c r="Q1781" t="s">
        <v>8338</v>
      </c>
      <c r="R1781" t="s">
        <v>8339</v>
      </c>
      <c r="S1781" s="9">
        <f t="shared" si="110"/>
        <v>42585.691898148143</v>
      </c>
      <c r="T1781" s="9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39.743333333333339</v>
      </c>
      <c r="P1782" s="5">
        <f t="shared" si="109"/>
        <v>78.440789473684205</v>
      </c>
      <c r="Q1782" t="s">
        <v>8338</v>
      </c>
      <c r="R1782" t="s">
        <v>8339</v>
      </c>
      <c r="S1782" s="9">
        <f t="shared" si="110"/>
        <v>42493.600810185191</v>
      </c>
      <c r="T1782" s="9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25.763636363636365</v>
      </c>
      <c r="P1783" s="5">
        <f t="shared" si="109"/>
        <v>59.041666666666664</v>
      </c>
      <c r="Q1783" t="s">
        <v>8338</v>
      </c>
      <c r="R1783" t="s">
        <v>8339</v>
      </c>
      <c r="S1783" s="9">
        <f t="shared" si="110"/>
        <v>42597.617418981477</v>
      </c>
      <c r="T1783" s="9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15.491428571428573</v>
      </c>
      <c r="P1784" s="5">
        <f t="shared" si="109"/>
        <v>71.34210526315789</v>
      </c>
      <c r="Q1784" t="s">
        <v>8338</v>
      </c>
      <c r="R1784" t="s">
        <v>8339</v>
      </c>
      <c r="S1784" s="9">
        <f t="shared" si="110"/>
        <v>42388.575104166666</v>
      </c>
      <c r="T1784" s="9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23.692499999999999</v>
      </c>
      <c r="P1785" s="5">
        <f t="shared" si="109"/>
        <v>51.227027027027027</v>
      </c>
      <c r="Q1785" t="s">
        <v>8338</v>
      </c>
      <c r="R1785" t="s">
        <v>8339</v>
      </c>
      <c r="S1785" s="9">
        <f t="shared" si="110"/>
        <v>42115.949976851851</v>
      </c>
      <c r="T1785" s="9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39.76</v>
      </c>
      <c r="P1786" s="5">
        <f t="shared" si="109"/>
        <v>60.242424242424242</v>
      </c>
      <c r="Q1786" t="s">
        <v>8338</v>
      </c>
      <c r="R1786" t="s">
        <v>8339</v>
      </c>
      <c r="S1786" s="9">
        <f t="shared" si="110"/>
        <v>42003.655555555553</v>
      </c>
      <c r="T1786" s="9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20.220833333333331</v>
      </c>
      <c r="P1787" s="5">
        <f t="shared" si="109"/>
        <v>44.935185185185183</v>
      </c>
      <c r="Q1787" t="s">
        <v>8338</v>
      </c>
      <c r="R1787" t="s">
        <v>8339</v>
      </c>
      <c r="S1787" s="9">
        <f t="shared" si="110"/>
        <v>41897.134895833333</v>
      </c>
      <c r="T1787" s="9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47.631578947368418</v>
      </c>
      <c r="P1788" s="5">
        <f t="shared" si="109"/>
        <v>31.206896551724139</v>
      </c>
      <c r="Q1788" t="s">
        <v>8338</v>
      </c>
      <c r="R1788" t="s">
        <v>8339</v>
      </c>
      <c r="S1788" s="9">
        <f t="shared" si="110"/>
        <v>41958.550659722227</v>
      </c>
      <c r="T1788" s="9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15.329999999999998</v>
      </c>
      <c r="P1789" s="5">
        <f t="shared" si="109"/>
        <v>63.875</v>
      </c>
      <c r="Q1789" t="s">
        <v>8338</v>
      </c>
      <c r="R1789" t="s">
        <v>8339</v>
      </c>
      <c r="S1789" s="9">
        <f t="shared" si="110"/>
        <v>42068.65552083333</v>
      </c>
      <c r="T1789" s="9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</v>
      </c>
      <c r="P1790" s="5">
        <f t="shared" si="109"/>
        <v>19</v>
      </c>
      <c r="Q1790" t="s">
        <v>8338</v>
      </c>
      <c r="R1790" t="s">
        <v>8339</v>
      </c>
      <c r="S1790" s="9">
        <f t="shared" si="110"/>
        <v>41913.94840277778</v>
      </c>
      <c r="T1790" s="9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0.5</v>
      </c>
      <c r="P1791" s="5">
        <f t="shared" si="109"/>
        <v>10</v>
      </c>
      <c r="Q1791" t="s">
        <v>8338</v>
      </c>
      <c r="R1791" t="s">
        <v>8339</v>
      </c>
      <c r="S1791" s="9">
        <f t="shared" si="110"/>
        <v>41956.250034722223</v>
      </c>
      <c r="T1791" s="9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4.957575757575758</v>
      </c>
      <c r="P1792" s="5">
        <f t="shared" si="109"/>
        <v>109.06666666666666</v>
      </c>
      <c r="Q1792" t="s">
        <v>8338</v>
      </c>
      <c r="R1792" t="s">
        <v>8339</v>
      </c>
      <c r="S1792" s="9">
        <f t="shared" si="110"/>
        <v>42010.674513888895</v>
      </c>
      <c r="T1792" s="9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3.5666666666666664</v>
      </c>
      <c r="P1793" s="5">
        <f t="shared" si="109"/>
        <v>26.75</v>
      </c>
      <c r="Q1793" t="s">
        <v>8338</v>
      </c>
      <c r="R1793" t="s">
        <v>8339</v>
      </c>
      <c r="S1793" s="9">
        <f t="shared" si="110"/>
        <v>41973.740335648152</v>
      </c>
      <c r="T1793" s="9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61.124000000000002</v>
      </c>
      <c r="P1794" s="5">
        <f t="shared" si="109"/>
        <v>109.93525179856115</v>
      </c>
      <c r="Q1794" t="s">
        <v>8338</v>
      </c>
      <c r="R1794" t="s">
        <v>8339</v>
      </c>
      <c r="S1794" s="9">
        <f t="shared" si="110"/>
        <v>42189.031041666662</v>
      </c>
      <c r="T1794" s="9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(E1795/D1795)*100</f>
        <v>1.3333333333333335</v>
      </c>
      <c r="P1795" s="5">
        <f t="shared" ref="P1795:P1858" si="113">E1795/L1795</f>
        <v>20</v>
      </c>
      <c r="Q1795" t="s">
        <v>8338</v>
      </c>
      <c r="R1795" t="s">
        <v>8339</v>
      </c>
      <c r="S1795" s="9">
        <f t="shared" ref="S1795:S1858" si="114">(((J1795/60)/60)/24)+DATE(1970,1,1)</f>
        <v>41940.89166666667</v>
      </c>
      <c r="T1795" s="9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11.077777777777778</v>
      </c>
      <c r="P1796" s="5">
        <f t="shared" si="113"/>
        <v>55.388888888888886</v>
      </c>
      <c r="Q1796" t="s">
        <v>8338</v>
      </c>
      <c r="R1796" t="s">
        <v>8339</v>
      </c>
      <c r="S1796" s="9">
        <f t="shared" si="114"/>
        <v>42011.551180555558</v>
      </c>
      <c r="T1796" s="9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38.735714285714288</v>
      </c>
      <c r="P1797" s="5">
        <f t="shared" si="113"/>
        <v>133.90123456790124</v>
      </c>
      <c r="Q1797" t="s">
        <v>8338</v>
      </c>
      <c r="R1797" t="s">
        <v>8339</v>
      </c>
      <c r="S1797" s="9">
        <f t="shared" si="114"/>
        <v>42628.288668981477</v>
      </c>
      <c r="T1797" s="9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22.05263157894737</v>
      </c>
      <c r="P1798" s="5">
        <f t="shared" si="113"/>
        <v>48.720930232558139</v>
      </c>
      <c r="Q1798" t="s">
        <v>8338</v>
      </c>
      <c r="R1798" t="s">
        <v>8339</v>
      </c>
      <c r="S1798" s="9">
        <f t="shared" si="114"/>
        <v>42515.439421296294</v>
      </c>
      <c r="T1798" s="9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67.55</v>
      </c>
      <c r="P1799" s="5">
        <f t="shared" si="113"/>
        <v>48.25</v>
      </c>
      <c r="Q1799" t="s">
        <v>8338</v>
      </c>
      <c r="R1799" t="s">
        <v>8339</v>
      </c>
      <c r="S1799" s="9">
        <f t="shared" si="114"/>
        <v>42689.56931712963</v>
      </c>
      <c r="T1799" s="9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13.637499999999999</v>
      </c>
      <c r="P1800" s="5">
        <f t="shared" si="113"/>
        <v>58.972972972972975</v>
      </c>
      <c r="Q1800" t="s">
        <v>8338</v>
      </c>
      <c r="R1800" t="s">
        <v>8339</v>
      </c>
      <c r="S1800" s="9">
        <f t="shared" si="114"/>
        <v>42344.32677083333</v>
      </c>
      <c r="T1800" s="9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</v>
      </c>
      <c r="P1801" s="5">
        <f t="shared" si="113"/>
        <v>11.638333333333334</v>
      </c>
      <c r="Q1801" t="s">
        <v>8338</v>
      </c>
      <c r="R1801" t="s">
        <v>8339</v>
      </c>
      <c r="S1801" s="9">
        <f t="shared" si="114"/>
        <v>41934.842685185184</v>
      </c>
      <c r="T1801" s="9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20.44963251188932</v>
      </c>
      <c r="P1802" s="5">
        <f t="shared" si="113"/>
        <v>83.716814159292042</v>
      </c>
      <c r="Q1802" t="s">
        <v>8338</v>
      </c>
      <c r="R1802" t="s">
        <v>8339</v>
      </c>
      <c r="S1802" s="9">
        <f t="shared" si="114"/>
        <v>42623.606134259258</v>
      </c>
      <c r="T1802" s="9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13.852941176470587</v>
      </c>
      <c r="P1803" s="5">
        <f t="shared" si="113"/>
        <v>63.648648648648646</v>
      </c>
      <c r="Q1803" t="s">
        <v>8338</v>
      </c>
      <c r="R1803" t="s">
        <v>8339</v>
      </c>
      <c r="S1803" s="9">
        <f t="shared" si="114"/>
        <v>42321.660509259258</v>
      </c>
      <c r="T1803" s="9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48.485714285714288</v>
      </c>
      <c r="P1804" s="5">
        <f t="shared" si="113"/>
        <v>94.277777777777771</v>
      </c>
      <c r="Q1804" t="s">
        <v>8338</v>
      </c>
      <c r="R1804" t="s">
        <v>8339</v>
      </c>
      <c r="S1804" s="9">
        <f t="shared" si="114"/>
        <v>42159.47256944445</v>
      </c>
      <c r="T1804" s="9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30.8</v>
      </c>
      <c r="P1805" s="5">
        <f t="shared" si="113"/>
        <v>71.86666666666666</v>
      </c>
      <c r="Q1805" t="s">
        <v>8338</v>
      </c>
      <c r="R1805" t="s">
        <v>8339</v>
      </c>
      <c r="S1805" s="9">
        <f t="shared" si="114"/>
        <v>42018.071550925932</v>
      </c>
      <c r="T1805" s="9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35.174193548387095</v>
      </c>
      <c r="P1806" s="5">
        <f t="shared" si="113"/>
        <v>104.84615384615384</v>
      </c>
      <c r="Q1806" t="s">
        <v>8338</v>
      </c>
      <c r="R1806" t="s">
        <v>8339</v>
      </c>
      <c r="S1806" s="9">
        <f t="shared" si="114"/>
        <v>42282.678287037037</v>
      </c>
      <c r="T1806" s="9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36.404444444444444</v>
      </c>
      <c r="P1807" s="5">
        <f t="shared" si="113"/>
        <v>67.139344262295083</v>
      </c>
      <c r="Q1807" t="s">
        <v>8338</v>
      </c>
      <c r="R1807" t="s">
        <v>8339</v>
      </c>
      <c r="S1807" s="9">
        <f t="shared" si="114"/>
        <v>42247.803912037038</v>
      </c>
      <c r="T1807" s="9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2.9550000000000001</v>
      </c>
      <c r="P1808" s="5">
        <f t="shared" si="113"/>
        <v>73.875</v>
      </c>
      <c r="Q1808" t="s">
        <v>8338</v>
      </c>
      <c r="R1808" t="s">
        <v>8339</v>
      </c>
      <c r="S1808" s="9">
        <f t="shared" si="114"/>
        <v>41877.638298611113</v>
      </c>
      <c r="T1808" s="9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11.06</v>
      </c>
      <c r="P1809" s="5">
        <f t="shared" si="113"/>
        <v>69.125</v>
      </c>
      <c r="Q1809" t="s">
        <v>8338</v>
      </c>
      <c r="R1809" t="s">
        <v>8339</v>
      </c>
      <c r="S1809" s="9">
        <f t="shared" si="114"/>
        <v>41880.068437499998</v>
      </c>
      <c r="T1809" s="9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41.407142857142858</v>
      </c>
      <c r="P1810" s="5">
        <f t="shared" si="113"/>
        <v>120.77083333333333</v>
      </c>
      <c r="Q1810" t="s">
        <v>8338</v>
      </c>
      <c r="R1810" t="s">
        <v>8339</v>
      </c>
      <c r="S1810" s="9">
        <f t="shared" si="114"/>
        <v>42742.680902777778</v>
      </c>
      <c r="T1810" s="9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10.857142857142858</v>
      </c>
      <c r="P1811" s="5">
        <f t="shared" si="113"/>
        <v>42.222222222222221</v>
      </c>
      <c r="Q1811" t="s">
        <v>8338</v>
      </c>
      <c r="R1811" t="s">
        <v>8339</v>
      </c>
      <c r="S1811" s="9">
        <f t="shared" si="114"/>
        <v>42029.907858796301</v>
      </c>
      <c r="T1811" s="9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3.3333333333333335</v>
      </c>
      <c r="P1812" s="5">
        <f t="shared" si="113"/>
        <v>7.5</v>
      </c>
      <c r="Q1812" t="s">
        <v>8338</v>
      </c>
      <c r="R1812" t="s">
        <v>8339</v>
      </c>
      <c r="S1812" s="9">
        <f t="shared" si="114"/>
        <v>41860.91002314815</v>
      </c>
      <c r="T1812" s="9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7.407407407407407E-2</v>
      </c>
      <c r="P1813" s="5">
        <f t="shared" si="113"/>
        <v>1.5384615384615385</v>
      </c>
      <c r="Q1813" t="s">
        <v>8338</v>
      </c>
      <c r="R1813" t="s">
        <v>8339</v>
      </c>
      <c r="S1813" s="9">
        <f t="shared" si="114"/>
        <v>41876.433680555558</v>
      </c>
      <c r="T1813" s="9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13.307692307692307</v>
      </c>
      <c r="P1814" s="5">
        <f t="shared" si="113"/>
        <v>37.608695652173914</v>
      </c>
      <c r="Q1814" t="s">
        <v>8338</v>
      </c>
      <c r="R1814" t="s">
        <v>8339</v>
      </c>
      <c r="S1814" s="9">
        <f t="shared" si="114"/>
        <v>42524.318703703699</v>
      </c>
      <c r="T1814" s="9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5" t="e">
        <f t="shared" si="113"/>
        <v>#DIV/0!</v>
      </c>
      <c r="Q1815" t="s">
        <v>8338</v>
      </c>
      <c r="R1815" t="s">
        <v>8339</v>
      </c>
      <c r="S1815" s="9">
        <f t="shared" si="114"/>
        <v>41829.889027777775</v>
      </c>
      <c r="T1815" s="9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49.183333333333337</v>
      </c>
      <c r="P1816" s="5">
        <f t="shared" si="113"/>
        <v>42.157142857142858</v>
      </c>
      <c r="Q1816" t="s">
        <v>8338</v>
      </c>
      <c r="R1816" t="s">
        <v>8339</v>
      </c>
      <c r="S1816" s="9">
        <f t="shared" si="114"/>
        <v>42033.314074074078</v>
      </c>
      <c r="T1816" s="9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5" t="e">
        <f t="shared" si="113"/>
        <v>#DIV/0!</v>
      </c>
      <c r="Q1817" t="s">
        <v>8338</v>
      </c>
      <c r="R1817" t="s">
        <v>8339</v>
      </c>
      <c r="S1817" s="9">
        <f t="shared" si="114"/>
        <v>42172.906678240746</v>
      </c>
      <c r="T1817" s="9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</v>
      </c>
      <c r="P1818" s="5">
        <f t="shared" si="113"/>
        <v>84.833333333333329</v>
      </c>
      <c r="Q1818" t="s">
        <v>8338</v>
      </c>
      <c r="R1818" t="s">
        <v>8339</v>
      </c>
      <c r="S1818" s="9">
        <f t="shared" si="114"/>
        <v>42548.876192129625</v>
      </c>
      <c r="T1818" s="9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52.327777777777776</v>
      </c>
      <c r="P1819" s="5">
        <f t="shared" si="113"/>
        <v>94.19</v>
      </c>
      <c r="Q1819" t="s">
        <v>8338</v>
      </c>
      <c r="R1819" t="s">
        <v>8339</v>
      </c>
      <c r="S1819" s="9">
        <f t="shared" si="114"/>
        <v>42705.662118055552</v>
      </c>
      <c r="T1819" s="9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5" t="e">
        <f t="shared" si="113"/>
        <v>#DIV/0!</v>
      </c>
      <c r="Q1820" t="s">
        <v>8338</v>
      </c>
      <c r="R1820" t="s">
        <v>8339</v>
      </c>
      <c r="S1820" s="9">
        <f t="shared" si="114"/>
        <v>42067.234375</v>
      </c>
      <c r="T1820" s="9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</v>
      </c>
      <c r="P1821" s="5">
        <f t="shared" si="113"/>
        <v>6.25</v>
      </c>
      <c r="Q1821" t="s">
        <v>8338</v>
      </c>
      <c r="R1821" t="s">
        <v>8339</v>
      </c>
      <c r="S1821" s="9">
        <f t="shared" si="114"/>
        <v>41820.752268518518</v>
      </c>
      <c r="T1821" s="9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</v>
      </c>
      <c r="P1822" s="5">
        <f t="shared" si="113"/>
        <v>213.375</v>
      </c>
      <c r="Q1822" t="s">
        <v>8338</v>
      </c>
      <c r="R1822" t="s">
        <v>8339</v>
      </c>
      <c r="S1822" s="9">
        <f t="shared" si="114"/>
        <v>42065.084375000006</v>
      </c>
      <c r="T1822" s="9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134.88999999999999</v>
      </c>
      <c r="P1823" s="5">
        <f t="shared" si="113"/>
        <v>59.162280701754383</v>
      </c>
      <c r="Q1823" t="s">
        <v>8325</v>
      </c>
      <c r="R1823" t="s">
        <v>8326</v>
      </c>
      <c r="S1823" s="9">
        <f t="shared" si="114"/>
        <v>40926.319062499999</v>
      </c>
      <c r="T1823" s="9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100</v>
      </c>
      <c r="P1824" s="5">
        <f t="shared" si="113"/>
        <v>27.272727272727273</v>
      </c>
      <c r="Q1824" t="s">
        <v>8325</v>
      </c>
      <c r="R1824" t="s">
        <v>8326</v>
      </c>
      <c r="S1824" s="9">
        <f t="shared" si="114"/>
        <v>41634.797013888885</v>
      </c>
      <c r="T1824" s="9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115.85714285714286</v>
      </c>
      <c r="P1825" s="5">
        <f t="shared" si="113"/>
        <v>24.575757575757574</v>
      </c>
      <c r="Q1825" t="s">
        <v>8325</v>
      </c>
      <c r="R1825" t="s">
        <v>8326</v>
      </c>
      <c r="S1825" s="9">
        <f t="shared" si="114"/>
        <v>41176.684907407405</v>
      </c>
      <c r="T1825" s="9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100.06666666666666</v>
      </c>
      <c r="P1826" s="5">
        <f t="shared" si="113"/>
        <v>75.05</v>
      </c>
      <c r="Q1826" t="s">
        <v>8325</v>
      </c>
      <c r="R1826" t="s">
        <v>8326</v>
      </c>
      <c r="S1826" s="9">
        <f t="shared" si="114"/>
        <v>41626.916284722225</v>
      </c>
      <c r="T1826" s="9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105.05</v>
      </c>
      <c r="P1827" s="5">
        <f t="shared" si="113"/>
        <v>42.02</v>
      </c>
      <c r="Q1827" t="s">
        <v>8325</v>
      </c>
      <c r="R1827" t="s">
        <v>8326</v>
      </c>
      <c r="S1827" s="9">
        <f t="shared" si="114"/>
        <v>41443.83452546296</v>
      </c>
      <c r="T1827" s="9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101</v>
      </c>
      <c r="P1828" s="5">
        <f t="shared" si="113"/>
        <v>53.157894736842103</v>
      </c>
      <c r="Q1828" t="s">
        <v>8325</v>
      </c>
      <c r="R1828" t="s">
        <v>8326</v>
      </c>
      <c r="S1828" s="9">
        <f t="shared" si="114"/>
        <v>41657.923807870371</v>
      </c>
      <c r="T1828" s="9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100.66250000000001</v>
      </c>
      <c r="P1829" s="5">
        <f t="shared" si="113"/>
        <v>83.885416666666671</v>
      </c>
      <c r="Q1829" t="s">
        <v>8325</v>
      </c>
      <c r="R1829" t="s">
        <v>8326</v>
      </c>
      <c r="S1829" s="9">
        <f t="shared" si="114"/>
        <v>40555.325937499998</v>
      </c>
      <c r="T1829" s="9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100.16000000000001</v>
      </c>
      <c r="P1830" s="5">
        <f t="shared" si="113"/>
        <v>417.33333333333331</v>
      </c>
      <c r="Q1830" t="s">
        <v>8325</v>
      </c>
      <c r="R1830" t="s">
        <v>8326</v>
      </c>
      <c r="S1830" s="9">
        <f t="shared" si="114"/>
        <v>41736.899652777778</v>
      </c>
      <c r="T1830" s="9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166.68333333333334</v>
      </c>
      <c r="P1831" s="5">
        <f t="shared" si="113"/>
        <v>75.765151515151516</v>
      </c>
      <c r="Q1831" t="s">
        <v>8325</v>
      </c>
      <c r="R1831" t="s">
        <v>8326</v>
      </c>
      <c r="S1831" s="9">
        <f t="shared" si="114"/>
        <v>40516.087627314817</v>
      </c>
      <c r="T1831" s="9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101.53333333333335</v>
      </c>
      <c r="P1832" s="5">
        <f t="shared" si="113"/>
        <v>67.389380530973455</v>
      </c>
      <c r="Q1832" t="s">
        <v>8325</v>
      </c>
      <c r="R1832" t="s">
        <v>8326</v>
      </c>
      <c r="S1832" s="9">
        <f t="shared" si="114"/>
        <v>41664.684108796297</v>
      </c>
      <c r="T1832" s="9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103</v>
      </c>
      <c r="P1833" s="5">
        <f t="shared" si="113"/>
        <v>73.571428571428569</v>
      </c>
      <c r="Q1833" t="s">
        <v>8325</v>
      </c>
      <c r="R1833" t="s">
        <v>8326</v>
      </c>
      <c r="S1833" s="9">
        <f t="shared" si="114"/>
        <v>41026.996099537035</v>
      </c>
      <c r="T1833" s="9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142.85714285714286</v>
      </c>
      <c r="P1834" s="5">
        <f t="shared" si="113"/>
        <v>25</v>
      </c>
      <c r="Q1834" t="s">
        <v>8325</v>
      </c>
      <c r="R1834" t="s">
        <v>8326</v>
      </c>
      <c r="S1834" s="9">
        <f t="shared" si="114"/>
        <v>40576.539664351854</v>
      </c>
      <c r="T1834" s="9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262.5</v>
      </c>
      <c r="P1835" s="5">
        <f t="shared" si="113"/>
        <v>42</v>
      </c>
      <c r="Q1835" t="s">
        <v>8325</v>
      </c>
      <c r="R1835" t="s">
        <v>8326</v>
      </c>
      <c r="S1835" s="9">
        <f t="shared" si="114"/>
        <v>41303.044016203705</v>
      </c>
      <c r="T1835" s="9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118.05000000000001</v>
      </c>
      <c r="P1836" s="5">
        <f t="shared" si="113"/>
        <v>131.16666666666666</v>
      </c>
      <c r="Q1836" t="s">
        <v>8325</v>
      </c>
      <c r="R1836" t="s">
        <v>8326</v>
      </c>
      <c r="S1836" s="9">
        <f t="shared" si="114"/>
        <v>41988.964062500003</v>
      </c>
      <c r="T1836" s="9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104</v>
      </c>
      <c r="P1837" s="5">
        <f t="shared" si="113"/>
        <v>47.272727272727273</v>
      </c>
      <c r="Q1837" t="s">
        <v>8325</v>
      </c>
      <c r="R1837" t="s">
        <v>8326</v>
      </c>
      <c r="S1837" s="9">
        <f t="shared" si="114"/>
        <v>42430.702210648145</v>
      </c>
      <c r="T1837" s="9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200.34</v>
      </c>
      <c r="P1838" s="5">
        <f t="shared" si="113"/>
        <v>182.12727272727273</v>
      </c>
      <c r="Q1838" t="s">
        <v>8325</v>
      </c>
      <c r="R1838" t="s">
        <v>8326</v>
      </c>
      <c r="S1838" s="9">
        <f t="shared" si="114"/>
        <v>41305.809363425928</v>
      </c>
      <c r="T1838" s="9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306.83333333333331</v>
      </c>
      <c r="P1839" s="5">
        <f t="shared" si="113"/>
        <v>61.366666666666667</v>
      </c>
      <c r="Q1839" t="s">
        <v>8325</v>
      </c>
      <c r="R1839" t="s">
        <v>8326</v>
      </c>
      <c r="S1839" s="9">
        <f t="shared" si="114"/>
        <v>40926.047858796301</v>
      </c>
      <c r="T1839" s="9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100.149</v>
      </c>
      <c r="P1840" s="5">
        <f t="shared" si="113"/>
        <v>35.767499999999998</v>
      </c>
      <c r="Q1840" t="s">
        <v>8325</v>
      </c>
      <c r="R1840" t="s">
        <v>8326</v>
      </c>
      <c r="S1840" s="9">
        <f t="shared" si="114"/>
        <v>40788.786539351851</v>
      </c>
      <c r="T1840" s="9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205.29999999999998</v>
      </c>
      <c r="P1841" s="5">
        <f t="shared" si="113"/>
        <v>45.62222222222222</v>
      </c>
      <c r="Q1841" t="s">
        <v>8325</v>
      </c>
      <c r="R1841" t="s">
        <v>8326</v>
      </c>
      <c r="S1841" s="9">
        <f t="shared" si="114"/>
        <v>42614.722013888888</v>
      </c>
      <c r="T1841" s="9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108.88888888888889</v>
      </c>
      <c r="P1842" s="5">
        <f t="shared" si="113"/>
        <v>75.384615384615387</v>
      </c>
      <c r="Q1842" t="s">
        <v>8325</v>
      </c>
      <c r="R1842" t="s">
        <v>8326</v>
      </c>
      <c r="S1842" s="9">
        <f t="shared" si="114"/>
        <v>41382.096180555556</v>
      </c>
      <c r="T1842" s="9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101.75</v>
      </c>
      <c r="P1843" s="5">
        <f t="shared" si="113"/>
        <v>50.875</v>
      </c>
      <c r="Q1843" t="s">
        <v>8325</v>
      </c>
      <c r="R1843" t="s">
        <v>8326</v>
      </c>
      <c r="S1843" s="9">
        <f t="shared" si="114"/>
        <v>41745.84542824074</v>
      </c>
      <c r="T1843" s="9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125.25</v>
      </c>
      <c r="P1844" s="5">
        <f t="shared" si="113"/>
        <v>119.28571428571429</v>
      </c>
      <c r="Q1844" t="s">
        <v>8325</v>
      </c>
      <c r="R1844" t="s">
        <v>8326</v>
      </c>
      <c r="S1844" s="9">
        <f t="shared" si="114"/>
        <v>42031.631724537037</v>
      </c>
      <c r="T1844" s="9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124.0061</v>
      </c>
      <c r="P1845" s="5">
        <f t="shared" si="113"/>
        <v>92.541865671641801</v>
      </c>
      <c r="Q1845" t="s">
        <v>8325</v>
      </c>
      <c r="R1845" t="s">
        <v>8326</v>
      </c>
      <c r="S1845" s="9">
        <f t="shared" si="114"/>
        <v>40564.994837962964</v>
      </c>
      <c r="T1845" s="9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101.4</v>
      </c>
      <c r="P1846" s="5">
        <f t="shared" si="113"/>
        <v>76.05</v>
      </c>
      <c r="Q1846" t="s">
        <v>8325</v>
      </c>
      <c r="R1846" t="s">
        <v>8326</v>
      </c>
      <c r="S1846" s="9">
        <f t="shared" si="114"/>
        <v>40666.973541666666</v>
      </c>
      <c r="T1846" s="9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100</v>
      </c>
      <c r="P1847" s="5">
        <f t="shared" si="113"/>
        <v>52.631578947368418</v>
      </c>
      <c r="Q1847" t="s">
        <v>8325</v>
      </c>
      <c r="R1847" t="s">
        <v>8326</v>
      </c>
      <c r="S1847" s="9">
        <f t="shared" si="114"/>
        <v>42523.333310185189</v>
      </c>
      <c r="T1847" s="9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137.92666666666668</v>
      </c>
      <c r="P1848" s="5">
        <f t="shared" si="113"/>
        <v>98.990430622009569</v>
      </c>
      <c r="Q1848" t="s">
        <v>8325</v>
      </c>
      <c r="R1848" t="s">
        <v>8326</v>
      </c>
      <c r="S1848" s="9">
        <f t="shared" si="114"/>
        <v>41228.650196759263</v>
      </c>
      <c r="T1848" s="9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120.88000000000001</v>
      </c>
      <c r="P1849" s="5">
        <f t="shared" si="113"/>
        <v>79.526315789473685</v>
      </c>
      <c r="Q1849" t="s">
        <v>8325</v>
      </c>
      <c r="R1849" t="s">
        <v>8326</v>
      </c>
      <c r="S1849" s="9">
        <f t="shared" si="114"/>
        <v>42094.236481481479</v>
      </c>
      <c r="T1849" s="9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107.36666666666667</v>
      </c>
      <c r="P1850" s="5">
        <f t="shared" si="113"/>
        <v>134.20833333333334</v>
      </c>
      <c r="Q1850" t="s">
        <v>8325</v>
      </c>
      <c r="R1850" t="s">
        <v>8326</v>
      </c>
      <c r="S1850" s="9">
        <f t="shared" si="114"/>
        <v>40691.788055555553</v>
      </c>
      <c r="T1850" s="9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100.33333333333334</v>
      </c>
      <c r="P1851" s="5">
        <f t="shared" si="113"/>
        <v>37.625</v>
      </c>
      <c r="Q1851" t="s">
        <v>8325</v>
      </c>
      <c r="R1851" t="s">
        <v>8326</v>
      </c>
      <c r="S1851" s="9">
        <f t="shared" si="114"/>
        <v>41169.845590277779</v>
      </c>
      <c r="T1851" s="9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101.52222222222223</v>
      </c>
      <c r="P1852" s="5">
        <f t="shared" si="113"/>
        <v>51.044692737430168</v>
      </c>
      <c r="Q1852" t="s">
        <v>8325</v>
      </c>
      <c r="R1852" t="s">
        <v>8326</v>
      </c>
      <c r="S1852" s="9">
        <f t="shared" si="114"/>
        <v>41800.959490740745</v>
      </c>
      <c r="T1852" s="9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100.07692307692308</v>
      </c>
      <c r="P1853" s="5">
        <f t="shared" si="113"/>
        <v>50.03846153846154</v>
      </c>
      <c r="Q1853" t="s">
        <v>8325</v>
      </c>
      <c r="R1853" t="s">
        <v>8326</v>
      </c>
      <c r="S1853" s="9">
        <f t="shared" si="114"/>
        <v>41827.906689814816</v>
      </c>
      <c r="T1853" s="9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116.96666666666667</v>
      </c>
      <c r="P1854" s="5">
        <f t="shared" si="113"/>
        <v>133.93129770992365</v>
      </c>
      <c r="Q1854" t="s">
        <v>8325</v>
      </c>
      <c r="R1854" t="s">
        <v>8326</v>
      </c>
      <c r="S1854" s="9">
        <f t="shared" si="114"/>
        <v>42081.77143518519</v>
      </c>
      <c r="T1854" s="9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101.875</v>
      </c>
      <c r="P1855" s="5">
        <f t="shared" si="113"/>
        <v>58.214285714285715</v>
      </c>
      <c r="Q1855" t="s">
        <v>8325</v>
      </c>
      <c r="R1855" t="s">
        <v>8326</v>
      </c>
      <c r="S1855" s="9">
        <f t="shared" si="114"/>
        <v>41177.060381944444</v>
      </c>
      <c r="T1855" s="9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102.12366666666665</v>
      </c>
      <c r="P1856" s="5">
        <f t="shared" si="113"/>
        <v>88.037643678160919</v>
      </c>
      <c r="Q1856" t="s">
        <v>8325</v>
      </c>
      <c r="R1856" t="s">
        <v>8326</v>
      </c>
      <c r="S1856" s="9">
        <f t="shared" si="114"/>
        <v>41388.021261574075</v>
      </c>
      <c r="T1856" s="9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154.05897142857143</v>
      </c>
      <c r="P1857" s="5">
        <f t="shared" si="113"/>
        <v>70.576753926701571</v>
      </c>
      <c r="Q1857" t="s">
        <v>8325</v>
      </c>
      <c r="R1857" t="s">
        <v>8326</v>
      </c>
      <c r="S1857" s="9">
        <f t="shared" si="114"/>
        <v>41600.538657407407</v>
      </c>
      <c r="T1857" s="9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101.25</v>
      </c>
      <c r="P1858" s="5">
        <f t="shared" si="113"/>
        <v>53.289473684210527</v>
      </c>
      <c r="Q1858" t="s">
        <v>8325</v>
      </c>
      <c r="R1858" t="s">
        <v>8326</v>
      </c>
      <c r="S1858" s="9">
        <f t="shared" si="114"/>
        <v>41817.854999999996</v>
      </c>
      <c r="T1858" s="9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(E1859/D1859)*100</f>
        <v>100</v>
      </c>
      <c r="P1859" s="5">
        <f t="shared" ref="P1859:P1922" si="117">E1859/L1859</f>
        <v>136.36363636363637</v>
      </c>
      <c r="Q1859" t="s">
        <v>8325</v>
      </c>
      <c r="R1859" t="s">
        <v>8326</v>
      </c>
      <c r="S1859" s="9">
        <f t="shared" ref="S1859:S1922" si="118">(((J1859/60)/60)/24)+DATE(1970,1,1)</f>
        <v>41864.76866898148</v>
      </c>
      <c r="T1859" s="9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108.74800874800874</v>
      </c>
      <c r="P1860" s="5">
        <f t="shared" si="117"/>
        <v>40.547315436241611</v>
      </c>
      <c r="Q1860" t="s">
        <v>8325</v>
      </c>
      <c r="R1860" t="s">
        <v>8326</v>
      </c>
      <c r="S1860" s="9">
        <f t="shared" si="118"/>
        <v>40833.200474537036</v>
      </c>
      <c r="T1860" s="9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131.83333333333334</v>
      </c>
      <c r="P1861" s="5">
        <f t="shared" si="117"/>
        <v>70.625</v>
      </c>
      <c r="Q1861" t="s">
        <v>8325</v>
      </c>
      <c r="R1861" t="s">
        <v>8326</v>
      </c>
      <c r="S1861" s="9">
        <f t="shared" si="118"/>
        <v>40778.770011574074</v>
      </c>
      <c r="T1861" s="9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133.46666666666667</v>
      </c>
      <c r="P1862" s="5">
        <f t="shared" si="117"/>
        <v>52.684210526315788</v>
      </c>
      <c r="Q1862" t="s">
        <v>8325</v>
      </c>
      <c r="R1862" t="s">
        <v>8326</v>
      </c>
      <c r="S1862" s="9">
        <f t="shared" si="118"/>
        <v>41655.709305555552</v>
      </c>
      <c r="T1862" s="9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5" t="e">
        <f t="shared" si="117"/>
        <v>#DIV/0!</v>
      </c>
      <c r="Q1863" t="s">
        <v>8333</v>
      </c>
      <c r="R1863" t="s">
        <v>8335</v>
      </c>
      <c r="S1863" s="9">
        <f t="shared" si="118"/>
        <v>42000.300243055557</v>
      </c>
      <c r="T1863" s="9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8.0833333333333321</v>
      </c>
      <c r="P1864" s="5">
        <f t="shared" si="117"/>
        <v>90.9375</v>
      </c>
      <c r="Q1864" t="s">
        <v>8333</v>
      </c>
      <c r="R1864" t="s">
        <v>8335</v>
      </c>
      <c r="S1864" s="9">
        <f t="shared" si="118"/>
        <v>42755.492754629624</v>
      </c>
      <c r="T1864" s="9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0.4</v>
      </c>
      <c r="P1865" s="5">
        <f t="shared" si="117"/>
        <v>5</v>
      </c>
      <c r="Q1865" t="s">
        <v>8333</v>
      </c>
      <c r="R1865" t="s">
        <v>8335</v>
      </c>
      <c r="S1865" s="9">
        <f t="shared" si="118"/>
        <v>41772.797280092593</v>
      </c>
      <c r="T1865" s="9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42.892307692307689</v>
      </c>
      <c r="P1866" s="5">
        <f t="shared" si="117"/>
        <v>58.083333333333336</v>
      </c>
      <c r="Q1866" t="s">
        <v>8333</v>
      </c>
      <c r="R1866" t="s">
        <v>8335</v>
      </c>
      <c r="S1866" s="9">
        <f t="shared" si="118"/>
        <v>41733.716435185182</v>
      </c>
      <c r="T1866" s="9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3.6363636363636364E-3</v>
      </c>
      <c r="P1867" s="5">
        <f t="shared" si="117"/>
        <v>2</v>
      </c>
      <c r="Q1867" t="s">
        <v>8333</v>
      </c>
      <c r="R1867" t="s">
        <v>8335</v>
      </c>
      <c r="S1867" s="9">
        <f t="shared" si="118"/>
        <v>42645.367442129631</v>
      </c>
      <c r="T1867" s="9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0.5</v>
      </c>
      <c r="P1868" s="5">
        <f t="shared" si="117"/>
        <v>62.5</v>
      </c>
      <c r="Q1868" t="s">
        <v>8333</v>
      </c>
      <c r="R1868" t="s">
        <v>8335</v>
      </c>
      <c r="S1868" s="9">
        <f t="shared" si="118"/>
        <v>42742.246493055558</v>
      </c>
      <c r="T1868" s="9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0.05</v>
      </c>
      <c r="P1869" s="5">
        <f t="shared" si="117"/>
        <v>10</v>
      </c>
      <c r="Q1869" t="s">
        <v>8333</v>
      </c>
      <c r="R1869" t="s">
        <v>8335</v>
      </c>
      <c r="S1869" s="9">
        <f t="shared" si="118"/>
        <v>42649.924907407403</v>
      </c>
      <c r="T1869" s="9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4.8680000000000003</v>
      </c>
      <c r="P1870" s="5">
        <f t="shared" si="117"/>
        <v>71.588235294117652</v>
      </c>
      <c r="Q1870" t="s">
        <v>8333</v>
      </c>
      <c r="R1870" t="s">
        <v>8335</v>
      </c>
      <c r="S1870" s="9">
        <f t="shared" si="118"/>
        <v>42328.779224537036</v>
      </c>
      <c r="T1870" s="9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5" t="e">
        <f t="shared" si="117"/>
        <v>#DIV/0!</v>
      </c>
      <c r="Q1871" t="s">
        <v>8333</v>
      </c>
      <c r="R1871" t="s">
        <v>8335</v>
      </c>
      <c r="S1871" s="9">
        <f t="shared" si="118"/>
        <v>42709.002881944441</v>
      </c>
      <c r="T1871" s="9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10.314285714285715</v>
      </c>
      <c r="P1872" s="5">
        <f t="shared" si="117"/>
        <v>32.81818181818182</v>
      </c>
      <c r="Q1872" t="s">
        <v>8333</v>
      </c>
      <c r="R1872" t="s">
        <v>8335</v>
      </c>
      <c r="S1872" s="9">
        <f t="shared" si="118"/>
        <v>42371.355729166666</v>
      </c>
      <c r="T1872" s="9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71.784615384615378</v>
      </c>
      <c r="P1873" s="5">
        <f t="shared" si="117"/>
        <v>49.11578947368421</v>
      </c>
      <c r="Q1873" t="s">
        <v>8333</v>
      </c>
      <c r="R1873" t="s">
        <v>8335</v>
      </c>
      <c r="S1873" s="9">
        <f t="shared" si="118"/>
        <v>41923.783576388887</v>
      </c>
      <c r="T1873" s="9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</v>
      </c>
      <c r="P1874" s="5">
        <f t="shared" si="117"/>
        <v>16.307692307692307</v>
      </c>
      <c r="Q1874" t="s">
        <v>8333</v>
      </c>
      <c r="R1874" t="s">
        <v>8335</v>
      </c>
      <c r="S1874" s="9">
        <f t="shared" si="118"/>
        <v>42155.129652777774</v>
      </c>
      <c r="T1874" s="9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0.44999999999999996</v>
      </c>
      <c r="P1875" s="5">
        <f t="shared" si="117"/>
        <v>18</v>
      </c>
      <c r="Q1875" t="s">
        <v>8333</v>
      </c>
      <c r="R1875" t="s">
        <v>8335</v>
      </c>
      <c r="S1875" s="9">
        <f t="shared" si="118"/>
        <v>42164.615856481483</v>
      </c>
      <c r="T1875" s="9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1.6250000000000001E-2</v>
      </c>
      <c r="P1876" s="5">
        <f t="shared" si="117"/>
        <v>13</v>
      </c>
      <c r="Q1876" t="s">
        <v>8333</v>
      </c>
      <c r="R1876" t="s">
        <v>8335</v>
      </c>
      <c r="S1876" s="9">
        <f t="shared" si="118"/>
        <v>42529.969131944439</v>
      </c>
      <c r="T1876" s="9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0.51</v>
      </c>
      <c r="P1877" s="5">
        <f t="shared" si="117"/>
        <v>17</v>
      </c>
      <c r="Q1877" t="s">
        <v>8333</v>
      </c>
      <c r="R1877" t="s">
        <v>8335</v>
      </c>
      <c r="S1877" s="9">
        <f t="shared" si="118"/>
        <v>42528.899398148147</v>
      </c>
      <c r="T1877" s="9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5" t="e">
        <f t="shared" si="117"/>
        <v>#DIV/0!</v>
      </c>
      <c r="Q1878" t="s">
        <v>8333</v>
      </c>
      <c r="R1878" t="s">
        <v>8335</v>
      </c>
      <c r="S1878" s="9">
        <f t="shared" si="118"/>
        <v>41776.284780092588</v>
      </c>
      <c r="T1878" s="9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5" t="e">
        <f t="shared" si="117"/>
        <v>#DIV/0!</v>
      </c>
      <c r="Q1879" t="s">
        <v>8333</v>
      </c>
      <c r="R1879" t="s">
        <v>8335</v>
      </c>
      <c r="S1879" s="9">
        <f t="shared" si="118"/>
        <v>42035.029224537036</v>
      </c>
      <c r="T1879" s="9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5" t="e">
        <f t="shared" si="117"/>
        <v>#DIV/0!</v>
      </c>
      <c r="Q1880" t="s">
        <v>8333</v>
      </c>
      <c r="R1880" t="s">
        <v>8335</v>
      </c>
      <c r="S1880" s="9">
        <f t="shared" si="118"/>
        <v>41773.008738425924</v>
      </c>
      <c r="T1880" s="9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0.12</v>
      </c>
      <c r="P1881" s="5">
        <f t="shared" si="117"/>
        <v>3</v>
      </c>
      <c r="Q1881" t="s">
        <v>8333</v>
      </c>
      <c r="R1881" t="s">
        <v>8335</v>
      </c>
      <c r="S1881" s="9">
        <f t="shared" si="118"/>
        <v>42413.649641203709</v>
      </c>
      <c r="T1881" s="9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20.080000000000002</v>
      </c>
      <c r="P1882" s="5">
        <f t="shared" si="117"/>
        <v>41.833333333333336</v>
      </c>
      <c r="Q1882" t="s">
        <v>8333</v>
      </c>
      <c r="R1882" t="s">
        <v>8335</v>
      </c>
      <c r="S1882" s="9">
        <f t="shared" si="118"/>
        <v>42430.566898148143</v>
      </c>
      <c r="T1882" s="9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172.68449999999999</v>
      </c>
      <c r="P1883" s="5">
        <f t="shared" si="117"/>
        <v>49.338428571428572</v>
      </c>
      <c r="Q1883" t="s">
        <v>8325</v>
      </c>
      <c r="R1883" t="s">
        <v>8329</v>
      </c>
      <c r="S1883" s="9">
        <f t="shared" si="118"/>
        <v>42043.152650462958</v>
      </c>
      <c r="T1883" s="9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100.8955223880597</v>
      </c>
      <c r="P1884" s="5">
        <f t="shared" si="117"/>
        <v>41.728395061728392</v>
      </c>
      <c r="Q1884" t="s">
        <v>8325</v>
      </c>
      <c r="R1884" t="s">
        <v>8329</v>
      </c>
      <c r="S1884" s="9">
        <f t="shared" si="118"/>
        <v>41067.949212962965</v>
      </c>
      <c r="T1884" s="9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104.8048048048048</v>
      </c>
      <c r="P1885" s="5">
        <f t="shared" si="117"/>
        <v>32.71875</v>
      </c>
      <c r="Q1885" t="s">
        <v>8325</v>
      </c>
      <c r="R1885" t="s">
        <v>8329</v>
      </c>
      <c r="S1885" s="9">
        <f t="shared" si="118"/>
        <v>40977.948009259257</v>
      </c>
      <c r="T1885" s="9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135.1</v>
      </c>
      <c r="P1886" s="5">
        <f t="shared" si="117"/>
        <v>51.96153846153846</v>
      </c>
      <c r="Q1886" t="s">
        <v>8325</v>
      </c>
      <c r="R1886" t="s">
        <v>8329</v>
      </c>
      <c r="S1886" s="9">
        <f t="shared" si="118"/>
        <v>41205.198321759257</v>
      </c>
      <c r="T1886" s="9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116.32786885245903</v>
      </c>
      <c r="P1887" s="5">
        <f t="shared" si="117"/>
        <v>50.685714285714283</v>
      </c>
      <c r="Q1887" t="s">
        <v>8325</v>
      </c>
      <c r="R1887" t="s">
        <v>8329</v>
      </c>
      <c r="S1887" s="9">
        <f t="shared" si="118"/>
        <v>41099.093865740739</v>
      </c>
      <c r="T1887" s="9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102.08333333333333</v>
      </c>
      <c r="P1888" s="5">
        <f t="shared" si="117"/>
        <v>42.241379310344826</v>
      </c>
      <c r="Q1888" t="s">
        <v>8325</v>
      </c>
      <c r="R1888" t="s">
        <v>8329</v>
      </c>
      <c r="S1888" s="9">
        <f t="shared" si="118"/>
        <v>41925.906689814816</v>
      </c>
      <c r="T1888" s="9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111.16666666666666</v>
      </c>
      <c r="P1889" s="5">
        <f t="shared" si="117"/>
        <v>416.875</v>
      </c>
      <c r="Q1889" t="s">
        <v>8325</v>
      </c>
      <c r="R1889" t="s">
        <v>8329</v>
      </c>
      <c r="S1889" s="9">
        <f t="shared" si="118"/>
        <v>42323.800138888888</v>
      </c>
      <c r="T1889" s="9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166.08</v>
      </c>
      <c r="P1890" s="5">
        <f t="shared" si="117"/>
        <v>46.651685393258425</v>
      </c>
      <c r="Q1890" t="s">
        <v>8325</v>
      </c>
      <c r="R1890" t="s">
        <v>8329</v>
      </c>
      <c r="S1890" s="9">
        <f t="shared" si="118"/>
        <v>40299.239953703705</v>
      </c>
      <c r="T1890" s="9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106.60000000000001</v>
      </c>
      <c r="P1891" s="5">
        <f t="shared" si="117"/>
        <v>48.454545454545453</v>
      </c>
      <c r="Q1891" t="s">
        <v>8325</v>
      </c>
      <c r="R1891" t="s">
        <v>8329</v>
      </c>
      <c r="S1891" s="9">
        <f t="shared" si="118"/>
        <v>41299.793356481481</v>
      </c>
      <c r="T1891" s="9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144.58441666666667</v>
      </c>
      <c r="P1892" s="5">
        <f t="shared" si="117"/>
        <v>70.5289837398374</v>
      </c>
      <c r="Q1892" t="s">
        <v>8325</v>
      </c>
      <c r="R1892" t="s">
        <v>8329</v>
      </c>
      <c r="S1892" s="9">
        <f t="shared" si="118"/>
        <v>41228.786203703705</v>
      </c>
      <c r="T1892" s="9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105.55000000000001</v>
      </c>
      <c r="P1893" s="5">
        <f t="shared" si="117"/>
        <v>87.958333333333329</v>
      </c>
      <c r="Q1893" t="s">
        <v>8325</v>
      </c>
      <c r="R1893" t="s">
        <v>8329</v>
      </c>
      <c r="S1893" s="9">
        <f t="shared" si="118"/>
        <v>40335.798078703701</v>
      </c>
      <c r="T1893" s="9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136.60000000000002</v>
      </c>
      <c r="P1894" s="5">
        <f t="shared" si="117"/>
        <v>26.26923076923077</v>
      </c>
      <c r="Q1894" t="s">
        <v>8325</v>
      </c>
      <c r="R1894" t="s">
        <v>8329</v>
      </c>
      <c r="S1894" s="9">
        <f t="shared" si="118"/>
        <v>40671.637511574074</v>
      </c>
      <c r="T1894" s="9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104</v>
      </c>
      <c r="P1895" s="5">
        <f t="shared" si="117"/>
        <v>57.777777777777779</v>
      </c>
      <c r="Q1895" t="s">
        <v>8325</v>
      </c>
      <c r="R1895" t="s">
        <v>8329</v>
      </c>
      <c r="S1895" s="9">
        <f t="shared" si="118"/>
        <v>40632.94195601852</v>
      </c>
      <c r="T1895" s="9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114.5</v>
      </c>
      <c r="P1896" s="5">
        <f t="shared" si="117"/>
        <v>57.25</v>
      </c>
      <c r="Q1896" t="s">
        <v>8325</v>
      </c>
      <c r="R1896" t="s">
        <v>8329</v>
      </c>
      <c r="S1896" s="9">
        <f t="shared" si="118"/>
        <v>40920.904895833337</v>
      </c>
      <c r="T1896" s="9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101.71957671957672</v>
      </c>
      <c r="P1897" s="5">
        <f t="shared" si="117"/>
        <v>196.34042553191489</v>
      </c>
      <c r="Q1897" t="s">
        <v>8325</v>
      </c>
      <c r="R1897" t="s">
        <v>8329</v>
      </c>
      <c r="S1897" s="9">
        <f t="shared" si="118"/>
        <v>42267.746782407412</v>
      </c>
      <c r="T1897" s="9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123.94678492239468</v>
      </c>
      <c r="P1898" s="5">
        <f t="shared" si="117"/>
        <v>43</v>
      </c>
      <c r="Q1898" t="s">
        <v>8325</v>
      </c>
      <c r="R1898" t="s">
        <v>8329</v>
      </c>
      <c r="S1898" s="9">
        <f t="shared" si="118"/>
        <v>40981.710243055553</v>
      </c>
      <c r="T1898" s="9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102.45669291338582</v>
      </c>
      <c r="P1899" s="5">
        <f t="shared" si="117"/>
        <v>35.551912568306008</v>
      </c>
      <c r="Q1899" t="s">
        <v>8325</v>
      </c>
      <c r="R1899" t="s">
        <v>8329</v>
      </c>
      <c r="S1899" s="9">
        <f t="shared" si="118"/>
        <v>41680.583402777782</v>
      </c>
      <c r="T1899" s="9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144.5</v>
      </c>
      <c r="P1900" s="5">
        <f t="shared" si="117"/>
        <v>68.80952380952381</v>
      </c>
      <c r="Q1900" t="s">
        <v>8325</v>
      </c>
      <c r="R1900" t="s">
        <v>8329</v>
      </c>
      <c r="S1900" s="9">
        <f t="shared" si="118"/>
        <v>42366.192974537036</v>
      </c>
      <c r="T1900" s="9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133.33333333333331</v>
      </c>
      <c r="P1901" s="5">
        <f t="shared" si="117"/>
        <v>28.571428571428573</v>
      </c>
      <c r="Q1901" t="s">
        <v>8325</v>
      </c>
      <c r="R1901" t="s">
        <v>8329</v>
      </c>
      <c r="S1901" s="9">
        <f t="shared" si="118"/>
        <v>42058.941736111112</v>
      </c>
      <c r="T1901" s="9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109.3644</v>
      </c>
      <c r="P1902" s="5">
        <f t="shared" si="117"/>
        <v>50.631666666666668</v>
      </c>
      <c r="Q1902" t="s">
        <v>8325</v>
      </c>
      <c r="R1902" t="s">
        <v>8329</v>
      </c>
      <c r="S1902" s="9">
        <f t="shared" si="118"/>
        <v>41160.871886574074</v>
      </c>
      <c r="T1902" s="9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2.6969696969696968</v>
      </c>
      <c r="P1903" s="5">
        <f t="shared" si="117"/>
        <v>106.8</v>
      </c>
      <c r="Q1903" t="s">
        <v>8319</v>
      </c>
      <c r="R1903" t="s">
        <v>8348</v>
      </c>
      <c r="S1903" s="9">
        <f t="shared" si="118"/>
        <v>42116.54315972222</v>
      </c>
      <c r="T1903" s="9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</v>
      </c>
      <c r="P1904" s="5">
        <f t="shared" si="117"/>
        <v>4</v>
      </c>
      <c r="Q1904" t="s">
        <v>8319</v>
      </c>
      <c r="R1904" t="s">
        <v>8348</v>
      </c>
      <c r="S1904" s="9">
        <f t="shared" si="118"/>
        <v>42037.789895833332</v>
      </c>
      <c r="T1904" s="9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46.6</v>
      </c>
      <c r="P1905" s="5">
        <f t="shared" si="117"/>
        <v>34.097560975609753</v>
      </c>
      <c r="Q1905" t="s">
        <v>8319</v>
      </c>
      <c r="R1905" t="s">
        <v>8348</v>
      </c>
      <c r="S1905" s="9">
        <f t="shared" si="118"/>
        <v>42702.770729166667</v>
      </c>
      <c r="T1905" s="9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0.1</v>
      </c>
      <c r="P1906" s="5">
        <f t="shared" si="117"/>
        <v>25</v>
      </c>
      <c r="Q1906" t="s">
        <v>8319</v>
      </c>
      <c r="R1906" t="s">
        <v>8348</v>
      </c>
      <c r="S1906" s="9">
        <f t="shared" si="118"/>
        <v>42326.685428240744</v>
      </c>
      <c r="T1906" s="9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0.16800000000000001</v>
      </c>
      <c r="P1907" s="5">
        <f t="shared" si="117"/>
        <v>10.5</v>
      </c>
      <c r="Q1907" t="s">
        <v>8319</v>
      </c>
      <c r="R1907" t="s">
        <v>8348</v>
      </c>
      <c r="S1907" s="9">
        <f t="shared" si="118"/>
        <v>41859.925856481481</v>
      </c>
      <c r="T1907" s="9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42.76</v>
      </c>
      <c r="P1908" s="5">
        <f t="shared" si="117"/>
        <v>215.95959595959596</v>
      </c>
      <c r="Q1908" t="s">
        <v>8319</v>
      </c>
      <c r="R1908" t="s">
        <v>8348</v>
      </c>
      <c r="S1908" s="9">
        <f t="shared" si="118"/>
        <v>42514.671099537038</v>
      </c>
      <c r="T1908" s="9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0.28333333333333333</v>
      </c>
      <c r="P1909" s="5">
        <f t="shared" si="117"/>
        <v>21.25</v>
      </c>
      <c r="Q1909" t="s">
        <v>8319</v>
      </c>
      <c r="R1909" t="s">
        <v>8348</v>
      </c>
      <c r="S1909" s="9">
        <f t="shared" si="118"/>
        <v>41767.587094907409</v>
      </c>
      <c r="T1909" s="9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1.7319999999999998</v>
      </c>
      <c r="P1910" s="5">
        <f t="shared" si="117"/>
        <v>108.25</v>
      </c>
      <c r="Q1910" t="s">
        <v>8319</v>
      </c>
      <c r="R1910" t="s">
        <v>8348</v>
      </c>
      <c r="S1910" s="9">
        <f t="shared" si="118"/>
        <v>42703.917824074073</v>
      </c>
      <c r="T1910" s="9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14.111428571428572</v>
      </c>
      <c r="P1911" s="5">
        <f t="shared" si="117"/>
        <v>129.97368421052633</v>
      </c>
      <c r="Q1911" t="s">
        <v>8319</v>
      </c>
      <c r="R1911" t="s">
        <v>8348</v>
      </c>
      <c r="S1911" s="9">
        <f t="shared" si="118"/>
        <v>41905.429155092592</v>
      </c>
      <c r="T1911" s="9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39.395294117647055</v>
      </c>
      <c r="P1912" s="5">
        <f t="shared" si="117"/>
        <v>117.49473684210527</v>
      </c>
      <c r="Q1912" t="s">
        <v>8319</v>
      </c>
      <c r="R1912" t="s">
        <v>8348</v>
      </c>
      <c r="S1912" s="9">
        <f t="shared" si="118"/>
        <v>42264.963159722218</v>
      </c>
      <c r="T1912" s="9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2.3529411764705882E-2</v>
      </c>
      <c r="P1913" s="5">
        <f t="shared" si="117"/>
        <v>10</v>
      </c>
      <c r="Q1913" t="s">
        <v>8319</v>
      </c>
      <c r="R1913" t="s">
        <v>8348</v>
      </c>
      <c r="S1913" s="9">
        <f t="shared" si="118"/>
        <v>41830.033958333333</v>
      </c>
      <c r="T1913" s="9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59.3</v>
      </c>
      <c r="P1914" s="5">
        <f t="shared" si="117"/>
        <v>70.595238095238102</v>
      </c>
      <c r="Q1914" t="s">
        <v>8319</v>
      </c>
      <c r="R1914" t="s">
        <v>8348</v>
      </c>
      <c r="S1914" s="9">
        <f t="shared" si="118"/>
        <v>42129.226388888885</v>
      </c>
      <c r="T1914" s="9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</v>
      </c>
      <c r="P1915" s="5">
        <f t="shared" si="117"/>
        <v>24.5</v>
      </c>
      <c r="Q1915" t="s">
        <v>8319</v>
      </c>
      <c r="R1915" t="s">
        <v>8348</v>
      </c>
      <c r="S1915" s="9">
        <f t="shared" si="118"/>
        <v>41890.511319444442</v>
      </c>
      <c r="T1915" s="9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9.0090090090090094</v>
      </c>
      <c r="P1916" s="5">
        <f t="shared" si="117"/>
        <v>30</v>
      </c>
      <c r="Q1916" t="s">
        <v>8319</v>
      </c>
      <c r="R1916" t="s">
        <v>8348</v>
      </c>
      <c r="S1916" s="9">
        <f t="shared" si="118"/>
        <v>41929.174456018518</v>
      </c>
      <c r="T1916" s="9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</v>
      </c>
      <c r="P1917" s="5">
        <f t="shared" si="117"/>
        <v>2</v>
      </c>
      <c r="Q1917" t="s">
        <v>8319</v>
      </c>
      <c r="R1917" t="s">
        <v>8348</v>
      </c>
      <c r="S1917" s="9">
        <f t="shared" si="118"/>
        <v>41864.04886574074</v>
      </c>
      <c r="T1917" s="9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0.51</v>
      </c>
      <c r="P1918" s="5">
        <f t="shared" si="117"/>
        <v>17</v>
      </c>
      <c r="Q1918" t="s">
        <v>8319</v>
      </c>
      <c r="R1918" t="s">
        <v>8348</v>
      </c>
      <c r="S1918" s="9">
        <f t="shared" si="118"/>
        <v>42656.717303240745</v>
      </c>
      <c r="T1918" s="9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52.570512820512818</v>
      </c>
      <c r="P1919" s="5">
        <f t="shared" si="117"/>
        <v>2928.9285714285716</v>
      </c>
      <c r="Q1919" t="s">
        <v>8319</v>
      </c>
      <c r="R1919" t="s">
        <v>8348</v>
      </c>
      <c r="S1919" s="9">
        <f t="shared" si="118"/>
        <v>42746.270057870366</v>
      </c>
      <c r="T1919" s="9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</v>
      </c>
      <c r="P1920" s="5">
        <f t="shared" si="117"/>
        <v>28.888888888888889</v>
      </c>
      <c r="Q1920" t="s">
        <v>8319</v>
      </c>
      <c r="R1920" t="s">
        <v>8348</v>
      </c>
      <c r="S1920" s="9">
        <f t="shared" si="118"/>
        <v>41828.789942129632</v>
      </c>
      <c r="T1920" s="9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47.4</v>
      </c>
      <c r="P1921" s="5">
        <f t="shared" si="117"/>
        <v>29.625</v>
      </c>
      <c r="Q1921" t="s">
        <v>8319</v>
      </c>
      <c r="R1921" t="s">
        <v>8348</v>
      </c>
      <c r="S1921" s="9">
        <f t="shared" si="118"/>
        <v>42113.875567129624</v>
      </c>
      <c r="T1921" s="9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43.03</v>
      </c>
      <c r="P1922" s="5">
        <f t="shared" si="117"/>
        <v>40.980952380952381</v>
      </c>
      <c r="Q1922" t="s">
        <v>8319</v>
      </c>
      <c r="R1922" t="s">
        <v>8348</v>
      </c>
      <c r="S1922" s="9">
        <f t="shared" si="118"/>
        <v>42270.875706018516</v>
      </c>
      <c r="T1922" s="9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(E1923/D1923)*100</f>
        <v>136.80000000000001</v>
      </c>
      <c r="P1923" s="5">
        <f t="shared" ref="P1923:P1986" si="121">E1923/L1923</f>
        <v>54</v>
      </c>
      <c r="Q1923" t="s">
        <v>8325</v>
      </c>
      <c r="R1923" t="s">
        <v>8329</v>
      </c>
      <c r="S1923" s="9">
        <f t="shared" ref="S1923:S1986" si="122">(((J1923/60)/60)/24)+DATE(1970,1,1)</f>
        <v>41074.221562500003</v>
      </c>
      <c r="T1923" s="9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115.55</v>
      </c>
      <c r="P1924" s="5">
        <f t="shared" si="121"/>
        <v>36.109375</v>
      </c>
      <c r="Q1924" t="s">
        <v>8325</v>
      </c>
      <c r="R1924" t="s">
        <v>8329</v>
      </c>
      <c r="S1924" s="9">
        <f t="shared" si="122"/>
        <v>41590.255868055552</v>
      </c>
      <c r="T1924" s="9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240.79999999999998</v>
      </c>
      <c r="P1925" s="5">
        <f t="shared" si="121"/>
        <v>23.153846153846153</v>
      </c>
      <c r="Q1925" t="s">
        <v>8325</v>
      </c>
      <c r="R1925" t="s">
        <v>8329</v>
      </c>
      <c r="S1925" s="9">
        <f t="shared" si="122"/>
        <v>40772.848749999997</v>
      </c>
      <c r="T1925" s="9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114.39999999999999</v>
      </c>
      <c r="P1926" s="5">
        <f t="shared" si="121"/>
        <v>104</v>
      </c>
      <c r="Q1926" t="s">
        <v>8325</v>
      </c>
      <c r="R1926" t="s">
        <v>8329</v>
      </c>
      <c r="S1926" s="9">
        <f t="shared" si="122"/>
        <v>41626.761053240742</v>
      </c>
      <c r="T1926" s="9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110.33333333333333</v>
      </c>
      <c r="P1927" s="5">
        <f t="shared" si="121"/>
        <v>31.826923076923077</v>
      </c>
      <c r="Q1927" t="s">
        <v>8325</v>
      </c>
      <c r="R1927" t="s">
        <v>8329</v>
      </c>
      <c r="S1927" s="9">
        <f t="shared" si="122"/>
        <v>41535.90148148148</v>
      </c>
      <c r="T1927" s="9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195.37933333333334</v>
      </c>
      <c r="P1928" s="5">
        <f t="shared" si="121"/>
        <v>27.3896261682243</v>
      </c>
      <c r="Q1928" t="s">
        <v>8325</v>
      </c>
      <c r="R1928" t="s">
        <v>8329</v>
      </c>
      <c r="S1928" s="9">
        <f t="shared" si="122"/>
        <v>40456.954351851848</v>
      </c>
      <c r="T1928" s="9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103.33333333333334</v>
      </c>
      <c r="P1929" s="5">
        <f t="shared" si="121"/>
        <v>56.363636363636367</v>
      </c>
      <c r="Q1929" t="s">
        <v>8325</v>
      </c>
      <c r="R1929" t="s">
        <v>8329</v>
      </c>
      <c r="S1929" s="9">
        <f t="shared" si="122"/>
        <v>40960.861562500002</v>
      </c>
      <c r="T1929" s="9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103.1372549019608</v>
      </c>
      <c r="P1930" s="5">
        <f t="shared" si="121"/>
        <v>77.352941176470594</v>
      </c>
      <c r="Q1930" t="s">
        <v>8325</v>
      </c>
      <c r="R1930" t="s">
        <v>8329</v>
      </c>
      <c r="S1930" s="9">
        <f t="shared" si="122"/>
        <v>41371.648078703707</v>
      </c>
      <c r="T1930" s="9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100.3125</v>
      </c>
      <c r="P1931" s="5">
        <f t="shared" si="121"/>
        <v>42.8</v>
      </c>
      <c r="Q1931" t="s">
        <v>8325</v>
      </c>
      <c r="R1931" t="s">
        <v>8329</v>
      </c>
      <c r="S1931" s="9">
        <f t="shared" si="122"/>
        <v>40687.021597222221</v>
      </c>
      <c r="T1931" s="9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127</v>
      </c>
      <c r="P1932" s="5">
        <f t="shared" si="121"/>
        <v>48.846153846153847</v>
      </c>
      <c r="Q1932" t="s">
        <v>8325</v>
      </c>
      <c r="R1932" t="s">
        <v>8329</v>
      </c>
      <c r="S1932" s="9">
        <f t="shared" si="122"/>
        <v>41402.558819444443</v>
      </c>
      <c r="T1932" s="9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120.601</v>
      </c>
      <c r="P1933" s="5">
        <f t="shared" si="121"/>
        <v>48.240400000000001</v>
      </c>
      <c r="Q1933" t="s">
        <v>8325</v>
      </c>
      <c r="R1933" t="s">
        <v>8329</v>
      </c>
      <c r="S1933" s="9">
        <f t="shared" si="122"/>
        <v>41037.892465277779</v>
      </c>
      <c r="T1933" s="9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106.99047619047619</v>
      </c>
      <c r="P1934" s="5">
        <f t="shared" si="121"/>
        <v>70.212500000000006</v>
      </c>
      <c r="Q1934" t="s">
        <v>8325</v>
      </c>
      <c r="R1934" t="s">
        <v>8329</v>
      </c>
      <c r="S1934" s="9">
        <f t="shared" si="122"/>
        <v>40911.809872685182</v>
      </c>
      <c r="T1934" s="9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172.43333333333334</v>
      </c>
      <c r="P1935" s="5">
        <f t="shared" si="121"/>
        <v>94.054545454545448</v>
      </c>
      <c r="Q1935" t="s">
        <v>8325</v>
      </c>
      <c r="R1935" t="s">
        <v>8329</v>
      </c>
      <c r="S1935" s="9">
        <f t="shared" si="122"/>
        <v>41879.130868055552</v>
      </c>
      <c r="T1935" s="9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123.61999999999999</v>
      </c>
      <c r="P1936" s="5">
        <f t="shared" si="121"/>
        <v>80.272727272727266</v>
      </c>
      <c r="Q1936" t="s">
        <v>8325</v>
      </c>
      <c r="R1936" t="s">
        <v>8329</v>
      </c>
      <c r="S1936" s="9">
        <f t="shared" si="122"/>
        <v>40865.867141203707</v>
      </c>
      <c r="T1936" s="9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108.4</v>
      </c>
      <c r="P1937" s="5">
        <f t="shared" si="121"/>
        <v>54.2</v>
      </c>
      <c r="Q1937" t="s">
        <v>8325</v>
      </c>
      <c r="R1937" t="s">
        <v>8329</v>
      </c>
      <c r="S1937" s="9">
        <f t="shared" si="122"/>
        <v>41773.932534722226</v>
      </c>
      <c r="T1937" s="9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116.52013333333333</v>
      </c>
      <c r="P1938" s="5">
        <f t="shared" si="121"/>
        <v>60.26903448275862</v>
      </c>
      <c r="Q1938" t="s">
        <v>8325</v>
      </c>
      <c r="R1938" t="s">
        <v>8329</v>
      </c>
      <c r="S1938" s="9">
        <f t="shared" si="122"/>
        <v>40852.889699074076</v>
      </c>
      <c r="T1938" s="9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187.245</v>
      </c>
      <c r="P1939" s="5">
        <f t="shared" si="121"/>
        <v>38.740344827586206</v>
      </c>
      <c r="Q1939" t="s">
        <v>8325</v>
      </c>
      <c r="R1939" t="s">
        <v>8329</v>
      </c>
      <c r="S1939" s="9">
        <f t="shared" si="122"/>
        <v>41059.118993055556</v>
      </c>
      <c r="T1939" s="9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115.93333333333334</v>
      </c>
      <c r="P1940" s="5">
        <f t="shared" si="121"/>
        <v>152.54385964912279</v>
      </c>
      <c r="Q1940" t="s">
        <v>8325</v>
      </c>
      <c r="R1940" t="s">
        <v>8329</v>
      </c>
      <c r="S1940" s="9">
        <f t="shared" si="122"/>
        <v>41426.259618055556</v>
      </c>
      <c r="T1940" s="9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110.7</v>
      </c>
      <c r="P1941" s="5">
        <f t="shared" si="121"/>
        <v>115.3125</v>
      </c>
      <c r="Q1941" t="s">
        <v>8325</v>
      </c>
      <c r="R1941" t="s">
        <v>8329</v>
      </c>
      <c r="S1941" s="9">
        <f t="shared" si="122"/>
        <v>41313.985046296293</v>
      </c>
      <c r="T1941" s="9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170.92307692307693</v>
      </c>
      <c r="P1942" s="5">
        <f t="shared" si="121"/>
        <v>35.838709677419352</v>
      </c>
      <c r="Q1942" t="s">
        <v>8325</v>
      </c>
      <c r="R1942" t="s">
        <v>8329</v>
      </c>
      <c r="S1942" s="9">
        <f t="shared" si="122"/>
        <v>40670.507326388892</v>
      </c>
      <c r="T1942" s="9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126.11835600000001</v>
      </c>
      <c r="P1943" s="5">
        <f t="shared" si="121"/>
        <v>64.570118779438872</v>
      </c>
      <c r="Q1943" t="s">
        <v>8319</v>
      </c>
      <c r="R1943" t="s">
        <v>8349</v>
      </c>
      <c r="S1943" s="9">
        <f t="shared" si="122"/>
        <v>41744.290868055556</v>
      </c>
      <c r="T1943" s="9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138.44033333333334</v>
      </c>
      <c r="P1944" s="5">
        <f t="shared" si="121"/>
        <v>87.436000000000007</v>
      </c>
      <c r="Q1944" t="s">
        <v>8319</v>
      </c>
      <c r="R1944" t="s">
        <v>8349</v>
      </c>
      <c r="S1944" s="9">
        <f t="shared" si="122"/>
        <v>40638.828009259261</v>
      </c>
      <c r="T1944" s="9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1705.2499999999998</v>
      </c>
      <c r="P1945" s="5">
        <f t="shared" si="121"/>
        <v>68.815577078288939</v>
      </c>
      <c r="Q1945" t="s">
        <v>8319</v>
      </c>
      <c r="R1945" t="s">
        <v>8349</v>
      </c>
      <c r="S1945" s="9">
        <f t="shared" si="122"/>
        <v>42548.269861111112</v>
      </c>
      <c r="T1945" s="9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788.05550000000005</v>
      </c>
      <c r="P1946" s="5">
        <f t="shared" si="121"/>
        <v>176.200223588597</v>
      </c>
      <c r="Q1946" t="s">
        <v>8319</v>
      </c>
      <c r="R1946" t="s">
        <v>8349</v>
      </c>
      <c r="S1946" s="9">
        <f t="shared" si="122"/>
        <v>41730.584374999999</v>
      </c>
      <c r="T1946" s="9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348.01799999999997</v>
      </c>
      <c r="P1947" s="5">
        <f t="shared" si="121"/>
        <v>511.79117647058825</v>
      </c>
      <c r="Q1947" t="s">
        <v>8319</v>
      </c>
      <c r="R1947" t="s">
        <v>8349</v>
      </c>
      <c r="S1947" s="9">
        <f t="shared" si="122"/>
        <v>42157.251828703709</v>
      </c>
      <c r="T1947" s="9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149.74666666666667</v>
      </c>
      <c r="P1948" s="5">
        <f t="shared" si="121"/>
        <v>160.44285714285715</v>
      </c>
      <c r="Q1948" t="s">
        <v>8319</v>
      </c>
      <c r="R1948" t="s">
        <v>8349</v>
      </c>
      <c r="S1948" s="9">
        <f t="shared" si="122"/>
        <v>41689.150011574071</v>
      </c>
      <c r="T1948" s="9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100.63375000000001</v>
      </c>
      <c r="P1949" s="5">
        <f t="shared" si="121"/>
        <v>35.003043478260871</v>
      </c>
      <c r="Q1949" t="s">
        <v>8319</v>
      </c>
      <c r="R1949" t="s">
        <v>8349</v>
      </c>
      <c r="S1949" s="9">
        <f t="shared" si="122"/>
        <v>40102.918055555558</v>
      </c>
      <c r="T1949" s="9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800.21100000000001</v>
      </c>
      <c r="P1950" s="5">
        <f t="shared" si="121"/>
        <v>188.50671378091872</v>
      </c>
      <c r="Q1950" t="s">
        <v>8319</v>
      </c>
      <c r="R1950" t="s">
        <v>8349</v>
      </c>
      <c r="S1950" s="9">
        <f t="shared" si="122"/>
        <v>42473.604270833333</v>
      </c>
      <c r="T1950" s="9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106.00260000000002</v>
      </c>
      <c r="P1951" s="5">
        <f t="shared" si="121"/>
        <v>56.204984093319197</v>
      </c>
      <c r="Q1951" t="s">
        <v>8319</v>
      </c>
      <c r="R1951" t="s">
        <v>8349</v>
      </c>
      <c r="S1951" s="9">
        <f t="shared" si="122"/>
        <v>41800.423043981478</v>
      </c>
      <c r="T1951" s="9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200.51866666666669</v>
      </c>
      <c r="P1952" s="5">
        <f t="shared" si="121"/>
        <v>51.3054157782516</v>
      </c>
      <c r="Q1952" t="s">
        <v>8319</v>
      </c>
      <c r="R1952" t="s">
        <v>8349</v>
      </c>
      <c r="S1952" s="9">
        <f t="shared" si="122"/>
        <v>40624.181400462963</v>
      </c>
      <c r="T1952" s="9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212.44399999999999</v>
      </c>
      <c r="P1953" s="5">
        <f t="shared" si="121"/>
        <v>127.36450839328538</v>
      </c>
      <c r="Q1953" t="s">
        <v>8319</v>
      </c>
      <c r="R1953" t="s">
        <v>8349</v>
      </c>
      <c r="S1953" s="9">
        <f t="shared" si="122"/>
        <v>42651.420567129629</v>
      </c>
      <c r="T1953" s="9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198.47237142857145</v>
      </c>
      <c r="P1954" s="5">
        <f t="shared" si="121"/>
        <v>101.85532258064516</v>
      </c>
      <c r="Q1954" t="s">
        <v>8319</v>
      </c>
      <c r="R1954" t="s">
        <v>8349</v>
      </c>
      <c r="S1954" s="9">
        <f t="shared" si="122"/>
        <v>41526.60665509259</v>
      </c>
      <c r="T1954" s="9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225.94666666666666</v>
      </c>
      <c r="P1955" s="5">
        <f t="shared" si="121"/>
        <v>230.55782312925169</v>
      </c>
      <c r="Q1955" t="s">
        <v>8319</v>
      </c>
      <c r="R1955" t="s">
        <v>8349</v>
      </c>
      <c r="S1955" s="9">
        <f t="shared" si="122"/>
        <v>40941.199826388889</v>
      </c>
      <c r="T1955" s="9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698.94800000000009</v>
      </c>
      <c r="P1956" s="5">
        <f t="shared" si="121"/>
        <v>842.10602409638557</v>
      </c>
      <c r="Q1956" t="s">
        <v>8319</v>
      </c>
      <c r="R1956" t="s">
        <v>8349</v>
      </c>
      <c r="S1956" s="9">
        <f t="shared" si="122"/>
        <v>42394.580740740741</v>
      </c>
      <c r="T1956" s="9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398.59528571428569</v>
      </c>
      <c r="P1957" s="5">
        <f t="shared" si="121"/>
        <v>577.27593103448271</v>
      </c>
      <c r="Q1957" t="s">
        <v>8319</v>
      </c>
      <c r="R1957" t="s">
        <v>8349</v>
      </c>
      <c r="S1957" s="9">
        <f t="shared" si="122"/>
        <v>41020.271770833337</v>
      </c>
      <c r="T1957" s="9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294.0333333333333</v>
      </c>
      <c r="P1958" s="5">
        <f t="shared" si="121"/>
        <v>483.34246575342468</v>
      </c>
      <c r="Q1958" t="s">
        <v>8319</v>
      </c>
      <c r="R1958" t="s">
        <v>8349</v>
      </c>
      <c r="S1958" s="9">
        <f t="shared" si="122"/>
        <v>42067.923668981486</v>
      </c>
      <c r="T1958" s="9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167.50470000000001</v>
      </c>
      <c r="P1959" s="5">
        <f t="shared" si="121"/>
        <v>76.138500000000008</v>
      </c>
      <c r="Q1959" t="s">
        <v>8319</v>
      </c>
      <c r="R1959" t="s">
        <v>8349</v>
      </c>
      <c r="S1959" s="9">
        <f t="shared" si="122"/>
        <v>41179.098530092589</v>
      </c>
      <c r="T1959" s="9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1435.5717142857143</v>
      </c>
      <c r="P1960" s="5">
        <f t="shared" si="121"/>
        <v>74.107684365781708</v>
      </c>
      <c r="Q1960" t="s">
        <v>8319</v>
      </c>
      <c r="R1960" t="s">
        <v>8349</v>
      </c>
      <c r="S1960" s="9">
        <f t="shared" si="122"/>
        <v>41326.987974537034</v>
      </c>
      <c r="T1960" s="9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156.73439999999999</v>
      </c>
      <c r="P1961" s="5">
        <f t="shared" si="121"/>
        <v>36.965660377358489</v>
      </c>
      <c r="Q1961" t="s">
        <v>8319</v>
      </c>
      <c r="R1961" t="s">
        <v>8349</v>
      </c>
      <c r="S1961" s="9">
        <f t="shared" si="122"/>
        <v>41871.845601851855</v>
      </c>
      <c r="T1961" s="9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117.90285714285716</v>
      </c>
      <c r="P1962" s="5">
        <f t="shared" si="121"/>
        <v>2500.969696969697</v>
      </c>
      <c r="Q1962" t="s">
        <v>8319</v>
      </c>
      <c r="R1962" t="s">
        <v>8349</v>
      </c>
      <c r="S1962" s="9">
        <f t="shared" si="122"/>
        <v>41964.362743055557</v>
      </c>
      <c r="T1962" s="9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1105.3811999999998</v>
      </c>
      <c r="P1963" s="5">
        <f t="shared" si="121"/>
        <v>67.690214329454989</v>
      </c>
      <c r="Q1963" t="s">
        <v>8319</v>
      </c>
      <c r="R1963" t="s">
        <v>8349</v>
      </c>
      <c r="S1963" s="9">
        <f t="shared" si="122"/>
        <v>41148.194641203707</v>
      </c>
      <c r="T1963" s="9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192.92499999999998</v>
      </c>
      <c r="P1964" s="5">
        <f t="shared" si="121"/>
        <v>63.04738562091503</v>
      </c>
      <c r="Q1964" t="s">
        <v>8319</v>
      </c>
      <c r="R1964" t="s">
        <v>8349</v>
      </c>
      <c r="S1964" s="9">
        <f t="shared" si="122"/>
        <v>41742.780509259261</v>
      </c>
      <c r="T1964" s="9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126.8842105263158</v>
      </c>
      <c r="P1965" s="5">
        <f t="shared" si="121"/>
        <v>117.6</v>
      </c>
      <c r="Q1965" t="s">
        <v>8319</v>
      </c>
      <c r="R1965" t="s">
        <v>8349</v>
      </c>
      <c r="S1965" s="9">
        <f t="shared" si="122"/>
        <v>41863.429791666669</v>
      </c>
      <c r="T1965" s="9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259.57748878923763</v>
      </c>
      <c r="P1966" s="5">
        <f t="shared" si="121"/>
        <v>180.75185011709601</v>
      </c>
      <c r="Q1966" t="s">
        <v>8319</v>
      </c>
      <c r="R1966" t="s">
        <v>8349</v>
      </c>
      <c r="S1966" s="9">
        <f t="shared" si="122"/>
        <v>42452.272824074069</v>
      </c>
      <c r="T1966" s="9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262.27999999999997</v>
      </c>
      <c r="P1967" s="5">
        <f t="shared" si="121"/>
        <v>127.32038834951456</v>
      </c>
      <c r="Q1967" t="s">
        <v>8319</v>
      </c>
      <c r="R1967" t="s">
        <v>8349</v>
      </c>
      <c r="S1967" s="9">
        <f t="shared" si="122"/>
        <v>40898.089236111111</v>
      </c>
      <c r="T1967" s="9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206.74309000000002</v>
      </c>
      <c r="P1968" s="5">
        <f t="shared" si="121"/>
        <v>136.6444745538665</v>
      </c>
      <c r="Q1968" t="s">
        <v>8319</v>
      </c>
      <c r="R1968" t="s">
        <v>8349</v>
      </c>
      <c r="S1968" s="9">
        <f t="shared" si="122"/>
        <v>41835.540486111109</v>
      </c>
      <c r="T1968" s="9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370.13</v>
      </c>
      <c r="P1969" s="5">
        <f t="shared" si="121"/>
        <v>182.78024691358024</v>
      </c>
      <c r="Q1969" t="s">
        <v>8319</v>
      </c>
      <c r="R1969" t="s">
        <v>8349</v>
      </c>
      <c r="S1969" s="9">
        <f t="shared" si="122"/>
        <v>41730.663530092592</v>
      </c>
      <c r="T1969" s="9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284.96600000000001</v>
      </c>
      <c r="P1970" s="5">
        <f t="shared" si="121"/>
        <v>279.37843137254902</v>
      </c>
      <c r="Q1970" t="s">
        <v>8319</v>
      </c>
      <c r="R1970" t="s">
        <v>8349</v>
      </c>
      <c r="S1970" s="9">
        <f t="shared" si="122"/>
        <v>42676.586979166663</v>
      </c>
      <c r="T1970" s="9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579.08000000000004</v>
      </c>
      <c r="P1971" s="5">
        <f t="shared" si="121"/>
        <v>61.375728669846318</v>
      </c>
      <c r="Q1971" t="s">
        <v>8319</v>
      </c>
      <c r="R1971" t="s">
        <v>8349</v>
      </c>
      <c r="S1971" s="9">
        <f t="shared" si="122"/>
        <v>42557.792453703703</v>
      </c>
      <c r="T1971" s="9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1131.8</v>
      </c>
      <c r="P1972" s="5">
        <f t="shared" si="121"/>
        <v>80.727532097004286</v>
      </c>
      <c r="Q1972" t="s">
        <v>8319</v>
      </c>
      <c r="R1972" t="s">
        <v>8349</v>
      </c>
      <c r="S1972" s="9">
        <f t="shared" si="122"/>
        <v>41324.193298611113</v>
      </c>
      <c r="T1972" s="9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263.02771750000005</v>
      </c>
      <c r="P1973" s="5">
        <f t="shared" si="121"/>
        <v>272.35590732591254</v>
      </c>
      <c r="Q1973" t="s">
        <v>8319</v>
      </c>
      <c r="R1973" t="s">
        <v>8349</v>
      </c>
      <c r="S1973" s="9">
        <f t="shared" si="122"/>
        <v>41561.500706018516</v>
      </c>
      <c r="T1973" s="9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674.48</v>
      </c>
      <c r="P1974" s="5">
        <f t="shared" si="121"/>
        <v>70.848739495798313</v>
      </c>
      <c r="Q1974" t="s">
        <v>8319</v>
      </c>
      <c r="R1974" t="s">
        <v>8349</v>
      </c>
      <c r="S1974" s="9">
        <f t="shared" si="122"/>
        <v>41201.012083333335</v>
      </c>
      <c r="T1974" s="9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256.83081313131316</v>
      </c>
      <c r="P1975" s="5">
        <f t="shared" si="121"/>
        <v>247.94003412969283</v>
      </c>
      <c r="Q1975" t="s">
        <v>8319</v>
      </c>
      <c r="R1975" t="s">
        <v>8349</v>
      </c>
      <c r="S1975" s="9">
        <f t="shared" si="122"/>
        <v>42549.722962962958</v>
      </c>
      <c r="T1975" s="9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375.49599999999998</v>
      </c>
      <c r="P1976" s="5">
        <f t="shared" si="121"/>
        <v>186.81393034825871</v>
      </c>
      <c r="Q1976" t="s">
        <v>8319</v>
      </c>
      <c r="R1976" t="s">
        <v>8349</v>
      </c>
      <c r="S1976" s="9">
        <f t="shared" si="122"/>
        <v>41445.334131944444</v>
      </c>
      <c r="T1976" s="9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208.70837499999996</v>
      </c>
      <c r="P1977" s="5">
        <f t="shared" si="121"/>
        <v>131.98948616600788</v>
      </c>
      <c r="Q1977" t="s">
        <v>8319</v>
      </c>
      <c r="R1977" t="s">
        <v>8349</v>
      </c>
      <c r="S1977" s="9">
        <f t="shared" si="122"/>
        <v>41313.755219907405</v>
      </c>
      <c r="T1977" s="9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346.6</v>
      </c>
      <c r="P1978" s="5">
        <f t="shared" si="121"/>
        <v>29.310782241014799</v>
      </c>
      <c r="Q1978" t="s">
        <v>8319</v>
      </c>
      <c r="R1978" t="s">
        <v>8349</v>
      </c>
      <c r="S1978" s="9">
        <f t="shared" si="122"/>
        <v>41438.899594907409</v>
      </c>
      <c r="T1978" s="9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402.33</v>
      </c>
      <c r="P1979" s="5">
        <f t="shared" si="121"/>
        <v>245.02436053593178</v>
      </c>
      <c r="Q1979" t="s">
        <v>8319</v>
      </c>
      <c r="R1979" t="s">
        <v>8349</v>
      </c>
      <c r="S1979" s="9">
        <f t="shared" si="122"/>
        <v>42311.216898148152</v>
      </c>
      <c r="T1979" s="9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1026.8451399999999</v>
      </c>
      <c r="P1980" s="5">
        <f t="shared" si="121"/>
        <v>1323.2540463917526</v>
      </c>
      <c r="Q1980" t="s">
        <v>8319</v>
      </c>
      <c r="R1980" t="s">
        <v>8349</v>
      </c>
      <c r="S1980" s="9">
        <f t="shared" si="122"/>
        <v>41039.225601851853</v>
      </c>
      <c r="T1980" s="9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114.901155</v>
      </c>
      <c r="P1981" s="5">
        <f t="shared" si="121"/>
        <v>282.65966789667897</v>
      </c>
      <c r="Q1981" t="s">
        <v>8319</v>
      </c>
      <c r="R1981" t="s">
        <v>8349</v>
      </c>
      <c r="S1981" s="9">
        <f t="shared" si="122"/>
        <v>42290.460023148145</v>
      </c>
      <c r="T1981" s="9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354.82402000000002</v>
      </c>
      <c r="P1982" s="5">
        <f t="shared" si="121"/>
        <v>91.214401028277635</v>
      </c>
      <c r="Q1982" t="s">
        <v>8319</v>
      </c>
      <c r="R1982" t="s">
        <v>8349</v>
      </c>
      <c r="S1982" s="9">
        <f t="shared" si="122"/>
        <v>42423.542384259257</v>
      </c>
      <c r="T1982" s="9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5.08</v>
      </c>
      <c r="P1983" s="5">
        <f t="shared" si="121"/>
        <v>31.75</v>
      </c>
      <c r="Q1983" t="s">
        <v>8338</v>
      </c>
      <c r="R1983" t="s">
        <v>8350</v>
      </c>
      <c r="S1983" s="9">
        <f t="shared" si="122"/>
        <v>41799.725289351853</v>
      </c>
      <c r="T1983" s="9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5" t="e">
        <f t="shared" si="121"/>
        <v>#DIV/0!</v>
      </c>
      <c r="Q1984" t="s">
        <v>8338</v>
      </c>
      <c r="R1984" t="s">
        <v>8350</v>
      </c>
      <c r="S1984" s="9">
        <f t="shared" si="122"/>
        <v>42678.586655092593</v>
      </c>
      <c r="T1984" s="9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4.3</v>
      </c>
      <c r="P1985" s="5">
        <f t="shared" si="121"/>
        <v>88.6875</v>
      </c>
      <c r="Q1985" t="s">
        <v>8338</v>
      </c>
      <c r="R1985" t="s">
        <v>8350</v>
      </c>
      <c r="S1985" s="9">
        <f t="shared" si="122"/>
        <v>42593.011782407411</v>
      </c>
      <c r="T1985" s="9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21.146666666666665</v>
      </c>
      <c r="P1986" s="5">
        <f t="shared" si="121"/>
        <v>453.14285714285717</v>
      </c>
      <c r="Q1986" t="s">
        <v>8338</v>
      </c>
      <c r="R1986" t="s">
        <v>8350</v>
      </c>
      <c r="S1986" s="9">
        <f t="shared" si="122"/>
        <v>41913.790289351848</v>
      </c>
      <c r="T1986" s="9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(E1987/D1987)*100</f>
        <v>3.1875</v>
      </c>
      <c r="P1987" s="5">
        <f t="shared" ref="P1987:P2050" si="125">E1987/L1987</f>
        <v>12.75</v>
      </c>
      <c r="Q1987" t="s">
        <v>8338</v>
      </c>
      <c r="R1987" t="s">
        <v>8350</v>
      </c>
      <c r="S1987" s="9">
        <f t="shared" ref="S1987:S2050" si="126">(((J1987/60)/60)/24)+DATE(1970,1,1)</f>
        <v>42555.698738425926</v>
      </c>
      <c r="T1987" s="9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0.05</v>
      </c>
      <c r="P1988" s="5">
        <f t="shared" si="125"/>
        <v>1</v>
      </c>
      <c r="Q1988" t="s">
        <v>8338</v>
      </c>
      <c r="R1988" t="s">
        <v>8350</v>
      </c>
      <c r="S1988" s="9">
        <f t="shared" si="126"/>
        <v>42413.433831018512</v>
      </c>
      <c r="T1988" s="9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42.472727272727276</v>
      </c>
      <c r="P1989" s="5">
        <f t="shared" si="125"/>
        <v>83.428571428571431</v>
      </c>
      <c r="Q1989" t="s">
        <v>8338</v>
      </c>
      <c r="R1989" t="s">
        <v>8350</v>
      </c>
      <c r="S1989" s="9">
        <f t="shared" si="126"/>
        <v>42034.639768518522</v>
      </c>
      <c r="T1989" s="9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0.41666666666666669</v>
      </c>
      <c r="P1990" s="5">
        <f t="shared" si="125"/>
        <v>25</v>
      </c>
      <c r="Q1990" t="s">
        <v>8338</v>
      </c>
      <c r="R1990" t="s">
        <v>8350</v>
      </c>
      <c r="S1990" s="9">
        <f t="shared" si="126"/>
        <v>42206.763217592597</v>
      </c>
      <c r="T1990" s="9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1</v>
      </c>
      <c r="P1991" s="5">
        <f t="shared" si="125"/>
        <v>50</v>
      </c>
      <c r="Q1991" t="s">
        <v>8338</v>
      </c>
      <c r="R1991" t="s">
        <v>8350</v>
      </c>
      <c r="S1991" s="9">
        <f t="shared" si="126"/>
        <v>42685.680648148147</v>
      </c>
      <c r="T1991" s="9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16.966666666666665</v>
      </c>
      <c r="P1992" s="5">
        <f t="shared" si="125"/>
        <v>101.8</v>
      </c>
      <c r="Q1992" t="s">
        <v>8338</v>
      </c>
      <c r="R1992" t="s">
        <v>8350</v>
      </c>
      <c r="S1992" s="9">
        <f t="shared" si="126"/>
        <v>42398.195972222224</v>
      </c>
      <c r="T1992" s="9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7.0000000000000009</v>
      </c>
      <c r="P1993" s="5">
        <f t="shared" si="125"/>
        <v>46.666666666666664</v>
      </c>
      <c r="Q1993" t="s">
        <v>8338</v>
      </c>
      <c r="R1993" t="s">
        <v>8350</v>
      </c>
      <c r="S1993" s="9">
        <f t="shared" si="126"/>
        <v>42167.89335648148</v>
      </c>
      <c r="T1993" s="9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0.13333333333333333</v>
      </c>
      <c r="P1994" s="5">
        <f t="shared" si="125"/>
        <v>1</v>
      </c>
      <c r="Q1994" t="s">
        <v>8338</v>
      </c>
      <c r="R1994" t="s">
        <v>8350</v>
      </c>
      <c r="S1994" s="9">
        <f t="shared" si="126"/>
        <v>42023.143414351856</v>
      </c>
      <c r="T1994" s="9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5" t="e">
        <f t="shared" si="125"/>
        <v>#DIV/0!</v>
      </c>
      <c r="Q1995" t="s">
        <v>8338</v>
      </c>
      <c r="R1995" t="s">
        <v>8350</v>
      </c>
      <c r="S1995" s="9">
        <f t="shared" si="126"/>
        <v>42329.58839120371</v>
      </c>
      <c r="T1995" s="9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5" t="e">
        <f t="shared" si="125"/>
        <v>#DIV/0!</v>
      </c>
      <c r="Q1996" t="s">
        <v>8338</v>
      </c>
      <c r="R1996" t="s">
        <v>8350</v>
      </c>
      <c r="S1996" s="9">
        <f t="shared" si="126"/>
        <v>42651.006273148145</v>
      </c>
      <c r="T1996" s="9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</v>
      </c>
      <c r="P1997" s="5">
        <f t="shared" si="125"/>
        <v>26</v>
      </c>
      <c r="Q1997" t="s">
        <v>8338</v>
      </c>
      <c r="R1997" t="s">
        <v>8350</v>
      </c>
      <c r="S1997" s="9">
        <f t="shared" si="126"/>
        <v>42181.902037037042</v>
      </c>
      <c r="T1997" s="9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5" t="e">
        <f t="shared" si="125"/>
        <v>#DIV/0!</v>
      </c>
      <c r="Q1998" t="s">
        <v>8338</v>
      </c>
      <c r="R1998" t="s">
        <v>8350</v>
      </c>
      <c r="S1998" s="9">
        <f t="shared" si="126"/>
        <v>41800.819571759261</v>
      </c>
      <c r="T1998" s="9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5" t="e">
        <f t="shared" si="125"/>
        <v>#DIV/0!</v>
      </c>
      <c r="Q1999" t="s">
        <v>8338</v>
      </c>
      <c r="R1999" t="s">
        <v>8350</v>
      </c>
      <c r="S1999" s="9">
        <f t="shared" si="126"/>
        <v>41847.930694444447</v>
      </c>
      <c r="T1999" s="9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26.200000000000003</v>
      </c>
      <c r="P2000" s="5">
        <f t="shared" si="125"/>
        <v>218.33333333333334</v>
      </c>
      <c r="Q2000" t="s">
        <v>8338</v>
      </c>
      <c r="R2000" t="s">
        <v>8350</v>
      </c>
      <c r="S2000" s="9">
        <f t="shared" si="126"/>
        <v>41807.118495370371</v>
      </c>
      <c r="T2000" s="9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0.76129032258064511</v>
      </c>
      <c r="P2001" s="5">
        <f t="shared" si="125"/>
        <v>33.714285714285715</v>
      </c>
      <c r="Q2001" t="s">
        <v>8338</v>
      </c>
      <c r="R2001" t="s">
        <v>8350</v>
      </c>
      <c r="S2001" s="9">
        <f t="shared" si="126"/>
        <v>41926.482731481483</v>
      </c>
      <c r="T2001" s="9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12.5</v>
      </c>
      <c r="P2002" s="5">
        <f t="shared" si="125"/>
        <v>25</v>
      </c>
      <c r="Q2002" t="s">
        <v>8338</v>
      </c>
      <c r="R2002" t="s">
        <v>8350</v>
      </c>
      <c r="S2002" s="9">
        <f t="shared" si="126"/>
        <v>42345.951539351852</v>
      </c>
      <c r="T2002" s="9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382.12909090909091</v>
      </c>
      <c r="P2003" s="5">
        <f t="shared" si="125"/>
        <v>128.38790470372632</v>
      </c>
      <c r="Q2003" t="s">
        <v>8319</v>
      </c>
      <c r="R2003" t="s">
        <v>8349</v>
      </c>
      <c r="S2003" s="9">
        <f t="shared" si="126"/>
        <v>42136.209675925929</v>
      </c>
      <c r="T2003" s="9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216.79422000000002</v>
      </c>
      <c r="P2004" s="5">
        <f t="shared" si="125"/>
        <v>78.834261818181815</v>
      </c>
      <c r="Q2004" t="s">
        <v>8319</v>
      </c>
      <c r="R2004" t="s">
        <v>8349</v>
      </c>
      <c r="S2004" s="9">
        <f t="shared" si="126"/>
        <v>42728.71230324074</v>
      </c>
      <c r="T2004" s="9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312</v>
      </c>
      <c r="P2005" s="5">
        <f t="shared" si="125"/>
        <v>91.764705882352942</v>
      </c>
      <c r="Q2005" t="s">
        <v>8319</v>
      </c>
      <c r="R2005" t="s">
        <v>8349</v>
      </c>
      <c r="S2005" s="9">
        <f t="shared" si="126"/>
        <v>40347.125601851854</v>
      </c>
      <c r="T2005" s="9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234.42048</v>
      </c>
      <c r="P2006" s="5">
        <f t="shared" si="125"/>
        <v>331.10237288135596</v>
      </c>
      <c r="Q2006" t="s">
        <v>8319</v>
      </c>
      <c r="R2006" t="s">
        <v>8349</v>
      </c>
      <c r="S2006" s="9">
        <f t="shared" si="126"/>
        <v>41800.604895833334</v>
      </c>
      <c r="T2006" s="9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123.68010000000001</v>
      </c>
      <c r="P2007" s="5">
        <f t="shared" si="125"/>
        <v>194.26193717277485</v>
      </c>
      <c r="Q2007" t="s">
        <v>8319</v>
      </c>
      <c r="R2007" t="s">
        <v>8349</v>
      </c>
      <c r="S2007" s="9">
        <f t="shared" si="126"/>
        <v>41535.812708333331</v>
      </c>
      <c r="T2007" s="9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247.84</v>
      </c>
      <c r="P2008" s="5">
        <f t="shared" si="125"/>
        <v>408.97689768976898</v>
      </c>
      <c r="Q2008" t="s">
        <v>8319</v>
      </c>
      <c r="R2008" t="s">
        <v>8349</v>
      </c>
      <c r="S2008" s="9">
        <f t="shared" si="126"/>
        <v>41941.500520833331</v>
      </c>
      <c r="T2008" s="9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115.7092</v>
      </c>
      <c r="P2009" s="5">
        <f t="shared" si="125"/>
        <v>84.459270072992695</v>
      </c>
      <c r="Q2009" t="s">
        <v>8319</v>
      </c>
      <c r="R2009" t="s">
        <v>8349</v>
      </c>
      <c r="S2009" s="9">
        <f t="shared" si="126"/>
        <v>40347.837800925925</v>
      </c>
      <c r="T2009" s="9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117.07484768810599</v>
      </c>
      <c r="P2010" s="5">
        <f t="shared" si="125"/>
        <v>44.853658536585364</v>
      </c>
      <c r="Q2010" t="s">
        <v>8319</v>
      </c>
      <c r="R2010" t="s">
        <v>8349</v>
      </c>
      <c r="S2010" s="9">
        <f t="shared" si="126"/>
        <v>40761.604421296295</v>
      </c>
      <c r="T2010" s="9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305.15800000000002</v>
      </c>
      <c r="P2011" s="5">
        <f t="shared" si="125"/>
        <v>383.3643216080402</v>
      </c>
      <c r="Q2011" t="s">
        <v>8319</v>
      </c>
      <c r="R2011" t="s">
        <v>8349</v>
      </c>
      <c r="S2011" s="9">
        <f t="shared" si="126"/>
        <v>42661.323414351849</v>
      </c>
      <c r="T2011" s="9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320.05299999999994</v>
      </c>
      <c r="P2012" s="5">
        <f t="shared" si="125"/>
        <v>55.276856649395505</v>
      </c>
      <c r="Q2012" t="s">
        <v>8319</v>
      </c>
      <c r="R2012" t="s">
        <v>8349</v>
      </c>
      <c r="S2012" s="9">
        <f t="shared" si="126"/>
        <v>42570.996423611112</v>
      </c>
      <c r="T2012" s="9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819.56399999999996</v>
      </c>
      <c r="P2013" s="5">
        <f t="shared" si="125"/>
        <v>422.02059732234807</v>
      </c>
      <c r="Q2013" t="s">
        <v>8319</v>
      </c>
      <c r="R2013" t="s">
        <v>8349</v>
      </c>
      <c r="S2013" s="9">
        <f t="shared" si="126"/>
        <v>42347.358483796299</v>
      </c>
      <c r="T2013" s="9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234.90000000000003</v>
      </c>
      <c r="P2014" s="5">
        <f t="shared" si="125"/>
        <v>64.180327868852459</v>
      </c>
      <c r="Q2014" t="s">
        <v>8319</v>
      </c>
      <c r="R2014" t="s">
        <v>8349</v>
      </c>
      <c r="S2014" s="9">
        <f t="shared" si="126"/>
        <v>42010.822233796294</v>
      </c>
      <c r="T2014" s="9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494.91374999999999</v>
      </c>
      <c r="P2015" s="5">
        <f t="shared" si="125"/>
        <v>173.57781674704077</v>
      </c>
      <c r="Q2015" t="s">
        <v>8319</v>
      </c>
      <c r="R2015" t="s">
        <v>8349</v>
      </c>
      <c r="S2015" s="9">
        <f t="shared" si="126"/>
        <v>42499.960810185185</v>
      </c>
      <c r="T2015" s="9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7813.7822333333334</v>
      </c>
      <c r="P2016" s="5">
        <f t="shared" si="125"/>
        <v>88.601680840609291</v>
      </c>
      <c r="Q2016" t="s">
        <v>8319</v>
      </c>
      <c r="R2016" t="s">
        <v>8349</v>
      </c>
      <c r="S2016" s="9">
        <f t="shared" si="126"/>
        <v>41324.214571759258</v>
      </c>
      <c r="T2016" s="9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113.00013888888888</v>
      </c>
      <c r="P2017" s="5">
        <f t="shared" si="125"/>
        <v>50.222283950617282</v>
      </c>
      <c r="Q2017" t="s">
        <v>8319</v>
      </c>
      <c r="R2017" t="s">
        <v>8349</v>
      </c>
      <c r="S2017" s="9">
        <f t="shared" si="126"/>
        <v>40765.876886574071</v>
      </c>
      <c r="T2017" s="9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921.54219999999998</v>
      </c>
      <c r="P2018" s="5">
        <f t="shared" si="125"/>
        <v>192.38876826722338</v>
      </c>
      <c r="Q2018" t="s">
        <v>8319</v>
      </c>
      <c r="R2018" t="s">
        <v>8349</v>
      </c>
      <c r="S2018" s="9">
        <f t="shared" si="126"/>
        <v>41312.88077546296</v>
      </c>
      <c r="T2018" s="9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125.10239999999999</v>
      </c>
      <c r="P2019" s="5">
        <f t="shared" si="125"/>
        <v>73.416901408450698</v>
      </c>
      <c r="Q2019" t="s">
        <v>8319</v>
      </c>
      <c r="R2019" t="s">
        <v>8349</v>
      </c>
      <c r="S2019" s="9">
        <f t="shared" si="126"/>
        <v>40961.057349537034</v>
      </c>
      <c r="T2019" s="9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102.24343076923077</v>
      </c>
      <c r="P2020" s="5">
        <f t="shared" si="125"/>
        <v>147.68495555555555</v>
      </c>
      <c r="Q2020" t="s">
        <v>8319</v>
      </c>
      <c r="R2020" t="s">
        <v>8349</v>
      </c>
      <c r="S2020" s="9">
        <f t="shared" si="126"/>
        <v>42199.365844907406</v>
      </c>
      <c r="T2020" s="9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484.90975000000003</v>
      </c>
      <c r="P2021" s="5">
        <f t="shared" si="125"/>
        <v>108.96848314606741</v>
      </c>
      <c r="Q2021" t="s">
        <v>8319</v>
      </c>
      <c r="R2021" t="s">
        <v>8349</v>
      </c>
      <c r="S2021" s="9">
        <f t="shared" si="126"/>
        <v>42605.70857638889</v>
      </c>
      <c r="T2021" s="9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192.33333333333334</v>
      </c>
      <c r="P2022" s="5">
        <f t="shared" si="125"/>
        <v>23.647540983606557</v>
      </c>
      <c r="Q2022" t="s">
        <v>8319</v>
      </c>
      <c r="R2022" t="s">
        <v>8349</v>
      </c>
      <c r="S2022" s="9">
        <f t="shared" si="126"/>
        <v>41737.097499999996</v>
      </c>
      <c r="T2022" s="9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281.10000000000002</v>
      </c>
      <c r="P2023" s="5">
        <f t="shared" si="125"/>
        <v>147.94736842105263</v>
      </c>
      <c r="Q2023" t="s">
        <v>8319</v>
      </c>
      <c r="R2023" t="s">
        <v>8349</v>
      </c>
      <c r="S2023" s="9">
        <f t="shared" si="126"/>
        <v>41861.070567129631</v>
      </c>
      <c r="T2023" s="9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125.13700000000001</v>
      </c>
      <c r="P2024" s="5">
        <f t="shared" si="125"/>
        <v>385.03692307692307</v>
      </c>
      <c r="Q2024" t="s">
        <v>8319</v>
      </c>
      <c r="R2024" t="s">
        <v>8349</v>
      </c>
      <c r="S2024" s="9">
        <f t="shared" si="126"/>
        <v>42502.569120370375</v>
      </c>
      <c r="T2024" s="9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161.459</v>
      </c>
      <c r="P2025" s="5">
        <f t="shared" si="125"/>
        <v>457.39093484419266</v>
      </c>
      <c r="Q2025" t="s">
        <v>8319</v>
      </c>
      <c r="R2025" t="s">
        <v>8349</v>
      </c>
      <c r="S2025" s="9">
        <f t="shared" si="126"/>
        <v>42136.420752314814</v>
      </c>
      <c r="T2025" s="9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585.35</v>
      </c>
      <c r="P2026" s="5">
        <f t="shared" si="125"/>
        <v>222.99047619047619</v>
      </c>
      <c r="Q2026" t="s">
        <v>8319</v>
      </c>
      <c r="R2026" t="s">
        <v>8349</v>
      </c>
      <c r="S2026" s="9">
        <f t="shared" si="126"/>
        <v>41099.966944444444</v>
      </c>
      <c r="T2026" s="9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201.14999999999998</v>
      </c>
      <c r="P2027" s="5">
        <f t="shared" si="125"/>
        <v>220.74074074074073</v>
      </c>
      <c r="Q2027" t="s">
        <v>8319</v>
      </c>
      <c r="R2027" t="s">
        <v>8349</v>
      </c>
      <c r="S2027" s="9">
        <f t="shared" si="126"/>
        <v>42136.184560185182</v>
      </c>
      <c r="T2027" s="9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133.48307999999997</v>
      </c>
      <c r="P2028" s="5">
        <f t="shared" si="125"/>
        <v>73.503898678414089</v>
      </c>
      <c r="Q2028" t="s">
        <v>8319</v>
      </c>
      <c r="R2028" t="s">
        <v>8349</v>
      </c>
      <c r="S2028" s="9">
        <f t="shared" si="126"/>
        <v>41704.735937500001</v>
      </c>
      <c r="T2028" s="9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120.24900000000001</v>
      </c>
      <c r="P2029" s="5">
        <f t="shared" si="125"/>
        <v>223.09647495361781</v>
      </c>
      <c r="Q2029" t="s">
        <v>8319</v>
      </c>
      <c r="R2029" t="s">
        <v>8349</v>
      </c>
      <c r="S2029" s="9">
        <f t="shared" si="126"/>
        <v>42048.813877314817</v>
      </c>
      <c r="T2029" s="9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126.16666666666667</v>
      </c>
      <c r="P2030" s="5">
        <f t="shared" si="125"/>
        <v>47.911392405063289</v>
      </c>
      <c r="Q2030" t="s">
        <v>8319</v>
      </c>
      <c r="R2030" t="s">
        <v>8349</v>
      </c>
      <c r="S2030" s="9">
        <f t="shared" si="126"/>
        <v>40215.919050925928</v>
      </c>
      <c r="T2030" s="9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361.2</v>
      </c>
      <c r="P2031" s="5">
        <f t="shared" si="125"/>
        <v>96.063829787234042</v>
      </c>
      <c r="Q2031" t="s">
        <v>8319</v>
      </c>
      <c r="R2031" t="s">
        <v>8349</v>
      </c>
      <c r="S2031" s="9">
        <f t="shared" si="126"/>
        <v>41848.021770833337</v>
      </c>
      <c r="T2031" s="9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226.239013671875</v>
      </c>
      <c r="P2032" s="5">
        <f t="shared" si="125"/>
        <v>118.6144</v>
      </c>
      <c r="Q2032" t="s">
        <v>8319</v>
      </c>
      <c r="R2032" t="s">
        <v>8349</v>
      </c>
      <c r="S2032" s="9">
        <f t="shared" si="126"/>
        <v>41212.996481481481</v>
      </c>
      <c r="T2032" s="9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120.35</v>
      </c>
      <c r="P2033" s="5">
        <f t="shared" si="125"/>
        <v>118.45472440944881</v>
      </c>
      <c r="Q2033" t="s">
        <v>8319</v>
      </c>
      <c r="R2033" t="s">
        <v>8349</v>
      </c>
      <c r="S2033" s="9">
        <f t="shared" si="126"/>
        <v>41975.329317129625</v>
      </c>
      <c r="T2033" s="9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304.18799999999999</v>
      </c>
      <c r="P2034" s="5">
        <f t="shared" si="125"/>
        <v>143.21468926553672</v>
      </c>
      <c r="Q2034" t="s">
        <v>8319</v>
      </c>
      <c r="R2034" t="s">
        <v>8349</v>
      </c>
      <c r="S2034" s="9">
        <f t="shared" si="126"/>
        <v>42689.565671296295</v>
      </c>
      <c r="T2034" s="9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178.67599999999999</v>
      </c>
      <c r="P2035" s="5">
        <f t="shared" si="125"/>
        <v>282.71518987341773</v>
      </c>
      <c r="Q2035" t="s">
        <v>8319</v>
      </c>
      <c r="R2035" t="s">
        <v>8349</v>
      </c>
      <c r="S2035" s="9">
        <f t="shared" si="126"/>
        <v>41725.082384259258</v>
      </c>
      <c r="T2035" s="9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386.81998717948721</v>
      </c>
      <c r="P2036" s="5">
        <f t="shared" si="125"/>
        <v>593.93620078740162</v>
      </c>
      <c r="Q2036" t="s">
        <v>8319</v>
      </c>
      <c r="R2036" t="s">
        <v>8349</v>
      </c>
      <c r="S2036" s="9">
        <f t="shared" si="126"/>
        <v>42076.130011574074</v>
      </c>
      <c r="T2036" s="9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211.03642500000004</v>
      </c>
      <c r="P2037" s="5">
        <f t="shared" si="125"/>
        <v>262.15704968944101</v>
      </c>
      <c r="Q2037" t="s">
        <v>8319</v>
      </c>
      <c r="R2037" t="s">
        <v>8349</v>
      </c>
      <c r="S2037" s="9">
        <f t="shared" si="126"/>
        <v>42311.625081018516</v>
      </c>
      <c r="T2037" s="9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131.66833333333335</v>
      </c>
      <c r="P2038" s="5">
        <f t="shared" si="125"/>
        <v>46.580778301886795</v>
      </c>
      <c r="Q2038" t="s">
        <v>8319</v>
      </c>
      <c r="R2038" t="s">
        <v>8349</v>
      </c>
      <c r="S2038" s="9">
        <f t="shared" si="126"/>
        <v>41738.864803240744</v>
      </c>
      <c r="T2038" s="9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300.47639999999996</v>
      </c>
      <c r="P2039" s="5">
        <f t="shared" si="125"/>
        <v>70.041118881118877</v>
      </c>
      <c r="Q2039" t="s">
        <v>8319</v>
      </c>
      <c r="R2039" t="s">
        <v>8349</v>
      </c>
      <c r="S2039" s="9">
        <f t="shared" si="126"/>
        <v>41578.210104166668</v>
      </c>
      <c r="T2039" s="9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420.51249999999999</v>
      </c>
      <c r="P2040" s="5">
        <f t="shared" si="125"/>
        <v>164.90686274509804</v>
      </c>
      <c r="Q2040" t="s">
        <v>8319</v>
      </c>
      <c r="R2040" t="s">
        <v>8349</v>
      </c>
      <c r="S2040" s="9">
        <f t="shared" si="126"/>
        <v>41424.27107638889</v>
      </c>
      <c r="T2040" s="9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136.21680000000001</v>
      </c>
      <c r="P2041" s="5">
        <f t="shared" si="125"/>
        <v>449.26385224274406</v>
      </c>
      <c r="Q2041" t="s">
        <v>8319</v>
      </c>
      <c r="R2041" t="s">
        <v>8349</v>
      </c>
      <c r="S2041" s="9">
        <f t="shared" si="126"/>
        <v>42675.438946759255</v>
      </c>
      <c r="T2041" s="9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248.17133333333334</v>
      </c>
      <c r="P2042" s="5">
        <f t="shared" si="125"/>
        <v>27.472841328413285</v>
      </c>
      <c r="Q2042" t="s">
        <v>8319</v>
      </c>
      <c r="R2042" t="s">
        <v>8349</v>
      </c>
      <c r="S2042" s="9">
        <f t="shared" si="126"/>
        <v>41578.927118055559</v>
      </c>
      <c r="T2042" s="9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181.86315789473684</v>
      </c>
      <c r="P2043" s="5">
        <f t="shared" si="125"/>
        <v>143.97499999999999</v>
      </c>
      <c r="Q2043" t="s">
        <v>8319</v>
      </c>
      <c r="R2043" t="s">
        <v>8349</v>
      </c>
      <c r="S2043" s="9">
        <f t="shared" si="126"/>
        <v>42654.525775462964</v>
      </c>
      <c r="T2043" s="9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123.53</v>
      </c>
      <c r="P2044" s="5">
        <f t="shared" si="125"/>
        <v>88.23571428571428</v>
      </c>
      <c r="Q2044" t="s">
        <v>8319</v>
      </c>
      <c r="R2044" t="s">
        <v>8349</v>
      </c>
      <c r="S2044" s="9">
        <f t="shared" si="126"/>
        <v>42331.708032407405</v>
      </c>
      <c r="T2044" s="9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506.20938628158842</v>
      </c>
      <c r="P2045" s="5">
        <f t="shared" si="125"/>
        <v>36.326424870466319</v>
      </c>
      <c r="Q2045" t="s">
        <v>8319</v>
      </c>
      <c r="R2045" t="s">
        <v>8349</v>
      </c>
      <c r="S2045" s="9">
        <f t="shared" si="126"/>
        <v>42661.176817129628</v>
      </c>
      <c r="T2045" s="9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108.21333333333334</v>
      </c>
      <c r="P2046" s="5">
        <f t="shared" si="125"/>
        <v>90.177777777777777</v>
      </c>
      <c r="Q2046" t="s">
        <v>8319</v>
      </c>
      <c r="R2046" t="s">
        <v>8349</v>
      </c>
      <c r="S2046" s="9">
        <f t="shared" si="126"/>
        <v>42138.684189814812</v>
      </c>
      <c r="T2046" s="9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819.18387755102037</v>
      </c>
      <c r="P2047" s="5">
        <f t="shared" si="125"/>
        <v>152.62361216730039</v>
      </c>
      <c r="Q2047" t="s">
        <v>8319</v>
      </c>
      <c r="R2047" t="s">
        <v>8349</v>
      </c>
      <c r="S2047" s="9">
        <f t="shared" si="126"/>
        <v>41069.088506944441</v>
      </c>
      <c r="T2047" s="9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121.10000000000001</v>
      </c>
      <c r="P2048" s="5">
        <f t="shared" si="125"/>
        <v>55.806451612903224</v>
      </c>
      <c r="Q2048" t="s">
        <v>8319</v>
      </c>
      <c r="R2048" t="s">
        <v>8349</v>
      </c>
      <c r="S2048" s="9">
        <f t="shared" si="126"/>
        <v>41387.171805555554</v>
      </c>
      <c r="T2048" s="9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102.99897959183673</v>
      </c>
      <c r="P2049" s="5">
        <f t="shared" si="125"/>
        <v>227.85327313769753</v>
      </c>
      <c r="Q2049" t="s">
        <v>8319</v>
      </c>
      <c r="R2049" t="s">
        <v>8349</v>
      </c>
      <c r="S2049" s="9">
        <f t="shared" si="126"/>
        <v>42081.903587962966</v>
      </c>
      <c r="T2049" s="9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148.33229411764705</v>
      </c>
      <c r="P2050" s="5">
        <f t="shared" si="125"/>
        <v>91.82989803350327</v>
      </c>
      <c r="Q2050" t="s">
        <v>8319</v>
      </c>
      <c r="R2050" t="s">
        <v>8349</v>
      </c>
      <c r="S2050" s="9">
        <f t="shared" si="126"/>
        <v>41387.651516203703</v>
      </c>
      <c r="T2050" s="9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(E2051/D2051)*100</f>
        <v>120.19070000000001</v>
      </c>
      <c r="P2051" s="5">
        <f t="shared" ref="P2051:P2114" si="129">E2051/L2051</f>
        <v>80.991037735849048</v>
      </c>
      <c r="Q2051" t="s">
        <v>8319</v>
      </c>
      <c r="R2051" t="s">
        <v>8349</v>
      </c>
      <c r="S2051" s="9">
        <f t="shared" ref="S2051:S2114" si="130">(((J2051/60)/60)/24)+DATE(1970,1,1)</f>
        <v>41575.527349537035</v>
      </c>
      <c r="T2051" s="9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473.27000000000004</v>
      </c>
      <c r="P2052" s="5">
        <f t="shared" si="129"/>
        <v>278.39411764705881</v>
      </c>
      <c r="Q2052" t="s">
        <v>8319</v>
      </c>
      <c r="R2052" t="s">
        <v>8349</v>
      </c>
      <c r="S2052" s="9">
        <f t="shared" si="130"/>
        <v>42115.071504629625</v>
      </c>
      <c r="T2052" s="9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130.36250000000001</v>
      </c>
      <c r="P2053" s="5">
        <f t="shared" si="129"/>
        <v>43.095041322314053</v>
      </c>
      <c r="Q2053" t="s">
        <v>8319</v>
      </c>
      <c r="R2053" t="s">
        <v>8349</v>
      </c>
      <c r="S2053" s="9">
        <f t="shared" si="130"/>
        <v>41604.022418981483</v>
      </c>
      <c r="T2053" s="9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353.048</v>
      </c>
      <c r="P2054" s="5">
        <f t="shared" si="129"/>
        <v>326.29205175600737</v>
      </c>
      <c r="Q2054" t="s">
        <v>8319</v>
      </c>
      <c r="R2054" t="s">
        <v>8349</v>
      </c>
      <c r="S2054" s="9">
        <f t="shared" si="130"/>
        <v>42375.08394675926</v>
      </c>
      <c r="T2054" s="9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101.02</v>
      </c>
      <c r="P2055" s="5">
        <f t="shared" si="129"/>
        <v>41.743801652892564</v>
      </c>
      <c r="Q2055" t="s">
        <v>8319</v>
      </c>
      <c r="R2055" t="s">
        <v>8349</v>
      </c>
      <c r="S2055" s="9">
        <f t="shared" si="130"/>
        <v>42303.617488425924</v>
      </c>
      <c r="T2055" s="9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113.59142857142857</v>
      </c>
      <c r="P2056" s="5">
        <f t="shared" si="129"/>
        <v>64.020933977455712</v>
      </c>
      <c r="Q2056" t="s">
        <v>8319</v>
      </c>
      <c r="R2056" t="s">
        <v>8349</v>
      </c>
      <c r="S2056" s="9">
        <f t="shared" si="130"/>
        <v>41731.520949074074</v>
      </c>
      <c r="T2056" s="9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167.41666666666666</v>
      </c>
      <c r="P2057" s="5">
        <f t="shared" si="129"/>
        <v>99.455445544554451</v>
      </c>
      <c r="Q2057" t="s">
        <v>8319</v>
      </c>
      <c r="R2057" t="s">
        <v>8349</v>
      </c>
      <c r="S2057" s="9">
        <f t="shared" si="130"/>
        <v>41946.674108796295</v>
      </c>
      <c r="T2057" s="9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153.452</v>
      </c>
      <c r="P2058" s="5">
        <f t="shared" si="129"/>
        <v>138.49458483754512</v>
      </c>
      <c r="Q2058" t="s">
        <v>8319</v>
      </c>
      <c r="R2058" t="s">
        <v>8349</v>
      </c>
      <c r="S2058" s="9">
        <f t="shared" si="130"/>
        <v>41351.76090277778</v>
      </c>
      <c r="T2058" s="9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202.23220000000001</v>
      </c>
      <c r="P2059" s="5">
        <f t="shared" si="129"/>
        <v>45.547792792792798</v>
      </c>
      <c r="Q2059" t="s">
        <v>8319</v>
      </c>
      <c r="R2059" t="s">
        <v>8349</v>
      </c>
      <c r="S2059" s="9">
        <f t="shared" si="130"/>
        <v>42396.494583333333</v>
      </c>
      <c r="T2059" s="9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168.28125</v>
      </c>
      <c r="P2060" s="5">
        <f t="shared" si="129"/>
        <v>10.507317073170732</v>
      </c>
      <c r="Q2060" t="s">
        <v>8319</v>
      </c>
      <c r="R2060" t="s">
        <v>8349</v>
      </c>
      <c r="S2060" s="9">
        <f t="shared" si="130"/>
        <v>42026.370717592596</v>
      </c>
      <c r="T2060" s="9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143.45666666666668</v>
      </c>
      <c r="P2061" s="5">
        <f t="shared" si="129"/>
        <v>114.76533333333333</v>
      </c>
      <c r="Q2061" t="s">
        <v>8319</v>
      </c>
      <c r="R2061" t="s">
        <v>8349</v>
      </c>
      <c r="S2061" s="9">
        <f t="shared" si="130"/>
        <v>42361.602476851855</v>
      </c>
      <c r="T2061" s="9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196.4</v>
      </c>
      <c r="P2062" s="5">
        <f t="shared" si="129"/>
        <v>35.997067448680355</v>
      </c>
      <c r="Q2062" t="s">
        <v>8319</v>
      </c>
      <c r="R2062" t="s">
        <v>8349</v>
      </c>
      <c r="S2062" s="9">
        <f t="shared" si="130"/>
        <v>41783.642939814818</v>
      </c>
      <c r="T2062" s="9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107.91999999999999</v>
      </c>
      <c r="P2063" s="5">
        <f t="shared" si="129"/>
        <v>154.17142857142858</v>
      </c>
      <c r="Q2063" t="s">
        <v>8319</v>
      </c>
      <c r="R2063" t="s">
        <v>8349</v>
      </c>
      <c r="S2063" s="9">
        <f t="shared" si="130"/>
        <v>42705.764513888891</v>
      </c>
      <c r="T2063" s="9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114.97699999999999</v>
      </c>
      <c r="P2064" s="5">
        <f t="shared" si="129"/>
        <v>566.38916256157631</v>
      </c>
      <c r="Q2064" t="s">
        <v>8319</v>
      </c>
      <c r="R2064" t="s">
        <v>8349</v>
      </c>
      <c r="S2064" s="9">
        <f t="shared" si="130"/>
        <v>42423.3830787037</v>
      </c>
      <c r="T2064" s="9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148.04999999999998</v>
      </c>
      <c r="P2065" s="5">
        <f t="shared" si="129"/>
        <v>120.85714285714286</v>
      </c>
      <c r="Q2065" t="s">
        <v>8319</v>
      </c>
      <c r="R2065" t="s">
        <v>8349</v>
      </c>
      <c r="S2065" s="9">
        <f t="shared" si="130"/>
        <v>42472.73265046296</v>
      </c>
      <c r="T2065" s="9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191.16676082790633</v>
      </c>
      <c r="P2066" s="5">
        <f t="shared" si="129"/>
        <v>86.163845492085343</v>
      </c>
      <c r="Q2066" t="s">
        <v>8319</v>
      </c>
      <c r="R2066" t="s">
        <v>8349</v>
      </c>
      <c r="S2066" s="9">
        <f t="shared" si="130"/>
        <v>41389.364849537036</v>
      </c>
      <c r="T2066" s="9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199.215125</v>
      </c>
      <c r="P2067" s="5">
        <f t="shared" si="129"/>
        <v>51.212114395886893</v>
      </c>
      <c r="Q2067" t="s">
        <v>8319</v>
      </c>
      <c r="R2067" t="s">
        <v>8349</v>
      </c>
      <c r="S2067" s="9">
        <f t="shared" si="130"/>
        <v>41603.333668981482</v>
      </c>
      <c r="T2067" s="9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218.6</v>
      </c>
      <c r="P2068" s="5">
        <f t="shared" si="129"/>
        <v>67.261538461538464</v>
      </c>
      <c r="Q2068" t="s">
        <v>8319</v>
      </c>
      <c r="R2068" t="s">
        <v>8349</v>
      </c>
      <c r="S2068" s="9">
        <f t="shared" si="130"/>
        <v>41844.771793981483</v>
      </c>
      <c r="T2068" s="9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126.86868686868686</v>
      </c>
      <c r="P2069" s="5">
        <f t="shared" si="129"/>
        <v>62.8</v>
      </c>
      <c r="Q2069" t="s">
        <v>8319</v>
      </c>
      <c r="R2069" t="s">
        <v>8349</v>
      </c>
      <c r="S2069" s="9">
        <f t="shared" si="130"/>
        <v>42115.853888888887</v>
      </c>
      <c r="T2069" s="9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105.22388000000001</v>
      </c>
      <c r="P2070" s="5">
        <f t="shared" si="129"/>
        <v>346.13118421052633</v>
      </c>
      <c r="Q2070" t="s">
        <v>8319</v>
      </c>
      <c r="R2070" t="s">
        <v>8349</v>
      </c>
      <c r="S2070" s="9">
        <f t="shared" si="130"/>
        <v>42633.841608796298</v>
      </c>
      <c r="T2070" s="9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128.40666000000002</v>
      </c>
      <c r="P2071" s="5">
        <f t="shared" si="129"/>
        <v>244.11912547528519</v>
      </c>
      <c r="Q2071" t="s">
        <v>8319</v>
      </c>
      <c r="R2071" t="s">
        <v>8349</v>
      </c>
      <c r="S2071" s="9">
        <f t="shared" si="130"/>
        <v>42340.972118055557</v>
      </c>
      <c r="T2071" s="9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317.3272</v>
      </c>
      <c r="P2072" s="5">
        <f t="shared" si="129"/>
        <v>259.25424836601309</v>
      </c>
      <c r="Q2072" t="s">
        <v>8319</v>
      </c>
      <c r="R2072" t="s">
        <v>8349</v>
      </c>
      <c r="S2072" s="9">
        <f t="shared" si="130"/>
        <v>42519.6565162037</v>
      </c>
      <c r="T2072" s="9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280.73</v>
      </c>
      <c r="P2073" s="5">
        <f t="shared" si="129"/>
        <v>201.96402877697841</v>
      </c>
      <c r="Q2073" t="s">
        <v>8319</v>
      </c>
      <c r="R2073" t="s">
        <v>8349</v>
      </c>
      <c r="S2073" s="9">
        <f t="shared" si="130"/>
        <v>42600.278749999998</v>
      </c>
      <c r="T2073" s="9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110.73146853146854</v>
      </c>
      <c r="P2074" s="5">
        <f t="shared" si="129"/>
        <v>226.20857142857142</v>
      </c>
      <c r="Q2074" t="s">
        <v>8319</v>
      </c>
      <c r="R2074" t="s">
        <v>8349</v>
      </c>
      <c r="S2074" s="9">
        <f t="shared" si="130"/>
        <v>42467.581388888888</v>
      </c>
      <c r="T2074" s="9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152.60429999999999</v>
      </c>
      <c r="P2075" s="5">
        <f t="shared" si="129"/>
        <v>324.69</v>
      </c>
      <c r="Q2075" t="s">
        <v>8319</v>
      </c>
      <c r="R2075" t="s">
        <v>8349</v>
      </c>
      <c r="S2075" s="9">
        <f t="shared" si="130"/>
        <v>42087.668032407411</v>
      </c>
      <c r="T2075" s="9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102.49999999999999</v>
      </c>
      <c r="P2076" s="5">
        <f t="shared" si="129"/>
        <v>205</v>
      </c>
      <c r="Q2076" t="s">
        <v>8319</v>
      </c>
      <c r="R2076" t="s">
        <v>8349</v>
      </c>
      <c r="S2076" s="9">
        <f t="shared" si="130"/>
        <v>42466.826180555552</v>
      </c>
      <c r="T2076" s="9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1678.3738373837384</v>
      </c>
      <c r="P2077" s="5">
        <f t="shared" si="129"/>
        <v>20.465926829268295</v>
      </c>
      <c r="Q2077" t="s">
        <v>8319</v>
      </c>
      <c r="R2077" t="s">
        <v>8349</v>
      </c>
      <c r="S2077" s="9">
        <f t="shared" si="130"/>
        <v>41450.681574074071</v>
      </c>
      <c r="T2077" s="9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543.349156424581</v>
      </c>
      <c r="P2078" s="5">
        <f t="shared" si="129"/>
        <v>116.35303146309367</v>
      </c>
      <c r="Q2078" t="s">
        <v>8319</v>
      </c>
      <c r="R2078" t="s">
        <v>8349</v>
      </c>
      <c r="S2078" s="9">
        <f t="shared" si="130"/>
        <v>41803.880659722221</v>
      </c>
      <c r="T2078" s="9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115.50800000000001</v>
      </c>
      <c r="P2079" s="5">
        <f t="shared" si="129"/>
        <v>307.20212765957444</v>
      </c>
      <c r="Q2079" t="s">
        <v>8319</v>
      </c>
      <c r="R2079" t="s">
        <v>8349</v>
      </c>
      <c r="S2079" s="9">
        <f t="shared" si="130"/>
        <v>42103.042546296296</v>
      </c>
      <c r="T2079" s="9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131.20499999999998</v>
      </c>
      <c r="P2080" s="5">
        <f t="shared" si="129"/>
        <v>546.6875</v>
      </c>
      <c r="Q2080" t="s">
        <v>8319</v>
      </c>
      <c r="R2080" t="s">
        <v>8349</v>
      </c>
      <c r="S2080" s="9">
        <f t="shared" si="130"/>
        <v>42692.771493055552</v>
      </c>
      <c r="T2080" s="9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288.17</v>
      </c>
      <c r="P2081" s="5">
        <f t="shared" si="129"/>
        <v>47.474464579901152</v>
      </c>
      <c r="Q2081" t="s">
        <v>8319</v>
      </c>
      <c r="R2081" t="s">
        <v>8349</v>
      </c>
      <c r="S2081" s="9">
        <f t="shared" si="130"/>
        <v>42150.71056712963</v>
      </c>
      <c r="T2081" s="9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507.8</v>
      </c>
      <c r="P2082" s="5">
        <f t="shared" si="129"/>
        <v>101.56</v>
      </c>
      <c r="Q2082" t="s">
        <v>8319</v>
      </c>
      <c r="R2082" t="s">
        <v>8349</v>
      </c>
      <c r="S2082" s="9">
        <f t="shared" si="130"/>
        <v>42289.957175925927</v>
      </c>
      <c r="T2082" s="9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114.57142857142857</v>
      </c>
      <c r="P2083" s="5">
        <f t="shared" si="129"/>
        <v>72.909090909090907</v>
      </c>
      <c r="Q2083" t="s">
        <v>8325</v>
      </c>
      <c r="R2083" t="s">
        <v>8329</v>
      </c>
      <c r="S2083" s="9">
        <f t="shared" si="130"/>
        <v>41004.156886574077</v>
      </c>
      <c r="T2083" s="9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110.73333333333333</v>
      </c>
      <c r="P2084" s="5">
        <f t="shared" si="129"/>
        <v>43.710526315789473</v>
      </c>
      <c r="Q2084" t="s">
        <v>8325</v>
      </c>
      <c r="R2084" t="s">
        <v>8329</v>
      </c>
      <c r="S2084" s="9">
        <f t="shared" si="130"/>
        <v>40811.120324074072</v>
      </c>
      <c r="T2084" s="9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113.33333333333333</v>
      </c>
      <c r="P2085" s="5">
        <f t="shared" si="129"/>
        <v>34</v>
      </c>
      <c r="Q2085" t="s">
        <v>8325</v>
      </c>
      <c r="R2085" t="s">
        <v>8329</v>
      </c>
      <c r="S2085" s="9">
        <f t="shared" si="130"/>
        <v>41034.72216435185</v>
      </c>
      <c r="T2085" s="9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108.33333333333333</v>
      </c>
      <c r="P2086" s="5">
        <f t="shared" si="129"/>
        <v>70.652173913043484</v>
      </c>
      <c r="Q2086" t="s">
        <v>8325</v>
      </c>
      <c r="R2086" t="s">
        <v>8329</v>
      </c>
      <c r="S2086" s="9">
        <f t="shared" si="130"/>
        <v>41731.833124999997</v>
      </c>
      <c r="T2086" s="9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123.53333333333335</v>
      </c>
      <c r="P2087" s="5">
        <f t="shared" si="129"/>
        <v>89.301204819277103</v>
      </c>
      <c r="Q2087" t="s">
        <v>8325</v>
      </c>
      <c r="R2087" t="s">
        <v>8329</v>
      </c>
      <c r="S2087" s="9">
        <f t="shared" si="130"/>
        <v>41075.835497685184</v>
      </c>
      <c r="T2087" s="9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100.69999999999999</v>
      </c>
      <c r="P2088" s="5">
        <f t="shared" si="129"/>
        <v>115.08571428571429</v>
      </c>
      <c r="Q2088" t="s">
        <v>8325</v>
      </c>
      <c r="R2088" t="s">
        <v>8329</v>
      </c>
      <c r="S2088" s="9">
        <f t="shared" si="130"/>
        <v>40860.67050925926</v>
      </c>
      <c r="T2088" s="9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103.53333333333335</v>
      </c>
      <c r="P2089" s="5">
        <f t="shared" si="129"/>
        <v>62.12</v>
      </c>
      <c r="Q2089" t="s">
        <v>8325</v>
      </c>
      <c r="R2089" t="s">
        <v>8329</v>
      </c>
      <c r="S2089" s="9">
        <f t="shared" si="130"/>
        <v>40764.204375000001</v>
      </c>
      <c r="T2089" s="9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115.51066666666668</v>
      </c>
      <c r="P2090" s="5">
        <f t="shared" si="129"/>
        <v>46.204266666666669</v>
      </c>
      <c r="Q2090" t="s">
        <v>8325</v>
      </c>
      <c r="R2090" t="s">
        <v>8329</v>
      </c>
      <c r="S2090" s="9">
        <f t="shared" si="130"/>
        <v>40395.714722222219</v>
      </c>
      <c r="T2090" s="9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120.4004</v>
      </c>
      <c r="P2091" s="5">
        <f t="shared" si="129"/>
        <v>48.54854838709678</v>
      </c>
      <c r="Q2091" t="s">
        <v>8325</v>
      </c>
      <c r="R2091" t="s">
        <v>8329</v>
      </c>
      <c r="S2091" s="9">
        <f t="shared" si="130"/>
        <v>41453.076319444444</v>
      </c>
      <c r="T2091" s="9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115.040375</v>
      </c>
      <c r="P2092" s="5">
        <f t="shared" si="129"/>
        <v>57.520187499999999</v>
      </c>
      <c r="Q2092" t="s">
        <v>8325</v>
      </c>
      <c r="R2092" t="s">
        <v>8329</v>
      </c>
      <c r="S2092" s="9">
        <f t="shared" si="130"/>
        <v>41299.381423611114</v>
      </c>
      <c r="T2092" s="9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120.46777777777777</v>
      </c>
      <c r="P2093" s="5">
        <f t="shared" si="129"/>
        <v>88.147154471544724</v>
      </c>
      <c r="Q2093" t="s">
        <v>8325</v>
      </c>
      <c r="R2093" t="s">
        <v>8329</v>
      </c>
      <c r="S2093" s="9">
        <f t="shared" si="130"/>
        <v>40555.322662037033</v>
      </c>
      <c r="T2093" s="9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101.28333333333333</v>
      </c>
      <c r="P2094" s="5">
        <f t="shared" si="129"/>
        <v>110.49090909090908</v>
      </c>
      <c r="Q2094" t="s">
        <v>8325</v>
      </c>
      <c r="R2094" t="s">
        <v>8329</v>
      </c>
      <c r="S2094" s="9">
        <f t="shared" si="130"/>
        <v>40763.707546296297</v>
      </c>
      <c r="T2094" s="9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102.46666666666667</v>
      </c>
      <c r="P2095" s="5">
        <f t="shared" si="129"/>
        <v>66.826086956521735</v>
      </c>
      <c r="Q2095" t="s">
        <v>8325</v>
      </c>
      <c r="R2095" t="s">
        <v>8329</v>
      </c>
      <c r="S2095" s="9">
        <f t="shared" si="130"/>
        <v>41205.854537037041</v>
      </c>
      <c r="T2095" s="9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120.54285714285714</v>
      </c>
      <c r="P2096" s="5">
        <f t="shared" si="129"/>
        <v>58.597222222222221</v>
      </c>
      <c r="Q2096" t="s">
        <v>8325</v>
      </c>
      <c r="R2096" t="s">
        <v>8329</v>
      </c>
      <c r="S2096" s="9">
        <f t="shared" si="130"/>
        <v>40939.02002314815</v>
      </c>
      <c r="T2096" s="9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100</v>
      </c>
      <c r="P2097" s="5">
        <f t="shared" si="129"/>
        <v>113.63636363636364</v>
      </c>
      <c r="Q2097" t="s">
        <v>8325</v>
      </c>
      <c r="R2097" t="s">
        <v>8329</v>
      </c>
      <c r="S2097" s="9">
        <f t="shared" si="130"/>
        <v>40758.733483796292</v>
      </c>
      <c r="T2097" s="9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101.66666666666666</v>
      </c>
      <c r="P2098" s="5">
        <f t="shared" si="129"/>
        <v>43.571428571428569</v>
      </c>
      <c r="Q2098" t="s">
        <v>8325</v>
      </c>
      <c r="R2098" t="s">
        <v>8329</v>
      </c>
      <c r="S2098" s="9">
        <f t="shared" si="130"/>
        <v>41192.758506944447</v>
      </c>
      <c r="T2098" s="9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100</v>
      </c>
      <c r="P2099" s="5">
        <f t="shared" si="129"/>
        <v>78.94736842105263</v>
      </c>
      <c r="Q2099" t="s">
        <v>8325</v>
      </c>
      <c r="R2099" t="s">
        <v>8329</v>
      </c>
      <c r="S2099" s="9">
        <f t="shared" si="130"/>
        <v>40818.58489583333</v>
      </c>
      <c r="T2099" s="9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100.33333333333334</v>
      </c>
      <c r="P2100" s="5">
        <f t="shared" si="129"/>
        <v>188.125</v>
      </c>
      <c r="Q2100" t="s">
        <v>8325</v>
      </c>
      <c r="R2100" t="s">
        <v>8329</v>
      </c>
      <c r="S2100" s="9">
        <f t="shared" si="130"/>
        <v>40946.11383101852</v>
      </c>
      <c r="T2100" s="9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132.36666666666667</v>
      </c>
      <c r="P2101" s="5">
        <f t="shared" si="129"/>
        <v>63.031746031746032</v>
      </c>
      <c r="Q2101" t="s">
        <v>8325</v>
      </c>
      <c r="R2101" t="s">
        <v>8329</v>
      </c>
      <c r="S2101" s="9">
        <f t="shared" si="130"/>
        <v>42173.746342592596</v>
      </c>
      <c r="T2101" s="9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136.66666666666666</v>
      </c>
      <c r="P2102" s="5">
        <f t="shared" si="129"/>
        <v>30.37037037037037</v>
      </c>
      <c r="Q2102" t="s">
        <v>8325</v>
      </c>
      <c r="R2102" t="s">
        <v>8329</v>
      </c>
      <c r="S2102" s="9">
        <f t="shared" si="130"/>
        <v>41074.834965277776</v>
      </c>
      <c r="T2102" s="9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113.25</v>
      </c>
      <c r="P2103" s="5">
        <f t="shared" si="129"/>
        <v>51.477272727272727</v>
      </c>
      <c r="Q2103" t="s">
        <v>8325</v>
      </c>
      <c r="R2103" t="s">
        <v>8329</v>
      </c>
      <c r="S2103" s="9">
        <f t="shared" si="130"/>
        <v>40892.149467592593</v>
      </c>
      <c r="T2103" s="9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136</v>
      </c>
      <c r="P2104" s="5">
        <f t="shared" si="129"/>
        <v>35.789473684210527</v>
      </c>
      <c r="Q2104" t="s">
        <v>8325</v>
      </c>
      <c r="R2104" t="s">
        <v>8329</v>
      </c>
      <c r="S2104" s="9">
        <f t="shared" si="130"/>
        <v>40638.868611111109</v>
      </c>
      <c r="T2104" s="9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146.12318374694613</v>
      </c>
      <c r="P2105" s="5">
        <f t="shared" si="129"/>
        <v>98.817391304347822</v>
      </c>
      <c r="Q2105" t="s">
        <v>8325</v>
      </c>
      <c r="R2105" t="s">
        <v>8329</v>
      </c>
      <c r="S2105" s="9">
        <f t="shared" si="130"/>
        <v>41192.754942129628</v>
      </c>
      <c r="T2105" s="9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129.5</v>
      </c>
      <c r="P2106" s="5">
        <f t="shared" si="129"/>
        <v>28</v>
      </c>
      <c r="Q2106" t="s">
        <v>8325</v>
      </c>
      <c r="R2106" t="s">
        <v>8329</v>
      </c>
      <c r="S2106" s="9">
        <f t="shared" si="130"/>
        <v>41394.074467592596</v>
      </c>
      <c r="T2106" s="9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254</v>
      </c>
      <c r="P2107" s="5">
        <f t="shared" si="129"/>
        <v>51.313131313131315</v>
      </c>
      <c r="Q2107" t="s">
        <v>8325</v>
      </c>
      <c r="R2107" t="s">
        <v>8329</v>
      </c>
      <c r="S2107" s="9">
        <f t="shared" si="130"/>
        <v>41951.788807870369</v>
      </c>
      <c r="T2107" s="9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107.04545454545456</v>
      </c>
      <c r="P2108" s="5">
        <f t="shared" si="129"/>
        <v>53.522727272727273</v>
      </c>
      <c r="Q2108" t="s">
        <v>8325</v>
      </c>
      <c r="R2108" t="s">
        <v>8329</v>
      </c>
      <c r="S2108" s="9">
        <f t="shared" si="130"/>
        <v>41270.21497685185</v>
      </c>
      <c r="T2108" s="9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107.73299999999999</v>
      </c>
      <c r="P2109" s="5">
        <f t="shared" si="129"/>
        <v>37.149310344827583</v>
      </c>
      <c r="Q2109" t="s">
        <v>8325</v>
      </c>
      <c r="R2109" t="s">
        <v>8329</v>
      </c>
      <c r="S2109" s="9">
        <f t="shared" si="130"/>
        <v>41934.71056712963</v>
      </c>
      <c r="T2109" s="9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107.31250000000001</v>
      </c>
      <c r="P2110" s="5">
        <f t="shared" si="129"/>
        <v>89.895287958115176</v>
      </c>
      <c r="Q2110" t="s">
        <v>8325</v>
      </c>
      <c r="R2110" t="s">
        <v>8329</v>
      </c>
      <c r="S2110" s="9">
        <f t="shared" si="130"/>
        <v>41135.175694444442</v>
      </c>
      <c r="T2110" s="9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106.52500000000001</v>
      </c>
      <c r="P2111" s="5">
        <f t="shared" si="129"/>
        <v>106.52500000000001</v>
      </c>
      <c r="Q2111" t="s">
        <v>8325</v>
      </c>
      <c r="R2111" t="s">
        <v>8329</v>
      </c>
      <c r="S2111" s="9">
        <f t="shared" si="130"/>
        <v>42160.708530092597</v>
      </c>
      <c r="T2111" s="9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100.35000000000001</v>
      </c>
      <c r="P2112" s="5">
        <f t="shared" si="129"/>
        <v>52.815789473684212</v>
      </c>
      <c r="Q2112" t="s">
        <v>8325</v>
      </c>
      <c r="R2112" t="s">
        <v>8329</v>
      </c>
      <c r="S2112" s="9">
        <f t="shared" si="130"/>
        <v>41759.670937499999</v>
      </c>
      <c r="T2112" s="9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106.5</v>
      </c>
      <c r="P2113" s="5">
        <f t="shared" si="129"/>
        <v>54.615384615384613</v>
      </c>
      <c r="Q2113" t="s">
        <v>8325</v>
      </c>
      <c r="R2113" t="s">
        <v>8329</v>
      </c>
      <c r="S2113" s="9">
        <f t="shared" si="130"/>
        <v>40703.197048611109</v>
      </c>
      <c r="T2113" s="9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100</v>
      </c>
      <c r="P2114" s="5">
        <f t="shared" si="129"/>
        <v>27.272727272727273</v>
      </c>
      <c r="Q2114" t="s">
        <v>8325</v>
      </c>
      <c r="R2114" t="s">
        <v>8329</v>
      </c>
      <c r="S2114" s="9">
        <f t="shared" si="130"/>
        <v>41365.928159722222</v>
      </c>
      <c r="T2114" s="9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(E2115/D2115)*100</f>
        <v>104.85714285714285</v>
      </c>
      <c r="P2115" s="5">
        <f t="shared" ref="P2115:P2178" si="133">E2115/L2115</f>
        <v>68.598130841121488</v>
      </c>
      <c r="Q2115" t="s">
        <v>8325</v>
      </c>
      <c r="R2115" t="s">
        <v>8329</v>
      </c>
      <c r="S2115" s="9">
        <f t="shared" ref="S2115:S2178" si="134">(((J2115/60)/60)/24)+DATE(1970,1,1)</f>
        <v>41870.86546296296</v>
      </c>
      <c r="T2115" s="9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104.69999999999999</v>
      </c>
      <c r="P2116" s="5">
        <f t="shared" si="133"/>
        <v>35.612244897959187</v>
      </c>
      <c r="Q2116" t="s">
        <v>8325</v>
      </c>
      <c r="R2116" t="s">
        <v>8329</v>
      </c>
      <c r="S2116" s="9">
        <f t="shared" si="134"/>
        <v>40458.815625000003</v>
      </c>
      <c r="T2116" s="9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225.66666666666669</v>
      </c>
      <c r="P2117" s="5">
        <f t="shared" si="133"/>
        <v>94.027777777777771</v>
      </c>
      <c r="Q2117" t="s">
        <v>8325</v>
      </c>
      <c r="R2117" t="s">
        <v>8329</v>
      </c>
      <c r="S2117" s="9">
        <f t="shared" si="134"/>
        <v>40564.081030092595</v>
      </c>
      <c r="T2117" s="9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100.90416666666667</v>
      </c>
      <c r="P2118" s="5">
        <f t="shared" si="133"/>
        <v>526.45652173913038</v>
      </c>
      <c r="Q2118" t="s">
        <v>8325</v>
      </c>
      <c r="R2118" t="s">
        <v>8329</v>
      </c>
      <c r="S2118" s="9">
        <f t="shared" si="134"/>
        <v>41136.777812500004</v>
      </c>
      <c r="T2118" s="9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147.75</v>
      </c>
      <c r="P2119" s="5">
        <f t="shared" si="133"/>
        <v>50.657142857142858</v>
      </c>
      <c r="Q2119" t="s">
        <v>8325</v>
      </c>
      <c r="R2119" t="s">
        <v>8329</v>
      </c>
      <c r="S2119" s="9">
        <f t="shared" si="134"/>
        <v>42290.059594907405</v>
      </c>
      <c r="T2119" s="9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134.61099999999999</v>
      </c>
      <c r="P2120" s="5">
        <f t="shared" si="133"/>
        <v>79.182941176470578</v>
      </c>
      <c r="Q2120" t="s">
        <v>8325</v>
      </c>
      <c r="R2120" t="s">
        <v>8329</v>
      </c>
      <c r="S2120" s="9">
        <f t="shared" si="134"/>
        <v>40718.839537037034</v>
      </c>
      <c r="T2120" s="9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100.75</v>
      </c>
      <c r="P2121" s="5">
        <f t="shared" si="133"/>
        <v>91.590909090909093</v>
      </c>
      <c r="Q2121" t="s">
        <v>8325</v>
      </c>
      <c r="R2121" t="s">
        <v>8329</v>
      </c>
      <c r="S2121" s="9">
        <f t="shared" si="134"/>
        <v>41107.130150462966</v>
      </c>
      <c r="T2121" s="9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100.880375</v>
      </c>
      <c r="P2122" s="5">
        <f t="shared" si="133"/>
        <v>116.96275362318841</v>
      </c>
      <c r="Q2122" t="s">
        <v>8325</v>
      </c>
      <c r="R2122" t="s">
        <v>8329</v>
      </c>
      <c r="S2122" s="9">
        <f t="shared" si="134"/>
        <v>41591.964537037034</v>
      </c>
      <c r="T2122" s="9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0.56800000000000006</v>
      </c>
      <c r="P2123" s="5">
        <f t="shared" si="133"/>
        <v>28.4</v>
      </c>
      <c r="Q2123" t="s">
        <v>8333</v>
      </c>
      <c r="R2123" t="s">
        <v>8334</v>
      </c>
      <c r="S2123" s="9">
        <f t="shared" si="134"/>
        <v>42716.7424537037</v>
      </c>
      <c r="T2123" s="9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0.38750000000000001</v>
      </c>
      <c r="P2124" s="5">
        <f t="shared" si="133"/>
        <v>103.33333333333333</v>
      </c>
      <c r="Q2124" t="s">
        <v>8333</v>
      </c>
      <c r="R2124" t="s">
        <v>8334</v>
      </c>
      <c r="S2124" s="9">
        <f t="shared" si="134"/>
        <v>42712.300567129627</v>
      </c>
      <c r="T2124" s="9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10</v>
      </c>
      <c r="P2125" s="5">
        <f t="shared" si="133"/>
        <v>10</v>
      </c>
      <c r="Q2125" t="s">
        <v>8333</v>
      </c>
      <c r="R2125" t="s">
        <v>8334</v>
      </c>
      <c r="S2125" s="9">
        <f t="shared" si="134"/>
        <v>40198.424849537041</v>
      </c>
      <c r="T2125" s="9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10.454545454545453</v>
      </c>
      <c r="P2126" s="5">
        <f t="shared" si="133"/>
        <v>23</v>
      </c>
      <c r="Q2126" t="s">
        <v>8333</v>
      </c>
      <c r="R2126" t="s">
        <v>8334</v>
      </c>
      <c r="S2126" s="9">
        <f t="shared" si="134"/>
        <v>40464.028182870366</v>
      </c>
      <c r="T2126" s="9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1.4200000000000002</v>
      </c>
      <c r="P2127" s="5">
        <f t="shared" si="133"/>
        <v>31.555555555555557</v>
      </c>
      <c r="Q2127" t="s">
        <v>8333</v>
      </c>
      <c r="R2127" t="s">
        <v>8334</v>
      </c>
      <c r="S2127" s="9">
        <f t="shared" si="134"/>
        <v>42191.023530092592</v>
      </c>
      <c r="T2127" s="9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0.05</v>
      </c>
      <c r="P2128" s="5">
        <f t="shared" si="133"/>
        <v>5</v>
      </c>
      <c r="Q2128" t="s">
        <v>8333</v>
      </c>
      <c r="R2128" t="s">
        <v>8334</v>
      </c>
      <c r="S2128" s="9">
        <f t="shared" si="134"/>
        <v>41951.973229166666</v>
      </c>
      <c r="T2128" s="9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28.842857142857142</v>
      </c>
      <c r="P2129" s="5">
        <f t="shared" si="133"/>
        <v>34.220338983050844</v>
      </c>
      <c r="Q2129" t="s">
        <v>8333</v>
      </c>
      <c r="R2129" t="s">
        <v>8334</v>
      </c>
      <c r="S2129" s="9">
        <f t="shared" si="134"/>
        <v>42045.50535879629</v>
      </c>
      <c r="T2129" s="9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0.16666666666666669</v>
      </c>
      <c r="P2130" s="5">
        <f t="shared" si="133"/>
        <v>25</v>
      </c>
      <c r="Q2130" t="s">
        <v>8333</v>
      </c>
      <c r="R2130" t="s">
        <v>8334</v>
      </c>
      <c r="S2130" s="9">
        <f t="shared" si="134"/>
        <v>41843.772789351853</v>
      </c>
      <c r="T2130" s="9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11.799999999999999</v>
      </c>
      <c r="P2131" s="5">
        <f t="shared" si="133"/>
        <v>19.666666666666668</v>
      </c>
      <c r="Q2131" t="s">
        <v>8333</v>
      </c>
      <c r="R2131" t="s">
        <v>8334</v>
      </c>
      <c r="S2131" s="9">
        <f t="shared" si="134"/>
        <v>42409.024305555555</v>
      </c>
      <c r="T2131" s="9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0.20238095238095236</v>
      </c>
      <c r="P2132" s="5">
        <f t="shared" si="133"/>
        <v>21.25</v>
      </c>
      <c r="Q2132" t="s">
        <v>8333</v>
      </c>
      <c r="R2132" t="s">
        <v>8334</v>
      </c>
      <c r="S2132" s="9">
        <f t="shared" si="134"/>
        <v>41832.086377314816</v>
      </c>
      <c r="T2132" s="9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5</v>
      </c>
      <c r="P2133" s="5">
        <f t="shared" si="133"/>
        <v>8.3333333333333339</v>
      </c>
      <c r="Q2133" t="s">
        <v>8333</v>
      </c>
      <c r="R2133" t="s">
        <v>8334</v>
      </c>
      <c r="S2133" s="9">
        <f t="shared" si="134"/>
        <v>42167.207071759258</v>
      </c>
      <c r="T2133" s="9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2.1129899999999995</v>
      </c>
      <c r="P2134" s="5">
        <f t="shared" si="133"/>
        <v>21.34333333333333</v>
      </c>
      <c r="Q2134" t="s">
        <v>8333</v>
      </c>
      <c r="R2134" t="s">
        <v>8334</v>
      </c>
      <c r="S2134" s="9">
        <f t="shared" si="134"/>
        <v>41643.487175925926</v>
      </c>
      <c r="T2134" s="9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</v>
      </c>
      <c r="P2135" s="5">
        <f t="shared" si="133"/>
        <v>5.333333333333333</v>
      </c>
      <c r="Q2135" t="s">
        <v>8333</v>
      </c>
      <c r="R2135" t="s">
        <v>8334</v>
      </c>
      <c r="S2135" s="9">
        <f t="shared" si="134"/>
        <v>40619.097210648149</v>
      </c>
      <c r="T2135" s="9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1.7333333333333332</v>
      </c>
      <c r="P2136" s="5">
        <f t="shared" si="133"/>
        <v>34.666666666666664</v>
      </c>
      <c r="Q2136" t="s">
        <v>8333</v>
      </c>
      <c r="R2136" t="s">
        <v>8334</v>
      </c>
      <c r="S2136" s="9">
        <f t="shared" si="134"/>
        <v>41361.886469907404</v>
      </c>
      <c r="T2136" s="9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</v>
      </c>
      <c r="P2137" s="5">
        <f t="shared" si="133"/>
        <v>21.727272727272727</v>
      </c>
      <c r="Q2137" t="s">
        <v>8333</v>
      </c>
      <c r="R2137" t="s">
        <v>8334</v>
      </c>
      <c r="S2137" s="9">
        <f t="shared" si="134"/>
        <v>41156.963344907403</v>
      </c>
      <c r="T2137" s="9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5.9612499999999999E-2</v>
      </c>
      <c r="P2138" s="5">
        <f t="shared" si="133"/>
        <v>11.922499999999999</v>
      </c>
      <c r="Q2138" t="s">
        <v>8333</v>
      </c>
      <c r="R2138" t="s">
        <v>8334</v>
      </c>
      <c r="S2138" s="9">
        <f t="shared" si="134"/>
        <v>41536.509097222224</v>
      </c>
      <c r="T2138" s="9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28.405999999999999</v>
      </c>
      <c r="P2139" s="5">
        <f t="shared" si="133"/>
        <v>26.59737827715356</v>
      </c>
      <c r="Q2139" t="s">
        <v>8333</v>
      </c>
      <c r="R2139" t="s">
        <v>8334</v>
      </c>
      <c r="S2139" s="9">
        <f t="shared" si="134"/>
        <v>41948.771168981482</v>
      </c>
      <c r="T2139" s="9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12.8</v>
      </c>
      <c r="P2140" s="5">
        <f t="shared" si="133"/>
        <v>10.666666666666666</v>
      </c>
      <c r="Q2140" t="s">
        <v>8333</v>
      </c>
      <c r="R2140" t="s">
        <v>8334</v>
      </c>
      <c r="S2140" s="9">
        <f t="shared" si="134"/>
        <v>41557.013182870374</v>
      </c>
      <c r="T2140" s="9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5.42</v>
      </c>
      <c r="P2141" s="5">
        <f t="shared" si="133"/>
        <v>29.035714285714285</v>
      </c>
      <c r="Q2141" t="s">
        <v>8333</v>
      </c>
      <c r="R2141" t="s">
        <v>8334</v>
      </c>
      <c r="S2141" s="9">
        <f t="shared" si="134"/>
        <v>42647.750092592592</v>
      </c>
      <c r="T2141" s="9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0.11199999999999999</v>
      </c>
      <c r="P2142" s="5">
        <f t="shared" si="133"/>
        <v>50.909090909090907</v>
      </c>
      <c r="Q2142" t="s">
        <v>8333</v>
      </c>
      <c r="R2142" t="s">
        <v>8334</v>
      </c>
      <c r="S2142" s="9">
        <f t="shared" si="134"/>
        <v>41255.833611111113</v>
      </c>
      <c r="T2142" s="9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5" t="e">
        <f t="shared" si="133"/>
        <v>#DIV/0!</v>
      </c>
      <c r="Q2143" t="s">
        <v>8333</v>
      </c>
      <c r="R2143" t="s">
        <v>8334</v>
      </c>
      <c r="S2143" s="9">
        <f t="shared" si="134"/>
        <v>41927.235636574071</v>
      </c>
      <c r="T2143" s="9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5.7238095238095239</v>
      </c>
      <c r="P2144" s="5">
        <f t="shared" si="133"/>
        <v>50.083333333333336</v>
      </c>
      <c r="Q2144" t="s">
        <v>8333</v>
      </c>
      <c r="R2144" t="s">
        <v>8334</v>
      </c>
      <c r="S2144" s="9">
        <f t="shared" si="134"/>
        <v>42340.701504629629</v>
      </c>
      <c r="T2144" s="9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11.25</v>
      </c>
      <c r="P2145" s="5">
        <f t="shared" si="133"/>
        <v>45</v>
      </c>
      <c r="Q2145" t="s">
        <v>8333</v>
      </c>
      <c r="R2145" t="s">
        <v>8334</v>
      </c>
      <c r="S2145" s="9">
        <f t="shared" si="134"/>
        <v>40332.886712962965</v>
      </c>
      <c r="T2145" s="9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1.7098591549295776</v>
      </c>
      <c r="P2146" s="5">
        <f t="shared" si="133"/>
        <v>25.291666666666668</v>
      </c>
      <c r="Q2146" t="s">
        <v>8333</v>
      </c>
      <c r="R2146" t="s">
        <v>8334</v>
      </c>
      <c r="S2146" s="9">
        <f t="shared" si="134"/>
        <v>41499.546759259261</v>
      </c>
      <c r="T2146" s="9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30.433333333333334</v>
      </c>
      <c r="P2147" s="5">
        <f t="shared" si="133"/>
        <v>51.292134831460672</v>
      </c>
      <c r="Q2147" t="s">
        <v>8333</v>
      </c>
      <c r="R2147" t="s">
        <v>8334</v>
      </c>
      <c r="S2147" s="9">
        <f t="shared" si="134"/>
        <v>41575.237430555557</v>
      </c>
      <c r="T2147" s="9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0.02</v>
      </c>
      <c r="P2148" s="5">
        <f t="shared" si="133"/>
        <v>1</v>
      </c>
      <c r="Q2148" t="s">
        <v>8333</v>
      </c>
      <c r="R2148" t="s">
        <v>8334</v>
      </c>
      <c r="S2148" s="9">
        <f t="shared" si="134"/>
        <v>42397.679513888885</v>
      </c>
      <c r="T2148" s="9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0.69641025641025645</v>
      </c>
      <c r="P2149" s="5">
        <f t="shared" si="133"/>
        <v>49.381818181818183</v>
      </c>
      <c r="Q2149" t="s">
        <v>8333</v>
      </c>
      <c r="R2149" t="s">
        <v>8334</v>
      </c>
      <c r="S2149" s="9">
        <f t="shared" si="134"/>
        <v>41927.295694444445</v>
      </c>
      <c r="T2149" s="9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2</v>
      </c>
      <c r="P2150" s="5">
        <f t="shared" si="133"/>
        <v>1</v>
      </c>
      <c r="Q2150" t="s">
        <v>8333</v>
      </c>
      <c r="R2150" t="s">
        <v>8334</v>
      </c>
      <c r="S2150" s="9">
        <f t="shared" si="134"/>
        <v>42066.733587962968</v>
      </c>
      <c r="T2150" s="9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5" t="e">
        <f t="shared" si="133"/>
        <v>#DIV/0!</v>
      </c>
      <c r="Q2151" t="s">
        <v>8333</v>
      </c>
      <c r="R2151" t="s">
        <v>8334</v>
      </c>
      <c r="S2151" s="9">
        <f t="shared" si="134"/>
        <v>40355.024953703702</v>
      </c>
      <c r="T2151" s="9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0.80999999999999994</v>
      </c>
      <c r="P2152" s="5">
        <f t="shared" si="133"/>
        <v>101.25</v>
      </c>
      <c r="Q2152" t="s">
        <v>8333</v>
      </c>
      <c r="R2152" t="s">
        <v>8334</v>
      </c>
      <c r="S2152" s="9">
        <f t="shared" si="134"/>
        <v>42534.284710648149</v>
      </c>
      <c r="T2152" s="9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0.26222222222222225</v>
      </c>
      <c r="P2153" s="5">
        <f t="shared" si="133"/>
        <v>19.666666666666668</v>
      </c>
      <c r="Q2153" t="s">
        <v>8333</v>
      </c>
      <c r="R2153" t="s">
        <v>8334</v>
      </c>
      <c r="S2153" s="9">
        <f t="shared" si="134"/>
        <v>42520.847384259265</v>
      </c>
      <c r="T2153" s="9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0.16666666666666669</v>
      </c>
      <c r="P2154" s="5">
        <f t="shared" si="133"/>
        <v>12.5</v>
      </c>
      <c r="Q2154" t="s">
        <v>8333</v>
      </c>
      <c r="R2154" t="s">
        <v>8334</v>
      </c>
      <c r="S2154" s="9">
        <f t="shared" si="134"/>
        <v>41683.832280092596</v>
      </c>
      <c r="T2154" s="9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9.124454880912446E-3</v>
      </c>
      <c r="P2155" s="5">
        <f t="shared" si="133"/>
        <v>8.5</v>
      </c>
      <c r="Q2155" t="s">
        <v>8333</v>
      </c>
      <c r="R2155" t="s">
        <v>8334</v>
      </c>
      <c r="S2155" s="9">
        <f t="shared" si="134"/>
        <v>41974.911087962959</v>
      </c>
      <c r="T2155" s="9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0.8</v>
      </c>
      <c r="P2156" s="5">
        <f t="shared" si="133"/>
        <v>1</v>
      </c>
      <c r="Q2156" t="s">
        <v>8333</v>
      </c>
      <c r="R2156" t="s">
        <v>8334</v>
      </c>
      <c r="S2156" s="9">
        <f t="shared" si="134"/>
        <v>41647.632256944446</v>
      </c>
      <c r="T2156" s="9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2.2999999999999998</v>
      </c>
      <c r="P2157" s="5">
        <f t="shared" si="133"/>
        <v>23</v>
      </c>
      <c r="Q2157" t="s">
        <v>8333</v>
      </c>
      <c r="R2157" t="s">
        <v>8334</v>
      </c>
      <c r="S2157" s="9">
        <f t="shared" si="134"/>
        <v>42430.747511574074</v>
      </c>
      <c r="T2157" s="9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2.6660714285714282</v>
      </c>
      <c r="P2158" s="5">
        <f t="shared" si="133"/>
        <v>17.987951807228917</v>
      </c>
      <c r="Q2158" t="s">
        <v>8333</v>
      </c>
      <c r="R2158" t="s">
        <v>8334</v>
      </c>
      <c r="S2158" s="9">
        <f t="shared" si="134"/>
        <v>41488.85423611111</v>
      </c>
      <c r="T2158" s="9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28.192</v>
      </c>
      <c r="P2159" s="5">
        <f t="shared" si="133"/>
        <v>370.94736842105266</v>
      </c>
      <c r="Q2159" t="s">
        <v>8333</v>
      </c>
      <c r="R2159" t="s">
        <v>8334</v>
      </c>
      <c r="S2159" s="9">
        <f t="shared" si="134"/>
        <v>42694.98128472222</v>
      </c>
      <c r="T2159" s="9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6.5900366666666672</v>
      </c>
      <c r="P2160" s="5">
        <f t="shared" si="133"/>
        <v>63.569485530546629</v>
      </c>
      <c r="Q2160" t="s">
        <v>8333</v>
      </c>
      <c r="R2160" t="s">
        <v>8334</v>
      </c>
      <c r="S2160" s="9">
        <f t="shared" si="134"/>
        <v>41264.853865740741</v>
      </c>
      <c r="T2160" s="9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0.72222222222222221</v>
      </c>
      <c r="P2161" s="5">
        <f t="shared" si="133"/>
        <v>13</v>
      </c>
      <c r="Q2161" t="s">
        <v>8333</v>
      </c>
      <c r="R2161" t="s">
        <v>8334</v>
      </c>
      <c r="S2161" s="9">
        <f t="shared" si="134"/>
        <v>40710.731180555551</v>
      </c>
      <c r="T2161" s="9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0.85000000000000009</v>
      </c>
      <c r="P2162" s="5">
        <f t="shared" si="133"/>
        <v>5.3125</v>
      </c>
      <c r="Q2162" t="s">
        <v>8333</v>
      </c>
      <c r="R2162" t="s">
        <v>8334</v>
      </c>
      <c r="S2162" s="9">
        <f t="shared" si="134"/>
        <v>41018.711863425924</v>
      </c>
      <c r="T2162" s="9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115.75</v>
      </c>
      <c r="P2163" s="5">
        <f t="shared" si="133"/>
        <v>35.615384615384613</v>
      </c>
      <c r="Q2163" t="s">
        <v>8325</v>
      </c>
      <c r="R2163" t="s">
        <v>8326</v>
      </c>
      <c r="S2163" s="9">
        <f t="shared" si="134"/>
        <v>42240.852534722217</v>
      </c>
      <c r="T2163" s="9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112.26666666666667</v>
      </c>
      <c r="P2164" s="5">
        <f t="shared" si="133"/>
        <v>87.103448275862064</v>
      </c>
      <c r="Q2164" t="s">
        <v>8325</v>
      </c>
      <c r="R2164" t="s">
        <v>8326</v>
      </c>
      <c r="S2164" s="9">
        <f t="shared" si="134"/>
        <v>41813.766099537039</v>
      </c>
      <c r="T2164" s="9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132.20000000000002</v>
      </c>
      <c r="P2165" s="5">
        <f t="shared" si="133"/>
        <v>75.11363636363636</v>
      </c>
      <c r="Q2165" t="s">
        <v>8325</v>
      </c>
      <c r="R2165" t="s">
        <v>8326</v>
      </c>
      <c r="S2165" s="9">
        <f t="shared" si="134"/>
        <v>42111.899537037039</v>
      </c>
      <c r="T2165" s="9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102.63636363636364</v>
      </c>
      <c r="P2166" s="5">
        <f t="shared" si="133"/>
        <v>68.01204819277109</v>
      </c>
      <c r="Q2166" t="s">
        <v>8325</v>
      </c>
      <c r="R2166" t="s">
        <v>8326</v>
      </c>
      <c r="S2166" s="9">
        <f t="shared" si="134"/>
        <v>42515.71775462963</v>
      </c>
      <c r="T2166" s="9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138.64000000000001</v>
      </c>
      <c r="P2167" s="5">
        <f t="shared" si="133"/>
        <v>29.623931623931625</v>
      </c>
      <c r="Q2167" t="s">
        <v>8325</v>
      </c>
      <c r="R2167" t="s">
        <v>8326</v>
      </c>
      <c r="S2167" s="9">
        <f t="shared" si="134"/>
        <v>42438.667071759264</v>
      </c>
      <c r="T2167" s="9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146.6</v>
      </c>
      <c r="P2168" s="5">
        <f t="shared" si="133"/>
        <v>91.625</v>
      </c>
      <c r="Q2168" t="s">
        <v>8325</v>
      </c>
      <c r="R2168" t="s">
        <v>8326</v>
      </c>
      <c r="S2168" s="9">
        <f t="shared" si="134"/>
        <v>41933.838171296295</v>
      </c>
      <c r="T2168" s="9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120</v>
      </c>
      <c r="P2169" s="5">
        <f t="shared" si="133"/>
        <v>22.5</v>
      </c>
      <c r="Q2169" t="s">
        <v>8325</v>
      </c>
      <c r="R2169" t="s">
        <v>8326</v>
      </c>
      <c r="S2169" s="9">
        <f t="shared" si="134"/>
        <v>41153.066400462965</v>
      </c>
      <c r="T2169" s="9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121.5816111111111</v>
      </c>
      <c r="P2170" s="5">
        <f t="shared" si="133"/>
        <v>64.366735294117646</v>
      </c>
      <c r="Q2170" t="s">
        <v>8325</v>
      </c>
      <c r="R2170" t="s">
        <v>8326</v>
      </c>
      <c r="S2170" s="9">
        <f t="shared" si="134"/>
        <v>42745.600243055553</v>
      </c>
      <c r="T2170" s="9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100</v>
      </c>
      <c r="P2171" s="5">
        <f t="shared" si="133"/>
        <v>21.857142857142858</v>
      </c>
      <c r="Q2171" t="s">
        <v>8325</v>
      </c>
      <c r="R2171" t="s">
        <v>8326</v>
      </c>
      <c r="S2171" s="9">
        <f t="shared" si="134"/>
        <v>42793.700821759259</v>
      </c>
      <c r="T2171" s="9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180.85714285714286</v>
      </c>
      <c r="P2172" s="5">
        <f t="shared" si="133"/>
        <v>33.315789473684212</v>
      </c>
      <c r="Q2172" t="s">
        <v>8325</v>
      </c>
      <c r="R2172" t="s">
        <v>8326</v>
      </c>
      <c r="S2172" s="9">
        <f t="shared" si="134"/>
        <v>42198.750254629631</v>
      </c>
      <c r="T2172" s="9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106.075</v>
      </c>
      <c r="P2173" s="5">
        <f t="shared" si="133"/>
        <v>90.276595744680847</v>
      </c>
      <c r="Q2173" t="s">
        <v>8325</v>
      </c>
      <c r="R2173" t="s">
        <v>8326</v>
      </c>
      <c r="S2173" s="9">
        <f t="shared" si="134"/>
        <v>42141.95711805555</v>
      </c>
      <c r="T2173" s="9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100</v>
      </c>
      <c r="P2174" s="5">
        <f t="shared" si="133"/>
        <v>76.92307692307692</v>
      </c>
      <c r="Q2174" t="s">
        <v>8325</v>
      </c>
      <c r="R2174" t="s">
        <v>8326</v>
      </c>
      <c r="S2174" s="9">
        <f t="shared" si="134"/>
        <v>42082.580092592587</v>
      </c>
      <c r="T2174" s="9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126.92857142857143</v>
      </c>
      <c r="P2175" s="5">
        <f t="shared" si="133"/>
        <v>59.233333333333334</v>
      </c>
      <c r="Q2175" t="s">
        <v>8325</v>
      </c>
      <c r="R2175" t="s">
        <v>8326</v>
      </c>
      <c r="S2175" s="9">
        <f t="shared" si="134"/>
        <v>41495.692627314813</v>
      </c>
      <c r="T2175" s="9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102.97499999999999</v>
      </c>
      <c r="P2176" s="5">
        <f t="shared" si="133"/>
        <v>65.38095238095238</v>
      </c>
      <c r="Q2176" t="s">
        <v>8325</v>
      </c>
      <c r="R2176" t="s">
        <v>8326</v>
      </c>
      <c r="S2176" s="9">
        <f t="shared" si="134"/>
        <v>42465.542905092589</v>
      </c>
      <c r="T2176" s="9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250</v>
      </c>
      <c r="P2177" s="5">
        <f t="shared" si="133"/>
        <v>67.307692307692307</v>
      </c>
      <c r="Q2177" t="s">
        <v>8325</v>
      </c>
      <c r="R2177" t="s">
        <v>8326</v>
      </c>
      <c r="S2177" s="9">
        <f t="shared" si="134"/>
        <v>42565.009097222224</v>
      </c>
      <c r="T2177" s="9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126.02</v>
      </c>
      <c r="P2178" s="5">
        <f t="shared" si="133"/>
        <v>88.74647887323944</v>
      </c>
      <c r="Q2178" t="s">
        <v>8325</v>
      </c>
      <c r="R2178" t="s">
        <v>8326</v>
      </c>
      <c r="S2178" s="9">
        <f t="shared" si="134"/>
        <v>42096.633206018523</v>
      </c>
      <c r="T2178" s="9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(E2179/D2179)*100</f>
        <v>100.12</v>
      </c>
      <c r="P2179" s="5">
        <f t="shared" ref="P2179:P2242" si="137">E2179/L2179</f>
        <v>65.868421052631575</v>
      </c>
      <c r="Q2179" t="s">
        <v>8325</v>
      </c>
      <c r="R2179" t="s">
        <v>8326</v>
      </c>
      <c r="S2179" s="9">
        <f t="shared" ref="S2179:S2242" si="138">(((J2179/60)/60)/24)+DATE(1970,1,1)</f>
        <v>42502.250775462962</v>
      </c>
      <c r="T2179" s="9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138.64000000000001</v>
      </c>
      <c r="P2180" s="5">
        <f t="shared" si="137"/>
        <v>40.349243306169967</v>
      </c>
      <c r="Q2180" t="s">
        <v>8325</v>
      </c>
      <c r="R2180" t="s">
        <v>8326</v>
      </c>
      <c r="S2180" s="9">
        <f t="shared" si="138"/>
        <v>42723.63653935185</v>
      </c>
      <c r="T2180" s="9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161.4</v>
      </c>
      <c r="P2181" s="5">
        <f t="shared" si="137"/>
        <v>76.857142857142861</v>
      </c>
      <c r="Q2181" t="s">
        <v>8325</v>
      </c>
      <c r="R2181" t="s">
        <v>8326</v>
      </c>
      <c r="S2181" s="9">
        <f t="shared" si="138"/>
        <v>42075.171203703707</v>
      </c>
      <c r="T2181" s="9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107.18419999999999</v>
      </c>
      <c r="P2182" s="5">
        <f t="shared" si="137"/>
        <v>68.707820512820518</v>
      </c>
      <c r="Q2182" t="s">
        <v>8325</v>
      </c>
      <c r="R2182" t="s">
        <v>8326</v>
      </c>
      <c r="S2182" s="9">
        <f t="shared" si="138"/>
        <v>42279.669768518521</v>
      </c>
      <c r="T2182" s="9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153.1</v>
      </c>
      <c r="P2183" s="5">
        <f t="shared" si="137"/>
        <v>57.773584905660378</v>
      </c>
      <c r="Q2183" t="s">
        <v>8333</v>
      </c>
      <c r="R2183" t="s">
        <v>8351</v>
      </c>
      <c r="S2183" s="9">
        <f t="shared" si="138"/>
        <v>42773.005243055552</v>
      </c>
      <c r="T2183" s="9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524.16666666666663</v>
      </c>
      <c r="P2184" s="5">
        <f t="shared" si="137"/>
        <v>44.171348314606739</v>
      </c>
      <c r="Q2184" t="s">
        <v>8333</v>
      </c>
      <c r="R2184" t="s">
        <v>8351</v>
      </c>
      <c r="S2184" s="9">
        <f t="shared" si="138"/>
        <v>41879.900752314818</v>
      </c>
      <c r="T2184" s="9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489.27777777777777</v>
      </c>
      <c r="P2185" s="5">
        <f t="shared" si="137"/>
        <v>31.566308243727597</v>
      </c>
      <c r="Q2185" t="s">
        <v>8333</v>
      </c>
      <c r="R2185" t="s">
        <v>8351</v>
      </c>
      <c r="S2185" s="9">
        <f t="shared" si="138"/>
        <v>42745.365474537044</v>
      </c>
      <c r="T2185" s="9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284.74</v>
      </c>
      <c r="P2186" s="5">
        <f t="shared" si="137"/>
        <v>107.04511278195488</v>
      </c>
      <c r="Q2186" t="s">
        <v>8333</v>
      </c>
      <c r="R2186" t="s">
        <v>8351</v>
      </c>
      <c r="S2186" s="9">
        <f t="shared" si="138"/>
        <v>42380.690289351856</v>
      </c>
      <c r="T2186" s="9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1856.97</v>
      </c>
      <c r="P2187" s="5">
        <f t="shared" si="137"/>
        <v>149.03451043338683</v>
      </c>
      <c r="Q2187" t="s">
        <v>8333</v>
      </c>
      <c r="R2187" t="s">
        <v>8351</v>
      </c>
      <c r="S2187" s="9">
        <f t="shared" si="138"/>
        <v>41319.349988425929</v>
      </c>
      <c r="T2187" s="9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109.67499999999998</v>
      </c>
      <c r="P2188" s="5">
        <f t="shared" si="137"/>
        <v>55.956632653061227</v>
      </c>
      <c r="Q2188" t="s">
        <v>8333</v>
      </c>
      <c r="R2188" t="s">
        <v>8351</v>
      </c>
      <c r="S2188" s="9">
        <f t="shared" si="138"/>
        <v>42583.615081018521</v>
      </c>
      <c r="T2188" s="9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1014.6425</v>
      </c>
      <c r="P2189" s="5">
        <f t="shared" si="137"/>
        <v>56.970381807973048</v>
      </c>
      <c r="Q2189" t="s">
        <v>8333</v>
      </c>
      <c r="R2189" t="s">
        <v>8351</v>
      </c>
      <c r="S2189" s="9">
        <f t="shared" si="138"/>
        <v>42068.209097222221</v>
      </c>
      <c r="T2189" s="9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412.17692027666544</v>
      </c>
      <c r="P2190" s="5">
        <f t="shared" si="137"/>
        <v>44.056420233463037</v>
      </c>
      <c r="Q2190" t="s">
        <v>8333</v>
      </c>
      <c r="R2190" t="s">
        <v>8351</v>
      </c>
      <c r="S2190" s="9">
        <f t="shared" si="138"/>
        <v>42633.586122685185</v>
      </c>
      <c r="T2190" s="9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503.25</v>
      </c>
      <c r="P2191" s="5">
        <f t="shared" si="137"/>
        <v>68.625</v>
      </c>
      <c r="Q2191" t="s">
        <v>8333</v>
      </c>
      <c r="R2191" t="s">
        <v>8351</v>
      </c>
      <c r="S2191" s="9">
        <f t="shared" si="138"/>
        <v>42467.788194444445</v>
      </c>
      <c r="T2191" s="9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184.61052631578946</v>
      </c>
      <c r="P2192" s="5">
        <f t="shared" si="137"/>
        <v>65.318435754189949</v>
      </c>
      <c r="Q2192" t="s">
        <v>8333</v>
      </c>
      <c r="R2192" t="s">
        <v>8351</v>
      </c>
      <c r="S2192" s="9">
        <f t="shared" si="138"/>
        <v>42417.625046296293</v>
      </c>
      <c r="T2192" s="9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119.73333333333333</v>
      </c>
      <c r="P2193" s="5">
        <f t="shared" si="137"/>
        <v>35.92</v>
      </c>
      <c r="Q2193" t="s">
        <v>8333</v>
      </c>
      <c r="R2193" t="s">
        <v>8351</v>
      </c>
      <c r="S2193" s="9">
        <f t="shared" si="138"/>
        <v>42768.833645833336</v>
      </c>
      <c r="T2193" s="9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1081.2401666666667</v>
      </c>
      <c r="P2194" s="5">
        <f t="shared" si="137"/>
        <v>40.070667078443485</v>
      </c>
      <c r="Q2194" t="s">
        <v>8333</v>
      </c>
      <c r="R2194" t="s">
        <v>8351</v>
      </c>
      <c r="S2194" s="9">
        <f t="shared" si="138"/>
        <v>42691.8512037037</v>
      </c>
      <c r="T2194" s="9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452.37333333333333</v>
      </c>
      <c r="P2195" s="5">
        <f t="shared" si="137"/>
        <v>75.647714604236342</v>
      </c>
      <c r="Q2195" t="s">
        <v>8333</v>
      </c>
      <c r="R2195" t="s">
        <v>8351</v>
      </c>
      <c r="S2195" s="9">
        <f t="shared" si="138"/>
        <v>42664.405925925923</v>
      </c>
      <c r="T2195" s="9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537.37</v>
      </c>
      <c r="P2196" s="5">
        <f t="shared" si="137"/>
        <v>61.203872437357631</v>
      </c>
      <c r="Q2196" t="s">
        <v>8333</v>
      </c>
      <c r="R2196" t="s">
        <v>8351</v>
      </c>
      <c r="S2196" s="9">
        <f t="shared" si="138"/>
        <v>42425.757986111115</v>
      </c>
      <c r="T2196" s="9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120.32608695652173</v>
      </c>
      <c r="P2197" s="5">
        <f t="shared" si="137"/>
        <v>48.130434782608695</v>
      </c>
      <c r="Q2197" t="s">
        <v>8333</v>
      </c>
      <c r="R2197" t="s">
        <v>8351</v>
      </c>
      <c r="S2197" s="9">
        <f t="shared" si="138"/>
        <v>42197.771990740745</v>
      </c>
      <c r="T2197" s="9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113.83571428571429</v>
      </c>
      <c r="P2198" s="5">
        <f t="shared" si="137"/>
        <v>68.106837606837601</v>
      </c>
      <c r="Q2198" t="s">
        <v>8333</v>
      </c>
      <c r="R2198" t="s">
        <v>8351</v>
      </c>
      <c r="S2198" s="9">
        <f t="shared" si="138"/>
        <v>42675.487291666665</v>
      </c>
      <c r="T2198" s="9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951.03109999999992</v>
      </c>
      <c r="P2199" s="5">
        <f t="shared" si="137"/>
        <v>65.891300230946882</v>
      </c>
      <c r="Q2199" t="s">
        <v>8333</v>
      </c>
      <c r="R2199" t="s">
        <v>8351</v>
      </c>
      <c r="S2199" s="9">
        <f t="shared" si="138"/>
        <v>42033.584016203706</v>
      </c>
      <c r="T2199" s="9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132.89249999999998</v>
      </c>
      <c r="P2200" s="5">
        <f t="shared" si="137"/>
        <v>81.654377880184327</v>
      </c>
      <c r="Q2200" t="s">
        <v>8333</v>
      </c>
      <c r="R2200" t="s">
        <v>8351</v>
      </c>
      <c r="S2200" s="9">
        <f t="shared" si="138"/>
        <v>42292.513888888891</v>
      </c>
      <c r="T2200" s="9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146.97777777777779</v>
      </c>
      <c r="P2201" s="5">
        <f t="shared" si="137"/>
        <v>52.701195219123505</v>
      </c>
      <c r="Q2201" t="s">
        <v>8333</v>
      </c>
      <c r="R2201" t="s">
        <v>8351</v>
      </c>
      <c r="S2201" s="9">
        <f t="shared" si="138"/>
        <v>42262.416643518518</v>
      </c>
      <c r="T2201" s="9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542.15</v>
      </c>
      <c r="P2202" s="5">
        <f t="shared" si="137"/>
        <v>41.228136882129277</v>
      </c>
      <c r="Q2202" t="s">
        <v>8333</v>
      </c>
      <c r="R2202" t="s">
        <v>8351</v>
      </c>
      <c r="S2202" s="9">
        <f t="shared" si="138"/>
        <v>42163.625787037032</v>
      </c>
      <c r="T2202" s="9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382.71818181818185</v>
      </c>
      <c r="P2203" s="5">
        <f t="shared" si="137"/>
        <v>15.035357142857142</v>
      </c>
      <c r="Q2203" t="s">
        <v>8325</v>
      </c>
      <c r="R2203" t="s">
        <v>8330</v>
      </c>
      <c r="S2203" s="9">
        <f t="shared" si="138"/>
        <v>41276.846817129634</v>
      </c>
      <c r="T2203" s="9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704.18124999999998</v>
      </c>
      <c r="P2204" s="5">
        <f t="shared" si="137"/>
        <v>39.066920943134534</v>
      </c>
      <c r="Q2204" t="s">
        <v>8325</v>
      </c>
      <c r="R2204" t="s">
        <v>8330</v>
      </c>
      <c r="S2204" s="9">
        <f t="shared" si="138"/>
        <v>41184.849166666667</v>
      </c>
      <c r="T2204" s="9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109.55</v>
      </c>
      <c r="P2205" s="5">
        <f t="shared" si="137"/>
        <v>43.82</v>
      </c>
      <c r="Q2205" t="s">
        <v>8325</v>
      </c>
      <c r="R2205" t="s">
        <v>8330</v>
      </c>
      <c r="S2205" s="9">
        <f t="shared" si="138"/>
        <v>42241.85974537037</v>
      </c>
      <c r="T2205" s="9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132.86666666666667</v>
      </c>
      <c r="P2206" s="5">
        <f t="shared" si="137"/>
        <v>27.301369863013697</v>
      </c>
      <c r="Q2206" t="s">
        <v>8325</v>
      </c>
      <c r="R2206" t="s">
        <v>8330</v>
      </c>
      <c r="S2206" s="9">
        <f t="shared" si="138"/>
        <v>41312.311562499999</v>
      </c>
      <c r="T2206" s="9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152</v>
      </c>
      <c r="P2207" s="5">
        <f t="shared" si="137"/>
        <v>42.222222222222221</v>
      </c>
      <c r="Q2207" t="s">
        <v>8325</v>
      </c>
      <c r="R2207" t="s">
        <v>8330</v>
      </c>
      <c r="S2207" s="9">
        <f t="shared" si="138"/>
        <v>41031.82163194444</v>
      </c>
      <c r="T2207" s="9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102.72727272727273</v>
      </c>
      <c r="P2208" s="5">
        <f t="shared" si="137"/>
        <v>33.235294117647058</v>
      </c>
      <c r="Q2208" t="s">
        <v>8325</v>
      </c>
      <c r="R2208" t="s">
        <v>8330</v>
      </c>
      <c r="S2208" s="9">
        <f t="shared" si="138"/>
        <v>40997.257222222222</v>
      </c>
      <c r="T2208" s="9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100</v>
      </c>
      <c r="P2209" s="5">
        <f t="shared" si="137"/>
        <v>285.71428571428572</v>
      </c>
      <c r="Q2209" t="s">
        <v>8325</v>
      </c>
      <c r="R2209" t="s">
        <v>8330</v>
      </c>
      <c r="S2209" s="9">
        <f t="shared" si="138"/>
        <v>41564.194131944445</v>
      </c>
      <c r="T2209" s="9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101.6</v>
      </c>
      <c r="P2210" s="5">
        <f t="shared" si="137"/>
        <v>42.333333333333336</v>
      </c>
      <c r="Q2210" t="s">
        <v>8325</v>
      </c>
      <c r="R2210" t="s">
        <v>8330</v>
      </c>
      <c r="S2210" s="9">
        <f t="shared" si="138"/>
        <v>40946.882245370369</v>
      </c>
      <c r="T2210" s="9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150.80000000000001</v>
      </c>
      <c r="P2211" s="5">
        <f t="shared" si="137"/>
        <v>50.266666666666666</v>
      </c>
      <c r="Q2211" t="s">
        <v>8325</v>
      </c>
      <c r="R2211" t="s">
        <v>8330</v>
      </c>
      <c r="S2211" s="9">
        <f t="shared" si="138"/>
        <v>41732.479675925926</v>
      </c>
      <c r="T2211" s="9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111.425</v>
      </c>
      <c r="P2212" s="5">
        <f t="shared" si="137"/>
        <v>61.902777777777779</v>
      </c>
      <c r="Q2212" t="s">
        <v>8325</v>
      </c>
      <c r="R2212" t="s">
        <v>8330</v>
      </c>
      <c r="S2212" s="9">
        <f t="shared" si="138"/>
        <v>40956.066087962965</v>
      </c>
      <c r="T2212" s="9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195.6</v>
      </c>
      <c r="P2213" s="5">
        <f t="shared" si="137"/>
        <v>40.75</v>
      </c>
      <c r="Q2213" t="s">
        <v>8325</v>
      </c>
      <c r="R2213" t="s">
        <v>8330</v>
      </c>
      <c r="S2213" s="9">
        <f t="shared" si="138"/>
        <v>41716.785011574073</v>
      </c>
      <c r="T2213" s="9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114.38333333333333</v>
      </c>
      <c r="P2214" s="5">
        <f t="shared" si="137"/>
        <v>55.796747967479675</v>
      </c>
      <c r="Q2214" t="s">
        <v>8325</v>
      </c>
      <c r="R2214" t="s">
        <v>8330</v>
      </c>
      <c r="S2214" s="9">
        <f t="shared" si="138"/>
        <v>41548.747418981482</v>
      </c>
      <c r="T2214" s="9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200</v>
      </c>
      <c r="P2215" s="5">
        <f t="shared" si="137"/>
        <v>10</v>
      </c>
      <c r="Q2215" t="s">
        <v>8325</v>
      </c>
      <c r="R2215" t="s">
        <v>8330</v>
      </c>
      <c r="S2215" s="9">
        <f t="shared" si="138"/>
        <v>42109.826145833329</v>
      </c>
      <c r="T2215" s="9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292.50166666666667</v>
      </c>
      <c r="P2216" s="5">
        <f t="shared" si="137"/>
        <v>73.125416666666666</v>
      </c>
      <c r="Q2216" t="s">
        <v>8325</v>
      </c>
      <c r="R2216" t="s">
        <v>8330</v>
      </c>
      <c r="S2216" s="9">
        <f t="shared" si="138"/>
        <v>41646.792222222226</v>
      </c>
      <c r="T2216" s="9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156.36363636363637</v>
      </c>
      <c r="P2217" s="5">
        <f t="shared" si="137"/>
        <v>26.060606060606062</v>
      </c>
      <c r="Q2217" t="s">
        <v>8325</v>
      </c>
      <c r="R2217" t="s">
        <v>8330</v>
      </c>
      <c r="S2217" s="9">
        <f t="shared" si="138"/>
        <v>40958.717268518521</v>
      </c>
      <c r="T2217" s="9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105.66666666666666</v>
      </c>
      <c r="P2218" s="5">
        <f t="shared" si="137"/>
        <v>22.642857142857142</v>
      </c>
      <c r="Q2218" t="s">
        <v>8325</v>
      </c>
      <c r="R2218" t="s">
        <v>8330</v>
      </c>
      <c r="S2218" s="9">
        <f t="shared" si="138"/>
        <v>42194.751678240747</v>
      </c>
      <c r="T2218" s="9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101.19047619047619</v>
      </c>
      <c r="P2219" s="5">
        <f t="shared" si="137"/>
        <v>47.222222222222221</v>
      </c>
      <c r="Q2219" t="s">
        <v>8325</v>
      </c>
      <c r="R2219" t="s">
        <v>8330</v>
      </c>
      <c r="S2219" s="9">
        <f t="shared" si="138"/>
        <v>42299.776770833334</v>
      </c>
      <c r="T2219" s="9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122.833</v>
      </c>
      <c r="P2220" s="5">
        <f t="shared" si="137"/>
        <v>32.324473684210524</v>
      </c>
      <c r="Q2220" t="s">
        <v>8325</v>
      </c>
      <c r="R2220" t="s">
        <v>8330</v>
      </c>
      <c r="S2220" s="9">
        <f t="shared" si="138"/>
        <v>41127.812303240738</v>
      </c>
      <c r="T2220" s="9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101.49999999999999</v>
      </c>
      <c r="P2221" s="5">
        <f t="shared" si="137"/>
        <v>53.421052631578945</v>
      </c>
      <c r="Q2221" t="s">
        <v>8325</v>
      </c>
      <c r="R2221" t="s">
        <v>8330</v>
      </c>
      <c r="S2221" s="9">
        <f t="shared" si="138"/>
        <v>42205.718888888892</v>
      </c>
      <c r="T2221" s="9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101.14285714285714</v>
      </c>
      <c r="P2222" s="5">
        <f t="shared" si="137"/>
        <v>51.304347826086953</v>
      </c>
      <c r="Q2222" t="s">
        <v>8325</v>
      </c>
      <c r="R2222" t="s">
        <v>8330</v>
      </c>
      <c r="S2222" s="9">
        <f t="shared" si="138"/>
        <v>41452.060601851852</v>
      </c>
      <c r="T2222" s="9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108.11999999999999</v>
      </c>
      <c r="P2223" s="5">
        <f t="shared" si="137"/>
        <v>37.197247706422019</v>
      </c>
      <c r="Q2223" t="s">
        <v>8333</v>
      </c>
      <c r="R2223" t="s">
        <v>8351</v>
      </c>
      <c r="S2223" s="9">
        <f t="shared" si="138"/>
        <v>42452.666770833333</v>
      </c>
      <c r="T2223" s="9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162.6</v>
      </c>
      <c r="P2224" s="5">
        <f t="shared" si="137"/>
        <v>27.1</v>
      </c>
      <c r="Q2224" t="s">
        <v>8333</v>
      </c>
      <c r="R2224" t="s">
        <v>8351</v>
      </c>
      <c r="S2224" s="9">
        <f t="shared" si="138"/>
        <v>40906.787581018521</v>
      </c>
      <c r="T2224" s="9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105.80000000000001</v>
      </c>
      <c r="P2225" s="5">
        <f t="shared" si="137"/>
        <v>206.31</v>
      </c>
      <c r="Q2225" t="s">
        <v>8333</v>
      </c>
      <c r="R2225" t="s">
        <v>8351</v>
      </c>
      <c r="S2225" s="9">
        <f t="shared" si="138"/>
        <v>42152.640833333338</v>
      </c>
      <c r="T2225" s="9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243.15000000000003</v>
      </c>
      <c r="P2226" s="5">
        <f t="shared" si="137"/>
        <v>82.145270270270274</v>
      </c>
      <c r="Q2226" t="s">
        <v>8333</v>
      </c>
      <c r="R2226" t="s">
        <v>8351</v>
      </c>
      <c r="S2226" s="9">
        <f t="shared" si="138"/>
        <v>42644.667534722219</v>
      </c>
      <c r="T2226" s="9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944.83338095238094</v>
      </c>
      <c r="P2227" s="5">
        <f t="shared" si="137"/>
        <v>164.79651993355483</v>
      </c>
      <c r="Q2227" t="s">
        <v>8333</v>
      </c>
      <c r="R2227" t="s">
        <v>8351</v>
      </c>
      <c r="S2227" s="9">
        <f t="shared" si="138"/>
        <v>41873.79184027778</v>
      </c>
      <c r="T2227" s="9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108.46283333333334</v>
      </c>
      <c r="P2228" s="5">
        <f t="shared" si="137"/>
        <v>60.820280373831778</v>
      </c>
      <c r="Q2228" t="s">
        <v>8333</v>
      </c>
      <c r="R2228" t="s">
        <v>8351</v>
      </c>
      <c r="S2228" s="9">
        <f t="shared" si="138"/>
        <v>42381.79886574074</v>
      </c>
      <c r="T2228" s="9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157.37692307692308</v>
      </c>
      <c r="P2229" s="5">
        <f t="shared" si="137"/>
        <v>67.970099667774093</v>
      </c>
      <c r="Q2229" t="s">
        <v>8333</v>
      </c>
      <c r="R2229" t="s">
        <v>8351</v>
      </c>
      <c r="S2229" s="9">
        <f t="shared" si="138"/>
        <v>41561.807349537034</v>
      </c>
      <c r="T2229" s="9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1174.49</v>
      </c>
      <c r="P2230" s="5">
        <f t="shared" si="137"/>
        <v>81.561805555555551</v>
      </c>
      <c r="Q2230" t="s">
        <v>8333</v>
      </c>
      <c r="R2230" t="s">
        <v>8351</v>
      </c>
      <c r="S2230" s="9">
        <f t="shared" si="138"/>
        <v>42202.278194444443</v>
      </c>
      <c r="T2230" s="9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171.04755366949576</v>
      </c>
      <c r="P2231" s="5">
        <f t="shared" si="137"/>
        <v>25.42547309833024</v>
      </c>
      <c r="Q2231" t="s">
        <v>8333</v>
      </c>
      <c r="R2231" t="s">
        <v>8351</v>
      </c>
      <c r="S2231" s="9">
        <f t="shared" si="138"/>
        <v>41484.664247685185</v>
      </c>
      <c r="T2231" s="9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125.95294117647057</v>
      </c>
      <c r="P2232" s="5">
        <f t="shared" si="137"/>
        <v>21.497991967871485</v>
      </c>
      <c r="Q2232" t="s">
        <v>8333</v>
      </c>
      <c r="R2232" t="s">
        <v>8351</v>
      </c>
      <c r="S2232" s="9">
        <f t="shared" si="138"/>
        <v>41724.881099537037</v>
      </c>
      <c r="T2232" s="9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1212.1296000000002</v>
      </c>
      <c r="P2233" s="5">
        <f t="shared" si="137"/>
        <v>27.226630727762803</v>
      </c>
      <c r="Q2233" t="s">
        <v>8333</v>
      </c>
      <c r="R2233" t="s">
        <v>8351</v>
      </c>
      <c r="S2233" s="9">
        <f t="shared" si="138"/>
        <v>41423.910891203705</v>
      </c>
      <c r="T2233" s="9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495.8</v>
      </c>
      <c r="P2234" s="5">
        <f t="shared" si="137"/>
        <v>25.091093117408906</v>
      </c>
      <c r="Q2234" t="s">
        <v>8333</v>
      </c>
      <c r="R2234" t="s">
        <v>8351</v>
      </c>
      <c r="S2234" s="9">
        <f t="shared" si="138"/>
        <v>41806.794074074074</v>
      </c>
      <c r="T2234" s="9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332.03999999999996</v>
      </c>
      <c r="P2235" s="5">
        <f t="shared" si="137"/>
        <v>21.230179028132991</v>
      </c>
      <c r="Q2235" t="s">
        <v>8333</v>
      </c>
      <c r="R2235" t="s">
        <v>8351</v>
      </c>
      <c r="S2235" s="9">
        <f t="shared" si="138"/>
        <v>42331.378923611104</v>
      </c>
      <c r="T2235" s="9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1165</v>
      </c>
      <c r="P2236" s="5">
        <f t="shared" si="137"/>
        <v>41.607142857142854</v>
      </c>
      <c r="Q2236" t="s">
        <v>8333</v>
      </c>
      <c r="R2236" t="s">
        <v>8351</v>
      </c>
      <c r="S2236" s="9">
        <f t="shared" si="138"/>
        <v>42710.824618055558</v>
      </c>
      <c r="T2236" s="9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153.3153846153846</v>
      </c>
      <c r="P2237" s="5">
        <f t="shared" si="137"/>
        <v>135.58503401360545</v>
      </c>
      <c r="Q2237" t="s">
        <v>8333</v>
      </c>
      <c r="R2237" t="s">
        <v>8351</v>
      </c>
      <c r="S2237" s="9">
        <f t="shared" si="138"/>
        <v>42062.022118055553</v>
      </c>
      <c r="T2237" s="9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537.10714285714289</v>
      </c>
      <c r="P2238" s="5">
        <f t="shared" si="137"/>
        <v>22.116176470588236</v>
      </c>
      <c r="Q2238" t="s">
        <v>8333</v>
      </c>
      <c r="R2238" t="s">
        <v>8351</v>
      </c>
      <c r="S2238" s="9">
        <f t="shared" si="138"/>
        <v>42371.617164351846</v>
      </c>
      <c r="T2238" s="9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352.92777777777775</v>
      </c>
      <c r="P2239" s="5">
        <f t="shared" si="137"/>
        <v>64.625635808748726</v>
      </c>
      <c r="Q2239" t="s">
        <v>8333</v>
      </c>
      <c r="R2239" t="s">
        <v>8351</v>
      </c>
      <c r="S2239" s="9">
        <f t="shared" si="138"/>
        <v>41915.003275462965</v>
      </c>
      <c r="T2239" s="9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137.4</v>
      </c>
      <c r="P2240" s="5">
        <f t="shared" si="137"/>
        <v>69.569620253164558</v>
      </c>
      <c r="Q2240" t="s">
        <v>8333</v>
      </c>
      <c r="R2240" t="s">
        <v>8351</v>
      </c>
      <c r="S2240" s="9">
        <f t="shared" si="138"/>
        <v>42774.621712962966</v>
      </c>
      <c r="T2240" s="9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128.02668</v>
      </c>
      <c r="P2241" s="5">
        <f t="shared" si="137"/>
        <v>75.133028169014082</v>
      </c>
      <c r="Q2241" t="s">
        <v>8333</v>
      </c>
      <c r="R2241" t="s">
        <v>8351</v>
      </c>
      <c r="S2241" s="9">
        <f t="shared" si="138"/>
        <v>41572.958495370374</v>
      </c>
      <c r="T2241" s="9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270.68</v>
      </c>
      <c r="P2242" s="5">
        <f t="shared" si="137"/>
        <v>140.97916666666666</v>
      </c>
      <c r="Q2242" t="s">
        <v>8333</v>
      </c>
      <c r="R2242" t="s">
        <v>8351</v>
      </c>
      <c r="S2242" s="9">
        <f t="shared" si="138"/>
        <v>42452.825740740736</v>
      </c>
      <c r="T2242" s="9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(E2243/D2243)*100</f>
        <v>806.4</v>
      </c>
      <c r="P2243" s="5">
        <f t="shared" ref="P2243:P2306" si="141">E2243/L2243</f>
        <v>49.472392638036808</v>
      </c>
      <c r="Q2243" t="s">
        <v>8333</v>
      </c>
      <c r="R2243" t="s">
        <v>8351</v>
      </c>
      <c r="S2243" s="9">
        <f t="shared" ref="S2243:S2306" si="142">(((J2243/60)/60)/24)+DATE(1970,1,1)</f>
        <v>42766.827546296292</v>
      </c>
      <c r="T2243" s="9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1360.0976000000001</v>
      </c>
      <c r="P2244" s="5">
        <f t="shared" si="141"/>
        <v>53.865251485148519</v>
      </c>
      <c r="Q2244" t="s">
        <v>8333</v>
      </c>
      <c r="R2244" t="s">
        <v>8351</v>
      </c>
      <c r="S2244" s="9">
        <f t="shared" si="142"/>
        <v>41569.575613425928</v>
      </c>
      <c r="T2244" s="9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930250</v>
      </c>
      <c r="P2245" s="5">
        <f t="shared" si="141"/>
        <v>4.5712530712530715</v>
      </c>
      <c r="Q2245" t="s">
        <v>8333</v>
      </c>
      <c r="R2245" t="s">
        <v>8351</v>
      </c>
      <c r="S2245" s="9">
        <f t="shared" si="142"/>
        <v>42800.751041666663</v>
      </c>
      <c r="T2245" s="9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377.02</v>
      </c>
      <c r="P2246" s="5">
        <f t="shared" si="141"/>
        <v>65.00344827586207</v>
      </c>
      <c r="Q2246" t="s">
        <v>8333</v>
      </c>
      <c r="R2246" t="s">
        <v>8351</v>
      </c>
      <c r="S2246" s="9">
        <f t="shared" si="142"/>
        <v>42647.818819444445</v>
      </c>
      <c r="T2246" s="9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2647.0250000000001</v>
      </c>
      <c r="P2247" s="5">
        <f t="shared" si="141"/>
        <v>53.475252525252522</v>
      </c>
      <c r="Q2247" t="s">
        <v>8333</v>
      </c>
      <c r="R2247" t="s">
        <v>8351</v>
      </c>
      <c r="S2247" s="9">
        <f t="shared" si="142"/>
        <v>41660.708530092597</v>
      </c>
      <c r="T2247" s="9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100.12</v>
      </c>
      <c r="P2248" s="5">
        <f t="shared" si="141"/>
        <v>43.912280701754383</v>
      </c>
      <c r="Q2248" t="s">
        <v>8333</v>
      </c>
      <c r="R2248" t="s">
        <v>8351</v>
      </c>
      <c r="S2248" s="9">
        <f t="shared" si="142"/>
        <v>42221.79178240741</v>
      </c>
      <c r="T2248" s="9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104.45405405405405</v>
      </c>
      <c r="P2249" s="5">
        <f t="shared" si="141"/>
        <v>50.852631578947367</v>
      </c>
      <c r="Q2249" t="s">
        <v>8333</v>
      </c>
      <c r="R2249" t="s">
        <v>8351</v>
      </c>
      <c r="S2249" s="9">
        <f t="shared" si="142"/>
        <v>42200.666261574079</v>
      </c>
      <c r="T2249" s="9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107.21428571428571</v>
      </c>
      <c r="P2250" s="5">
        <f t="shared" si="141"/>
        <v>58.6328125</v>
      </c>
      <c r="Q2250" t="s">
        <v>8333</v>
      </c>
      <c r="R2250" t="s">
        <v>8351</v>
      </c>
      <c r="S2250" s="9">
        <f t="shared" si="142"/>
        <v>42688.875902777778</v>
      </c>
      <c r="T2250" s="9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168.77142857142857</v>
      </c>
      <c r="P2251" s="5">
        <f t="shared" si="141"/>
        <v>32.81666666666667</v>
      </c>
      <c r="Q2251" t="s">
        <v>8333</v>
      </c>
      <c r="R2251" t="s">
        <v>8351</v>
      </c>
      <c r="S2251" s="9">
        <f t="shared" si="142"/>
        <v>41336.703298611108</v>
      </c>
      <c r="T2251" s="9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975.11200000000008</v>
      </c>
      <c r="P2252" s="5">
        <f t="shared" si="141"/>
        <v>426.93169877408059</v>
      </c>
      <c r="Q2252" t="s">
        <v>8333</v>
      </c>
      <c r="R2252" t="s">
        <v>8351</v>
      </c>
      <c r="S2252" s="9">
        <f t="shared" si="142"/>
        <v>42677.005474537036</v>
      </c>
      <c r="T2252" s="9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134.44929411764704</v>
      </c>
      <c r="P2253" s="5">
        <f t="shared" si="141"/>
        <v>23.808729166666669</v>
      </c>
      <c r="Q2253" t="s">
        <v>8333</v>
      </c>
      <c r="R2253" t="s">
        <v>8351</v>
      </c>
      <c r="S2253" s="9">
        <f t="shared" si="142"/>
        <v>41846.34579861111</v>
      </c>
      <c r="T2253" s="9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272.27777777777777</v>
      </c>
      <c r="P2254" s="5">
        <f t="shared" si="141"/>
        <v>98.413654618473899</v>
      </c>
      <c r="Q2254" t="s">
        <v>8333</v>
      </c>
      <c r="R2254" t="s">
        <v>8351</v>
      </c>
      <c r="S2254" s="9">
        <f t="shared" si="142"/>
        <v>42573.327986111108</v>
      </c>
      <c r="T2254" s="9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112.6875</v>
      </c>
      <c r="P2255" s="5">
        <f t="shared" si="141"/>
        <v>107.32142857142857</v>
      </c>
      <c r="Q2255" t="s">
        <v>8333</v>
      </c>
      <c r="R2255" t="s">
        <v>8351</v>
      </c>
      <c r="S2255" s="9">
        <f t="shared" si="142"/>
        <v>42296.631331018521</v>
      </c>
      <c r="T2255" s="9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459.8</v>
      </c>
      <c r="P2256" s="5">
        <f t="shared" si="141"/>
        <v>11.67005076142132</v>
      </c>
      <c r="Q2256" t="s">
        <v>8333</v>
      </c>
      <c r="R2256" t="s">
        <v>8351</v>
      </c>
      <c r="S2256" s="9">
        <f t="shared" si="142"/>
        <v>42752.647777777776</v>
      </c>
      <c r="T2256" s="9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286.65822784810126</v>
      </c>
      <c r="P2257" s="5">
        <f t="shared" si="141"/>
        <v>41.782287822878232</v>
      </c>
      <c r="Q2257" t="s">
        <v>8333</v>
      </c>
      <c r="R2257" t="s">
        <v>8351</v>
      </c>
      <c r="S2257" s="9">
        <f t="shared" si="142"/>
        <v>42467.951979166668</v>
      </c>
      <c r="T2257" s="9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222.70833333333334</v>
      </c>
      <c r="P2258" s="5">
        <f t="shared" si="141"/>
        <v>21.38</v>
      </c>
      <c r="Q2258" t="s">
        <v>8333</v>
      </c>
      <c r="R2258" t="s">
        <v>8351</v>
      </c>
      <c r="S2258" s="9">
        <f t="shared" si="142"/>
        <v>42682.451921296291</v>
      </c>
      <c r="T2258" s="9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636.14</v>
      </c>
      <c r="P2259" s="5">
        <f t="shared" si="141"/>
        <v>94.103550295857985</v>
      </c>
      <c r="Q2259" t="s">
        <v>8333</v>
      </c>
      <c r="R2259" t="s">
        <v>8351</v>
      </c>
      <c r="S2259" s="9">
        <f t="shared" si="142"/>
        <v>42505.936678240745</v>
      </c>
      <c r="T2259" s="9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146.5</v>
      </c>
      <c r="P2260" s="5">
        <f t="shared" si="141"/>
        <v>15.721951219512196</v>
      </c>
      <c r="Q2260" t="s">
        <v>8333</v>
      </c>
      <c r="R2260" t="s">
        <v>8351</v>
      </c>
      <c r="S2260" s="9">
        <f t="shared" si="142"/>
        <v>42136.75100694444</v>
      </c>
      <c r="T2260" s="9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1867.1</v>
      </c>
      <c r="P2261" s="5">
        <f t="shared" si="141"/>
        <v>90.635922330097088</v>
      </c>
      <c r="Q2261" t="s">
        <v>8333</v>
      </c>
      <c r="R2261" t="s">
        <v>8351</v>
      </c>
      <c r="S2261" s="9">
        <f t="shared" si="142"/>
        <v>42702.804814814815</v>
      </c>
      <c r="T2261" s="9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326.92</v>
      </c>
      <c r="P2262" s="5">
        <f t="shared" si="141"/>
        <v>97.297619047619051</v>
      </c>
      <c r="Q2262" t="s">
        <v>8333</v>
      </c>
      <c r="R2262" t="s">
        <v>8351</v>
      </c>
      <c r="S2262" s="9">
        <f t="shared" si="142"/>
        <v>41695.016782407409</v>
      </c>
      <c r="T2262" s="9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779.5</v>
      </c>
      <c r="P2263" s="5">
        <f t="shared" si="141"/>
        <v>37.11904761904762</v>
      </c>
      <c r="Q2263" t="s">
        <v>8333</v>
      </c>
      <c r="R2263" t="s">
        <v>8351</v>
      </c>
      <c r="S2263" s="9">
        <f t="shared" si="142"/>
        <v>42759.724768518514</v>
      </c>
      <c r="T2263" s="9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154.15151515151516</v>
      </c>
      <c r="P2264" s="5">
        <f t="shared" si="141"/>
        <v>28.104972375690608</v>
      </c>
      <c r="Q2264" t="s">
        <v>8333</v>
      </c>
      <c r="R2264" t="s">
        <v>8351</v>
      </c>
      <c r="S2264" s="9">
        <f t="shared" si="142"/>
        <v>41926.585162037038</v>
      </c>
      <c r="T2264" s="9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115.54666666666667</v>
      </c>
      <c r="P2265" s="5">
        <f t="shared" si="141"/>
        <v>144.43333333333334</v>
      </c>
      <c r="Q2265" t="s">
        <v>8333</v>
      </c>
      <c r="R2265" t="s">
        <v>8351</v>
      </c>
      <c r="S2265" s="9">
        <f t="shared" si="142"/>
        <v>42014.832326388889</v>
      </c>
      <c r="T2265" s="9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180.03333333333333</v>
      </c>
      <c r="P2266" s="5">
        <f t="shared" si="141"/>
        <v>24.274157303370785</v>
      </c>
      <c r="Q2266" t="s">
        <v>8333</v>
      </c>
      <c r="R2266" t="s">
        <v>8351</v>
      </c>
      <c r="S2266" s="9">
        <f t="shared" si="142"/>
        <v>42496.582337962958</v>
      </c>
      <c r="T2266" s="9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298.5</v>
      </c>
      <c r="P2267" s="5">
        <f t="shared" si="141"/>
        <v>35.117647058823529</v>
      </c>
      <c r="Q2267" t="s">
        <v>8333</v>
      </c>
      <c r="R2267" t="s">
        <v>8351</v>
      </c>
      <c r="S2267" s="9">
        <f t="shared" si="142"/>
        <v>42689.853090277778</v>
      </c>
      <c r="T2267" s="9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320.26666666666665</v>
      </c>
      <c r="P2268" s="5">
        <f t="shared" si="141"/>
        <v>24.762886597938145</v>
      </c>
      <c r="Q2268" t="s">
        <v>8333</v>
      </c>
      <c r="R2268" t="s">
        <v>8351</v>
      </c>
      <c r="S2268" s="9">
        <f t="shared" si="142"/>
        <v>42469.874907407408</v>
      </c>
      <c r="T2268" s="9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380.52499999999998</v>
      </c>
      <c r="P2269" s="5">
        <f t="shared" si="141"/>
        <v>188.37871287128712</v>
      </c>
      <c r="Q2269" t="s">
        <v>8333</v>
      </c>
      <c r="R2269" t="s">
        <v>8351</v>
      </c>
      <c r="S2269" s="9">
        <f t="shared" si="142"/>
        <v>41968.829826388886</v>
      </c>
      <c r="T2269" s="9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102.60000000000001</v>
      </c>
      <c r="P2270" s="5">
        <f t="shared" si="141"/>
        <v>148.08247422680412</v>
      </c>
      <c r="Q2270" t="s">
        <v>8333</v>
      </c>
      <c r="R2270" t="s">
        <v>8351</v>
      </c>
      <c r="S2270" s="9">
        <f t="shared" si="142"/>
        <v>42776.082349537035</v>
      </c>
      <c r="T2270" s="9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1801.64</v>
      </c>
      <c r="P2271" s="5">
        <f t="shared" si="141"/>
        <v>49.934589800443462</v>
      </c>
      <c r="Q2271" t="s">
        <v>8333</v>
      </c>
      <c r="R2271" t="s">
        <v>8351</v>
      </c>
      <c r="S2271" s="9">
        <f t="shared" si="142"/>
        <v>42776.704432870371</v>
      </c>
      <c r="T2271" s="9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720.24800000000005</v>
      </c>
      <c r="P2272" s="5">
        <f t="shared" si="141"/>
        <v>107.82155688622754</v>
      </c>
      <c r="Q2272" t="s">
        <v>8333</v>
      </c>
      <c r="R2272" t="s">
        <v>8351</v>
      </c>
      <c r="S2272" s="9">
        <f t="shared" si="142"/>
        <v>42725.869363425925</v>
      </c>
      <c r="T2272" s="9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283.09000000000003</v>
      </c>
      <c r="P2273" s="5">
        <f t="shared" si="141"/>
        <v>42.63403614457831</v>
      </c>
      <c r="Q2273" t="s">
        <v>8333</v>
      </c>
      <c r="R2273" t="s">
        <v>8351</v>
      </c>
      <c r="S2273" s="9">
        <f t="shared" si="142"/>
        <v>42684.000046296293</v>
      </c>
      <c r="T2273" s="9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1356.6000000000001</v>
      </c>
      <c r="P2274" s="5">
        <f t="shared" si="141"/>
        <v>14.370762711864407</v>
      </c>
      <c r="Q2274" t="s">
        <v>8333</v>
      </c>
      <c r="R2274" t="s">
        <v>8351</v>
      </c>
      <c r="S2274" s="9">
        <f t="shared" si="142"/>
        <v>42315.699490740735</v>
      </c>
      <c r="T2274" s="9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220.35999999999999</v>
      </c>
      <c r="P2275" s="5">
        <f t="shared" si="141"/>
        <v>37.476190476190474</v>
      </c>
      <c r="Q2275" t="s">
        <v>8333</v>
      </c>
      <c r="R2275" t="s">
        <v>8351</v>
      </c>
      <c r="S2275" s="9">
        <f t="shared" si="142"/>
        <v>42781.549097222218</v>
      </c>
      <c r="T2275" s="9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119.6</v>
      </c>
      <c r="P2276" s="5">
        <f t="shared" si="141"/>
        <v>30.202020202020201</v>
      </c>
      <c r="Q2276" t="s">
        <v>8333</v>
      </c>
      <c r="R2276" t="s">
        <v>8351</v>
      </c>
      <c r="S2276" s="9">
        <f t="shared" si="142"/>
        <v>41663.500659722224</v>
      </c>
      <c r="T2276" s="9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407.76923076923077</v>
      </c>
      <c r="P2277" s="5">
        <f t="shared" si="141"/>
        <v>33.550632911392405</v>
      </c>
      <c r="Q2277" t="s">
        <v>8333</v>
      </c>
      <c r="R2277" t="s">
        <v>8351</v>
      </c>
      <c r="S2277" s="9">
        <f t="shared" si="142"/>
        <v>41965.616655092599</v>
      </c>
      <c r="T2277" s="9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105.81826105905425</v>
      </c>
      <c r="P2278" s="5">
        <f t="shared" si="141"/>
        <v>64.74666666666667</v>
      </c>
      <c r="Q2278" t="s">
        <v>8333</v>
      </c>
      <c r="R2278" t="s">
        <v>8351</v>
      </c>
      <c r="S2278" s="9">
        <f t="shared" si="142"/>
        <v>41614.651493055557</v>
      </c>
      <c r="T2278" s="9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141.08235294117648</v>
      </c>
      <c r="P2279" s="5">
        <f t="shared" si="141"/>
        <v>57.932367149758456</v>
      </c>
      <c r="Q2279" t="s">
        <v>8333</v>
      </c>
      <c r="R2279" t="s">
        <v>8351</v>
      </c>
      <c r="S2279" s="9">
        <f t="shared" si="142"/>
        <v>40936.678506944445</v>
      </c>
      <c r="T2279" s="9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270.7</v>
      </c>
      <c r="P2280" s="5">
        <f t="shared" si="141"/>
        <v>53.078431372549019</v>
      </c>
      <c r="Q2280" t="s">
        <v>8333</v>
      </c>
      <c r="R2280" t="s">
        <v>8351</v>
      </c>
      <c r="S2280" s="9">
        <f t="shared" si="142"/>
        <v>42338.709108796291</v>
      </c>
      <c r="T2280" s="9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153.80000000000001</v>
      </c>
      <c r="P2281" s="5">
        <f t="shared" si="141"/>
        <v>48.0625</v>
      </c>
      <c r="Q2281" t="s">
        <v>8333</v>
      </c>
      <c r="R2281" t="s">
        <v>8351</v>
      </c>
      <c r="S2281" s="9">
        <f t="shared" si="142"/>
        <v>42020.806701388887</v>
      </c>
      <c r="T2281" s="9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403.57653061224488</v>
      </c>
      <c r="P2282" s="5">
        <f t="shared" si="141"/>
        <v>82.396874999999994</v>
      </c>
      <c r="Q2282" t="s">
        <v>8333</v>
      </c>
      <c r="R2282" t="s">
        <v>8351</v>
      </c>
      <c r="S2282" s="9">
        <f t="shared" si="142"/>
        <v>42234.624895833331</v>
      </c>
      <c r="T2282" s="9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185</v>
      </c>
      <c r="P2283" s="5">
        <f t="shared" si="141"/>
        <v>50.454545454545453</v>
      </c>
      <c r="Q2283" t="s">
        <v>8325</v>
      </c>
      <c r="R2283" t="s">
        <v>8326</v>
      </c>
      <c r="S2283" s="9">
        <f t="shared" si="142"/>
        <v>40687.285844907405</v>
      </c>
      <c r="T2283" s="9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185.33333333333331</v>
      </c>
      <c r="P2284" s="5">
        <f t="shared" si="141"/>
        <v>115.83333333333333</v>
      </c>
      <c r="Q2284" t="s">
        <v>8325</v>
      </c>
      <c r="R2284" t="s">
        <v>8326</v>
      </c>
      <c r="S2284" s="9">
        <f t="shared" si="142"/>
        <v>42323.17460648148</v>
      </c>
      <c r="T2284" s="9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100.85533333333332</v>
      </c>
      <c r="P2285" s="5">
        <f t="shared" si="141"/>
        <v>63.03458333333333</v>
      </c>
      <c r="Q2285" t="s">
        <v>8325</v>
      </c>
      <c r="R2285" t="s">
        <v>8326</v>
      </c>
      <c r="S2285" s="9">
        <f t="shared" si="142"/>
        <v>40978.125046296293</v>
      </c>
      <c r="T2285" s="9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106.22116666666668</v>
      </c>
      <c r="P2286" s="5">
        <f t="shared" si="141"/>
        <v>108.02152542372882</v>
      </c>
      <c r="Q2286" t="s">
        <v>8325</v>
      </c>
      <c r="R2286" t="s">
        <v>8326</v>
      </c>
      <c r="S2286" s="9">
        <f t="shared" si="142"/>
        <v>40585.796817129631</v>
      </c>
      <c r="T2286" s="9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121.36666666666667</v>
      </c>
      <c r="P2287" s="5">
        <f t="shared" si="141"/>
        <v>46.088607594936711</v>
      </c>
      <c r="Q2287" t="s">
        <v>8325</v>
      </c>
      <c r="R2287" t="s">
        <v>8326</v>
      </c>
      <c r="S2287" s="9">
        <f t="shared" si="142"/>
        <v>41059.185682870368</v>
      </c>
      <c r="T2287" s="9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100.06666666666666</v>
      </c>
      <c r="P2288" s="5">
        <f t="shared" si="141"/>
        <v>107.21428571428571</v>
      </c>
      <c r="Q2288" t="s">
        <v>8325</v>
      </c>
      <c r="R2288" t="s">
        <v>8326</v>
      </c>
      <c r="S2288" s="9">
        <f t="shared" si="142"/>
        <v>41494.963587962964</v>
      </c>
      <c r="T2288" s="9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119.97755555555555</v>
      </c>
      <c r="P2289" s="5">
        <f t="shared" si="141"/>
        <v>50.9338679245283</v>
      </c>
      <c r="Q2289" t="s">
        <v>8325</v>
      </c>
      <c r="R2289" t="s">
        <v>8326</v>
      </c>
      <c r="S2289" s="9">
        <f t="shared" si="142"/>
        <v>41792.667361111111</v>
      </c>
      <c r="T2289" s="9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100.1</v>
      </c>
      <c r="P2290" s="5">
        <f t="shared" si="141"/>
        <v>40.04</v>
      </c>
      <c r="Q2290" t="s">
        <v>8325</v>
      </c>
      <c r="R2290" t="s">
        <v>8326</v>
      </c>
      <c r="S2290" s="9">
        <f t="shared" si="142"/>
        <v>41067.827418981484</v>
      </c>
      <c r="T2290" s="9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107.4</v>
      </c>
      <c r="P2291" s="5">
        <f t="shared" si="141"/>
        <v>64.44</v>
      </c>
      <c r="Q2291" t="s">
        <v>8325</v>
      </c>
      <c r="R2291" t="s">
        <v>8326</v>
      </c>
      <c r="S2291" s="9">
        <f t="shared" si="142"/>
        <v>41571.998379629629</v>
      </c>
      <c r="T2291" s="9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104.06666666666666</v>
      </c>
      <c r="P2292" s="5">
        <f t="shared" si="141"/>
        <v>53.827586206896555</v>
      </c>
      <c r="Q2292" t="s">
        <v>8325</v>
      </c>
      <c r="R2292" t="s">
        <v>8326</v>
      </c>
      <c r="S2292" s="9">
        <f t="shared" si="142"/>
        <v>40070.253819444442</v>
      </c>
      <c r="T2292" s="9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172.8</v>
      </c>
      <c r="P2293" s="5">
        <f t="shared" si="141"/>
        <v>100.46511627906976</v>
      </c>
      <c r="Q2293" t="s">
        <v>8325</v>
      </c>
      <c r="R2293" t="s">
        <v>8326</v>
      </c>
      <c r="S2293" s="9">
        <f t="shared" si="142"/>
        <v>40987.977060185185</v>
      </c>
      <c r="T2293" s="9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107.2505</v>
      </c>
      <c r="P2294" s="5">
        <f t="shared" si="141"/>
        <v>46.630652173913049</v>
      </c>
      <c r="Q2294" t="s">
        <v>8325</v>
      </c>
      <c r="R2294" t="s">
        <v>8326</v>
      </c>
      <c r="S2294" s="9">
        <f t="shared" si="142"/>
        <v>40987.697638888887</v>
      </c>
      <c r="T2294" s="9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108.23529411764706</v>
      </c>
      <c r="P2295" s="5">
        <f t="shared" si="141"/>
        <v>34.074074074074076</v>
      </c>
      <c r="Q2295" t="s">
        <v>8325</v>
      </c>
      <c r="R2295" t="s">
        <v>8326</v>
      </c>
      <c r="S2295" s="9">
        <f t="shared" si="142"/>
        <v>41151.708321759259</v>
      </c>
      <c r="T2295" s="9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146.08079999999998</v>
      </c>
      <c r="P2296" s="5">
        <f t="shared" si="141"/>
        <v>65.214642857142863</v>
      </c>
      <c r="Q2296" t="s">
        <v>8325</v>
      </c>
      <c r="R2296" t="s">
        <v>8326</v>
      </c>
      <c r="S2296" s="9">
        <f t="shared" si="142"/>
        <v>41264.72314814815</v>
      </c>
      <c r="T2296" s="9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125.25</v>
      </c>
      <c r="P2297" s="5">
        <f t="shared" si="141"/>
        <v>44.205882352941174</v>
      </c>
      <c r="Q2297" t="s">
        <v>8325</v>
      </c>
      <c r="R2297" t="s">
        <v>8326</v>
      </c>
      <c r="S2297" s="9">
        <f t="shared" si="142"/>
        <v>41270.954351851848</v>
      </c>
      <c r="T2297" s="9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149.07142857142856</v>
      </c>
      <c r="P2298" s="5">
        <f t="shared" si="141"/>
        <v>71.965517241379317</v>
      </c>
      <c r="Q2298" t="s">
        <v>8325</v>
      </c>
      <c r="R2298" t="s">
        <v>8326</v>
      </c>
      <c r="S2298" s="9">
        <f t="shared" si="142"/>
        <v>40927.731782407405</v>
      </c>
      <c r="T2298" s="9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100.6</v>
      </c>
      <c r="P2299" s="5">
        <f t="shared" si="141"/>
        <v>52.94736842105263</v>
      </c>
      <c r="Q2299" t="s">
        <v>8325</v>
      </c>
      <c r="R2299" t="s">
        <v>8326</v>
      </c>
      <c r="S2299" s="9">
        <f t="shared" si="142"/>
        <v>40948.042233796295</v>
      </c>
      <c r="T2299" s="9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105.07333333333332</v>
      </c>
      <c r="P2300" s="5">
        <f t="shared" si="141"/>
        <v>109.45138888888889</v>
      </c>
      <c r="Q2300" t="s">
        <v>8325</v>
      </c>
      <c r="R2300" t="s">
        <v>8326</v>
      </c>
      <c r="S2300" s="9">
        <f t="shared" si="142"/>
        <v>41694.84065972222</v>
      </c>
      <c r="T2300" s="9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350.16666666666663</v>
      </c>
      <c r="P2301" s="5">
        <f t="shared" si="141"/>
        <v>75.035714285714292</v>
      </c>
      <c r="Q2301" t="s">
        <v>8325</v>
      </c>
      <c r="R2301" t="s">
        <v>8326</v>
      </c>
      <c r="S2301" s="9">
        <f t="shared" si="142"/>
        <v>40565.032511574071</v>
      </c>
      <c r="T2301" s="9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101.25</v>
      </c>
      <c r="P2302" s="5">
        <f t="shared" si="141"/>
        <v>115.71428571428571</v>
      </c>
      <c r="Q2302" t="s">
        <v>8325</v>
      </c>
      <c r="R2302" t="s">
        <v>8326</v>
      </c>
      <c r="S2302" s="9">
        <f t="shared" si="142"/>
        <v>41074.727037037039</v>
      </c>
      <c r="T2302" s="9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133.6044</v>
      </c>
      <c r="P2303" s="5">
        <f t="shared" si="141"/>
        <v>31.659810426540286</v>
      </c>
      <c r="Q2303" t="s">
        <v>8325</v>
      </c>
      <c r="R2303" t="s">
        <v>8329</v>
      </c>
      <c r="S2303" s="9">
        <f t="shared" si="142"/>
        <v>41416.146944444445</v>
      </c>
      <c r="T2303" s="9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170.65217391304347</v>
      </c>
      <c r="P2304" s="5">
        <f t="shared" si="141"/>
        <v>46.176470588235297</v>
      </c>
      <c r="Q2304" t="s">
        <v>8325</v>
      </c>
      <c r="R2304" t="s">
        <v>8329</v>
      </c>
      <c r="S2304" s="9">
        <f t="shared" si="142"/>
        <v>41605.868449074071</v>
      </c>
      <c r="T2304" s="9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109.35829457364341</v>
      </c>
      <c r="P2305" s="5">
        <f t="shared" si="141"/>
        <v>68.481650485436887</v>
      </c>
      <c r="Q2305" t="s">
        <v>8325</v>
      </c>
      <c r="R2305" t="s">
        <v>8329</v>
      </c>
      <c r="S2305" s="9">
        <f t="shared" si="142"/>
        <v>40850.111064814817</v>
      </c>
      <c r="T2305" s="9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100.70033333333335</v>
      </c>
      <c r="P2306" s="5">
        <f t="shared" si="141"/>
        <v>53.469203539823013</v>
      </c>
      <c r="Q2306" t="s">
        <v>8325</v>
      </c>
      <c r="R2306" t="s">
        <v>8329</v>
      </c>
      <c r="S2306" s="9">
        <f t="shared" si="142"/>
        <v>40502.815868055557</v>
      </c>
      <c r="T2306" s="9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(E2307/D2307)*100</f>
        <v>101.22777777777779</v>
      </c>
      <c r="P2307" s="5">
        <f t="shared" ref="P2307:P2370" si="145">E2307/L2307</f>
        <v>109.10778443113773</v>
      </c>
      <c r="Q2307" t="s">
        <v>8325</v>
      </c>
      <c r="R2307" t="s">
        <v>8329</v>
      </c>
      <c r="S2307" s="9">
        <f t="shared" ref="S2307:S2370" si="146">(((J2307/60)/60)/24)+DATE(1970,1,1)</f>
        <v>41834.695277777777</v>
      </c>
      <c r="T2307" s="9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106.75857142857143</v>
      </c>
      <c r="P2308" s="5">
        <f t="shared" si="145"/>
        <v>51.185616438356163</v>
      </c>
      <c r="Q2308" t="s">
        <v>8325</v>
      </c>
      <c r="R2308" t="s">
        <v>8329</v>
      </c>
      <c r="S2308" s="9">
        <f t="shared" si="146"/>
        <v>40948.16815972222</v>
      </c>
      <c r="T2308" s="9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106.65777537961894</v>
      </c>
      <c r="P2309" s="5">
        <f t="shared" si="145"/>
        <v>27.936800000000002</v>
      </c>
      <c r="Q2309" t="s">
        <v>8325</v>
      </c>
      <c r="R2309" t="s">
        <v>8329</v>
      </c>
      <c r="S2309" s="9">
        <f t="shared" si="146"/>
        <v>41004.802465277775</v>
      </c>
      <c r="T2309" s="9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101.30622</v>
      </c>
      <c r="P2310" s="5">
        <f t="shared" si="145"/>
        <v>82.496921824104234</v>
      </c>
      <c r="Q2310" t="s">
        <v>8325</v>
      </c>
      <c r="R2310" t="s">
        <v>8329</v>
      </c>
      <c r="S2310" s="9">
        <f t="shared" si="146"/>
        <v>41851.962916666671</v>
      </c>
      <c r="T2310" s="9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106.67450000000001</v>
      </c>
      <c r="P2311" s="5">
        <f t="shared" si="145"/>
        <v>59.817476635514019</v>
      </c>
      <c r="Q2311" t="s">
        <v>8325</v>
      </c>
      <c r="R2311" t="s">
        <v>8329</v>
      </c>
      <c r="S2311" s="9">
        <f t="shared" si="146"/>
        <v>41307.987696759257</v>
      </c>
      <c r="T2311" s="9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428.83978378378379</v>
      </c>
      <c r="P2312" s="5">
        <f t="shared" si="145"/>
        <v>64.816470588235291</v>
      </c>
      <c r="Q2312" t="s">
        <v>8325</v>
      </c>
      <c r="R2312" t="s">
        <v>8329</v>
      </c>
      <c r="S2312" s="9">
        <f t="shared" si="146"/>
        <v>41324.79415509259</v>
      </c>
      <c r="T2312" s="9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104.11111111111111</v>
      </c>
      <c r="P2313" s="5">
        <f t="shared" si="145"/>
        <v>90.09615384615384</v>
      </c>
      <c r="Q2313" t="s">
        <v>8325</v>
      </c>
      <c r="R2313" t="s">
        <v>8329</v>
      </c>
      <c r="S2313" s="9">
        <f t="shared" si="146"/>
        <v>41736.004502314812</v>
      </c>
      <c r="T2313" s="9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107.86666666666666</v>
      </c>
      <c r="P2314" s="5">
        <f t="shared" si="145"/>
        <v>40.962025316455694</v>
      </c>
      <c r="Q2314" t="s">
        <v>8325</v>
      </c>
      <c r="R2314" t="s">
        <v>8329</v>
      </c>
      <c r="S2314" s="9">
        <f t="shared" si="146"/>
        <v>41716.632847222223</v>
      </c>
      <c r="T2314" s="9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175.84040000000002</v>
      </c>
      <c r="P2315" s="5">
        <f t="shared" si="145"/>
        <v>56.000127388535034</v>
      </c>
      <c r="Q2315" t="s">
        <v>8325</v>
      </c>
      <c r="R2315" t="s">
        <v>8329</v>
      </c>
      <c r="S2315" s="9">
        <f t="shared" si="146"/>
        <v>41002.958634259259</v>
      </c>
      <c r="T2315" s="9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156.97</v>
      </c>
      <c r="P2316" s="5">
        <f t="shared" si="145"/>
        <v>37.672800000000002</v>
      </c>
      <c r="Q2316" t="s">
        <v>8325</v>
      </c>
      <c r="R2316" t="s">
        <v>8329</v>
      </c>
      <c r="S2316" s="9">
        <f t="shared" si="146"/>
        <v>41037.551585648151</v>
      </c>
      <c r="T2316" s="9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102.60000000000001</v>
      </c>
      <c r="P2317" s="5">
        <f t="shared" si="145"/>
        <v>40.078125</v>
      </c>
      <c r="Q2317" t="s">
        <v>8325</v>
      </c>
      <c r="R2317" t="s">
        <v>8329</v>
      </c>
      <c r="S2317" s="9">
        <f t="shared" si="146"/>
        <v>41004.72619212963</v>
      </c>
      <c r="T2317" s="9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104.04266666666666</v>
      </c>
      <c r="P2318" s="5">
        <f t="shared" si="145"/>
        <v>78.031999999999996</v>
      </c>
      <c r="Q2318" t="s">
        <v>8325</v>
      </c>
      <c r="R2318" t="s">
        <v>8329</v>
      </c>
      <c r="S2318" s="9">
        <f t="shared" si="146"/>
        <v>40079.725115740745</v>
      </c>
      <c r="T2318" s="9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104</v>
      </c>
      <c r="P2319" s="5">
        <f t="shared" si="145"/>
        <v>18.90909090909091</v>
      </c>
      <c r="Q2319" t="s">
        <v>8325</v>
      </c>
      <c r="R2319" t="s">
        <v>8329</v>
      </c>
      <c r="S2319" s="9">
        <f t="shared" si="146"/>
        <v>40192.542233796295</v>
      </c>
      <c r="T2319" s="9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121.05999999999999</v>
      </c>
      <c r="P2320" s="5">
        <f t="shared" si="145"/>
        <v>37.134969325153371</v>
      </c>
      <c r="Q2320" t="s">
        <v>8325</v>
      </c>
      <c r="R2320" t="s">
        <v>8329</v>
      </c>
      <c r="S2320" s="9">
        <f t="shared" si="146"/>
        <v>40050.643680555557</v>
      </c>
      <c r="T2320" s="9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107.69999999999999</v>
      </c>
      <c r="P2321" s="5">
        <f t="shared" si="145"/>
        <v>41.961038961038959</v>
      </c>
      <c r="Q2321" t="s">
        <v>8325</v>
      </c>
      <c r="R2321" t="s">
        <v>8329</v>
      </c>
      <c r="S2321" s="9">
        <f t="shared" si="146"/>
        <v>41593.082002314812</v>
      </c>
      <c r="T2321" s="9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108.66</v>
      </c>
      <c r="P2322" s="5">
        <f t="shared" si="145"/>
        <v>61.044943820224717</v>
      </c>
      <c r="Q2322" t="s">
        <v>8325</v>
      </c>
      <c r="R2322" t="s">
        <v>8329</v>
      </c>
      <c r="S2322" s="9">
        <f t="shared" si="146"/>
        <v>41696.817129629628</v>
      </c>
      <c r="T2322" s="9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39.120962394619681</v>
      </c>
      <c r="P2323" s="5">
        <f t="shared" si="145"/>
        <v>64.53125</v>
      </c>
      <c r="Q2323" t="s">
        <v>8336</v>
      </c>
      <c r="R2323" t="s">
        <v>8352</v>
      </c>
      <c r="S2323" s="9">
        <f t="shared" si="146"/>
        <v>42799.260428240741</v>
      </c>
      <c r="T2323" s="9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3.1481481481481479</v>
      </c>
      <c r="P2324" s="5">
        <f t="shared" si="145"/>
        <v>21.25</v>
      </c>
      <c r="Q2324" t="s">
        <v>8336</v>
      </c>
      <c r="R2324" t="s">
        <v>8352</v>
      </c>
      <c r="S2324" s="9">
        <f t="shared" si="146"/>
        <v>42804.895474537043</v>
      </c>
      <c r="T2324" s="9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48</v>
      </c>
      <c r="P2325" s="5">
        <f t="shared" si="145"/>
        <v>30</v>
      </c>
      <c r="Q2325" t="s">
        <v>8336</v>
      </c>
      <c r="R2325" t="s">
        <v>8352</v>
      </c>
      <c r="S2325" s="9">
        <f t="shared" si="146"/>
        <v>42807.755173611105</v>
      </c>
      <c r="T2325" s="9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20.733333333333334</v>
      </c>
      <c r="P2326" s="5">
        <f t="shared" si="145"/>
        <v>25.491803278688526</v>
      </c>
      <c r="Q2326" t="s">
        <v>8336</v>
      </c>
      <c r="R2326" t="s">
        <v>8352</v>
      </c>
      <c r="S2326" s="9">
        <f t="shared" si="146"/>
        <v>42790.885243055556</v>
      </c>
      <c r="T2326" s="9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8</v>
      </c>
      <c r="P2327" s="5">
        <f t="shared" si="145"/>
        <v>11.428571428571429</v>
      </c>
      <c r="Q2327" t="s">
        <v>8336</v>
      </c>
      <c r="R2327" t="s">
        <v>8352</v>
      </c>
      <c r="S2327" s="9">
        <f t="shared" si="146"/>
        <v>42794.022349537037</v>
      </c>
      <c r="T2327" s="9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0.72</v>
      </c>
      <c r="P2328" s="5">
        <f t="shared" si="145"/>
        <v>108</v>
      </c>
      <c r="Q2328" t="s">
        <v>8336</v>
      </c>
      <c r="R2328" t="s">
        <v>8352</v>
      </c>
      <c r="S2328" s="9">
        <f t="shared" si="146"/>
        <v>42804.034120370372</v>
      </c>
      <c r="T2328" s="9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526.09431428571429</v>
      </c>
      <c r="P2329" s="5">
        <f t="shared" si="145"/>
        <v>54.883162444113267</v>
      </c>
      <c r="Q2329" t="s">
        <v>8336</v>
      </c>
      <c r="R2329" t="s">
        <v>8352</v>
      </c>
      <c r="S2329" s="9">
        <f t="shared" si="146"/>
        <v>41842.917129629634</v>
      </c>
      <c r="T2329" s="9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254.45000000000002</v>
      </c>
      <c r="P2330" s="5">
        <f t="shared" si="145"/>
        <v>47.383612662942269</v>
      </c>
      <c r="Q2330" t="s">
        <v>8336</v>
      </c>
      <c r="R2330" t="s">
        <v>8352</v>
      </c>
      <c r="S2330" s="9">
        <f t="shared" si="146"/>
        <v>42139.781678240746</v>
      </c>
      <c r="T2330" s="9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105.91999999999999</v>
      </c>
      <c r="P2331" s="5">
        <f t="shared" si="145"/>
        <v>211.84</v>
      </c>
      <c r="Q2331" t="s">
        <v>8336</v>
      </c>
      <c r="R2331" t="s">
        <v>8352</v>
      </c>
      <c r="S2331" s="9">
        <f t="shared" si="146"/>
        <v>41807.624374999999</v>
      </c>
      <c r="T2331" s="9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102.42285714285715</v>
      </c>
      <c r="P2332" s="5">
        <f t="shared" si="145"/>
        <v>219.92638036809817</v>
      </c>
      <c r="Q2332" t="s">
        <v>8336</v>
      </c>
      <c r="R2332" t="s">
        <v>8352</v>
      </c>
      <c r="S2332" s="9">
        <f t="shared" si="146"/>
        <v>42332.89980324074</v>
      </c>
      <c r="T2332" s="9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144.31375</v>
      </c>
      <c r="P2333" s="5">
        <f t="shared" si="145"/>
        <v>40.795406360424032</v>
      </c>
      <c r="Q2333" t="s">
        <v>8336</v>
      </c>
      <c r="R2333" t="s">
        <v>8352</v>
      </c>
      <c r="S2333" s="9">
        <f t="shared" si="146"/>
        <v>41839.005671296298</v>
      </c>
      <c r="T2333" s="9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106.30800000000001</v>
      </c>
      <c r="P2334" s="5">
        <f t="shared" si="145"/>
        <v>75.502840909090907</v>
      </c>
      <c r="Q2334" t="s">
        <v>8336</v>
      </c>
      <c r="R2334" t="s">
        <v>8352</v>
      </c>
      <c r="S2334" s="9">
        <f t="shared" si="146"/>
        <v>42011.628136574072</v>
      </c>
      <c r="T2334" s="9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212.16666666666666</v>
      </c>
      <c r="P2335" s="5">
        <f t="shared" si="145"/>
        <v>13.542553191489361</v>
      </c>
      <c r="Q2335" t="s">
        <v>8336</v>
      </c>
      <c r="R2335" t="s">
        <v>8352</v>
      </c>
      <c r="S2335" s="9">
        <f t="shared" si="146"/>
        <v>41767.650347222225</v>
      </c>
      <c r="T2335" s="9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101.95</v>
      </c>
      <c r="P2336" s="5">
        <f t="shared" si="145"/>
        <v>60.865671641791046</v>
      </c>
      <c r="Q2336" t="s">
        <v>8336</v>
      </c>
      <c r="R2336" t="s">
        <v>8352</v>
      </c>
      <c r="S2336" s="9">
        <f t="shared" si="146"/>
        <v>41918.670115740737</v>
      </c>
      <c r="T2336" s="9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102.27200000000001</v>
      </c>
      <c r="P2337" s="5">
        <f t="shared" si="145"/>
        <v>115.69230769230769</v>
      </c>
      <c r="Q2337" t="s">
        <v>8336</v>
      </c>
      <c r="R2337" t="s">
        <v>8352</v>
      </c>
      <c r="S2337" s="9">
        <f t="shared" si="146"/>
        <v>41771.572256944448</v>
      </c>
      <c r="T2337" s="9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520.73254999999995</v>
      </c>
      <c r="P2338" s="5">
        <f t="shared" si="145"/>
        <v>48.104623556581984</v>
      </c>
      <c r="Q2338" t="s">
        <v>8336</v>
      </c>
      <c r="R2338" t="s">
        <v>8352</v>
      </c>
      <c r="S2338" s="9">
        <f t="shared" si="146"/>
        <v>41666.924710648149</v>
      </c>
      <c r="T2338" s="9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110.65833333333333</v>
      </c>
      <c r="P2339" s="5">
        <f t="shared" si="145"/>
        <v>74.184357541899445</v>
      </c>
      <c r="Q2339" t="s">
        <v>8336</v>
      </c>
      <c r="R2339" t="s">
        <v>8352</v>
      </c>
      <c r="S2339" s="9">
        <f t="shared" si="146"/>
        <v>41786.640543981484</v>
      </c>
      <c r="T2339" s="9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101.14333333333335</v>
      </c>
      <c r="P2340" s="5">
        <f t="shared" si="145"/>
        <v>123.34552845528455</v>
      </c>
      <c r="Q2340" t="s">
        <v>8336</v>
      </c>
      <c r="R2340" t="s">
        <v>8352</v>
      </c>
      <c r="S2340" s="9">
        <f t="shared" si="146"/>
        <v>41789.896805555552</v>
      </c>
      <c r="T2340" s="9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294.20799999999997</v>
      </c>
      <c r="P2341" s="5">
        <f t="shared" si="145"/>
        <v>66.623188405797094</v>
      </c>
      <c r="Q2341" t="s">
        <v>8336</v>
      </c>
      <c r="R2341" t="s">
        <v>8352</v>
      </c>
      <c r="S2341" s="9">
        <f t="shared" si="146"/>
        <v>42692.79987268518</v>
      </c>
      <c r="T2341" s="9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105.77749999999999</v>
      </c>
      <c r="P2342" s="5">
        <f t="shared" si="145"/>
        <v>104.99007444168734</v>
      </c>
      <c r="Q2342" t="s">
        <v>8336</v>
      </c>
      <c r="R2342" t="s">
        <v>8352</v>
      </c>
      <c r="S2342" s="9">
        <f t="shared" si="146"/>
        <v>42643.642800925925</v>
      </c>
      <c r="T2342" s="9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5" t="e">
        <f t="shared" si="145"/>
        <v>#DIV/0!</v>
      </c>
      <c r="Q2343" t="s">
        <v>8319</v>
      </c>
      <c r="R2343" t="s">
        <v>8320</v>
      </c>
      <c r="S2343" s="9">
        <f t="shared" si="146"/>
        <v>42167.813703703709</v>
      </c>
      <c r="T2343" s="9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5" t="e">
        <f t="shared" si="145"/>
        <v>#DIV/0!</v>
      </c>
      <c r="Q2344" t="s">
        <v>8319</v>
      </c>
      <c r="R2344" t="s">
        <v>8320</v>
      </c>
      <c r="S2344" s="9">
        <f t="shared" si="146"/>
        <v>41897.702199074076</v>
      </c>
      <c r="T2344" s="9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3</v>
      </c>
      <c r="P2345" s="5">
        <f t="shared" si="145"/>
        <v>300</v>
      </c>
      <c r="Q2345" t="s">
        <v>8319</v>
      </c>
      <c r="R2345" t="s">
        <v>8320</v>
      </c>
      <c r="S2345" s="9">
        <f t="shared" si="146"/>
        <v>42327.825289351851</v>
      </c>
      <c r="T2345" s="9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0.1</v>
      </c>
      <c r="P2346" s="5">
        <f t="shared" si="145"/>
        <v>1</v>
      </c>
      <c r="Q2346" t="s">
        <v>8319</v>
      </c>
      <c r="R2346" t="s">
        <v>8320</v>
      </c>
      <c r="S2346" s="9">
        <f t="shared" si="146"/>
        <v>42515.727650462963</v>
      </c>
      <c r="T2346" s="9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5" t="e">
        <f t="shared" si="145"/>
        <v>#DIV/0!</v>
      </c>
      <c r="Q2347" t="s">
        <v>8319</v>
      </c>
      <c r="R2347" t="s">
        <v>8320</v>
      </c>
      <c r="S2347" s="9">
        <f t="shared" si="146"/>
        <v>42060.001805555556</v>
      </c>
      <c r="T2347" s="9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6.5000000000000002E-2</v>
      </c>
      <c r="P2348" s="5">
        <f t="shared" si="145"/>
        <v>13</v>
      </c>
      <c r="Q2348" t="s">
        <v>8319</v>
      </c>
      <c r="R2348" t="s">
        <v>8320</v>
      </c>
      <c r="S2348" s="9">
        <f t="shared" si="146"/>
        <v>42615.79896990741</v>
      </c>
      <c r="T2348" s="9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1.5</v>
      </c>
      <c r="P2349" s="5">
        <f t="shared" si="145"/>
        <v>15</v>
      </c>
      <c r="Q2349" t="s">
        <v>8319</v>
      </c>
      <c r="R2349" t="s">
        <v>8320</v>
      </c>
      <c r="S2349" s="9">
        <f t="shared" si="146"/>
        <v>42577.607361111113</v>
      </c>
      <c r="T2349" s="9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0.38571428571428573</v>
      </c>
      <c r="P2350" s="5">
        <f t="shared" si="145"/>
        <v>54</v>
      </c>
      <c r="Q2350" t="s">
        <v>8319</v>
      </c>
      <c r="R2350" t="s">
        <v>8320</v>
      </c>
      <c r="S2350" s="9">
        <f t="shared" si="146"/>
        <v>42360.932152777779</v>
      </c>
      <c r="T2350" s="9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5" t="e">
        <f t="shared" si="145"/>
        <v>#DIV/0!</v>
      </c>
      <c r="Q2351" t="s">
        <v>8319</v>
      </c>
      <c r="R2351" t="s">
        <v>8320</v>
      </c>
      <c r="S2351" s="9">
        <f t="shared" si="146"/>
        <v>42198.775787037041</v>
      </c>
      <c r="T2351" s="9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5" t="e">
        <f t="shared" si="145"/>
        <v>#DIV/0!</v>
      </c>
      <c r="Q2352" t="s">
        <v>8319</v>
      </c>
      <c r="R2352" t="s">
        <v>8320</v>
      </c>
      <c r="S2352" s="9">
        <f t="shared" si="146"/>
        <v>42708.842245370368</v>
      </c>
      <c r="T2352" s="9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0.5714285714285714</v>
      </c>
      <c r="P2353" s="5">
        <f t="shared" si="145"/>
        <v>15.428571428571429</v>
      </c>
      <c r="Q2353" t="s">
        <v>8319</v>
      </c>
      <c r="R2353" t="s">
        <v>8320</v>
      </c>
      <c r="S2353" s="9">
        <f t="shared" si="146"/>
        <v>42094.101145833338</v>
      </c>
      <c r="T2353" s="9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5" t="e">
        <f t="shared" si="145"/>
        <v>#DIV/0!</v>
      </c>
      <c r="Q2354" t="s">
        <v>8319</v>
      </c>
      <c r="R2354" t="s">
        <v>8320</v>
      </c>
      <c r="S2354" s="9">
        <f t="shared" si="146"/>
        <v>42101.633703703701</v>
      </c>
      <c r="T2354" s="9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5" t="e">
        <f t="shared" si="145"/>
        <v>#DIV/0!</v>
      </c>
      <c r="Q2355" t="s">
        <v>8319</v>
      </c>
      <c r="R2355" t="s">
        <v>8320</v>
      </c>
      <c r="S2355" s="9">
        <f t="shared" si="146"/>
        <v>42103.676180555558</v>
      </c>
      <c r="T2355" s="9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7.1428571428571425E-2</v>
      </c>
      <c r="P2356" s="5">
        <f t="shared" si="145"/>
        <v>25</v>
      </c>
      <c r="Q2356" t="s">
        <v>8319</v>
      </c>
      <c r="R2356" t="s">
        <v>8320</v>
      </c>
      <c r="S2356" s="9">
        <f t="shared" si="146"/>
        <v>41954.722916666666</v>
      </c>
      <c r="T2356" s="9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0.6875</v>
      </c>
      <c r="P2357" s="5">
        <f t="shared" si="145"/>
        <v>27.5</v>
      </c>
      <c r="Q2357" t="s">
        <v>8319</v>
      </c>
      <c r="R2357" t="s">
        <v>8320</v>
      </c>
      <c r="S2357" s="9">
        <f t="shared" si="146"/>
        <v>42096.918240740735</v>
      </c>
      <c r="T2357" s="9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5" t="e">
        <f t="shared" si="145"/>
        <v>#DIV/0!</v>
      </c>
      <c r="Q2358" t="s">
        <v>8319</v>
      </c>
      <c r="R2358" t="s">
        <v>8320</v>
      </c>
      <c r="S2358" s="9">
        <f t="shared" si="146"/>
        <v>42130.78361111111</v>
      </c>
      <c r="T2358" s="9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5" t="e">
        <f t="shared" si="145"/>
        <v>#DIV/0!</v>
      </c>
      <c r="Q2359" t="s">
        <v>8319</v>
      </c>
      <c r="R2359" t="s">
        <v>8320</v>
      </c>
      <c r="S2359" s="9">
        <f t="shared" si="146"/>
        <v>42264.620115740734</v>
      </c>
      <c r="T2359" s="9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5" t="e">
        <f t="shared" si="145"/>
        <v>#DIV/0!</v>
      </c>
      <c r="Q2360" t="s">
        <v>8319</v>
      </c>
      <c r="R2360" t="s">
        <v>8320</v>
      </c>
      <c r="S2360" s="9">
        <f t="shared" si="146"/>
        <v>41978.930972222224</v>
      </c>
      <c r="T2360" s="9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14.680000000000001</v>
      </c>
      <c r="P2361" s="5">
        <f t="shared" si="145"/>
        <v>367</v>
      </c>
      <c r="Q2361" t="s">
        <v>8319</v>
      </c>
      <c r="R2361" t="s">
        <v>8320</v>
      </c>
      <c r="S2361" s="9">
        <f t="shared" si="146"/>
        <v>42159.649583333332</v>
      </c>
      <c r="T2361" s="9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0.04</v>
      </c>
      <c r="P2362" s="5">
        <f t="shared" si="145"/>
        <v>2</v>
      </c>
      <c r="Q2362" t="s">
        <v>8319</v>
      </c>
      <c r="R2362" t="s">
        <v>8320</v>
      </c>
      <c r="S2362" s="9">
        <f t="shared" si="146"/>
        <v>42377.70694444445</v>
      </c>
      <c r="T2362" s="9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5" t="e">
        <f t="shared" si="145"/>
        <v>#DIV/0!</v>
      </c>
      <c r="Q2363" t="s">
        <v>8319</v>
      </c>
      <c r="R2363" t="s">
        <v>8320</v>
      </c>
      <c r="S2363" s="9">
        <f t="shared" si="146"/>
        <v>42466.858888888892</v>
      </c>
      <c r="T2363" s="9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28.571428571428569</v>
      </c>
      <c r="P2364" s="5">
        <f t="shared" si="145"/>
        <v>60</v>
      </c>
      <c r="Q2364" t="s">
        <v>8319</v>
      </c>
      <c r="R2364" t="s">
        <v>8320</v>
      </c>
      <c r="S2364" s="9">
        <f t="shared" si="146"/>
        <v>41954.688310185185</v>
      </c>
      <c r="T2364" s="9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5" t="e">
        <f t="shared" si="145"/>
        <v>#DIV/0!</v>
      </c>
      <c r="Q2365" t="s">
        <v>8319</v>
      </c>
      <c r="R2365" t="s">
        <v>8320</v>
      </c>
      <c r="S2365" s="9">
        <f t="shared" si="146"/>
        <v>42322.011574074073</v>
      </c>
      <c r="T2365" s="9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5" t="e">
        <f t="shared" si="145"/>
        <v>#DIV/0!</v>
      </c>
      <c r="Q2366" t="s">
        <v>8319</v>
      </c>
      <c r="R2366" t="s">
        <v>8320</v>
      </c>
      <c r="S2366" s="9">
        <f t="shared" si="146"/>
        <v>42248.934675925921</v>
      </c>
      <c r="T2366" s="9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5" t="e">
        <f t="shared" si="145"/>
        <v>#DIV/0!</v>
      </c>
      <c r="Q2367" t="s">
        <v>8319</v>
      </c>
      <c r="R2367" t="s">
        <v>8320</v>
      </c>
      <c r="S2367" s="9">
        <f t="shared" si="146"/>
        <v>42346.736400462964</v>
      </c>
      <c r="T2367" s="9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10.52</v>
      </c>
      <c r="P2368" s="5">
        <f t="shared" si="145"/>
        <v>97.407407407407405</v>
      </c>
      <c r="Q2368" t="s">
        <v>8319</v>
      </c>
      <c r="R2368" t="s">
        <v>8320</v>
      </c>
      <c r="S2368" s="9">
        <f t="shared" si="146"/>
        <v>42268.531631944439</v>
      </c>
      <c r="T2368" s="9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</v>
      </c>
      <c r="P2369" s="5">
        <f t="shared" si="145"/>
        <v>47.857142857142854</v>
      </c>
      <c r="Q2369" t="s">
        <v>8319</v>
      </c>
      <c r="R2369" t="s">
        <v>8320</v>
      </c>
      <c r="S2369" s="9">
        <f t="shared" si="146"/>
        <v>42425.970092592594</v>
      </c>
      <c r="T2369" s="9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0.25</v>
      </c>
      <c r="P2370" s="5">
        <f t="shared" si="145"/>
        <v>50</v>
      </c>
      <c r="Q2370" t="s">
        <v>8319</v>
      </c>
      <c r="R2370" t="s">
        <v>8320</v>
      </c>
      <c r="S2370" s="9">
        <f t="shared" si="146"/>
        <v>42063.721817129626</v>
      </c>
      <c r="T2370" s="9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(E2371/D2371)*100</f>
        <v>0</v>
      </c>
      <c r="P2371" s="5" t="e">
        <f t="shared" ref="P2371:P2434" si="149">E2371/L2371</f>
        <v>#DIV/0!</v>
      </c>
      <c r="Q2371" t="s">
        <v>8319</v>
      </c>
      <c r="R2371" t="s">
        <v>8320</v>
      </c>
      <c r="S2371" s="9">
        <f t="shared" ref="S2371:S2434" si="150">(((J2371/60)/60)/24)+DATE(1970,1,1)</f>
        <v>42380.812627314815</v>
      </c>
      <c r="T2371" s="9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0.32800000000000001</v>
      </c>
      <c r="P2372" s="5">
        <f t="shared" si="149"/>
        <v>20.5</v>
      </c>
      <c r="Q2372" t="s">
        <v>8319</v>
      </c>
      <c r="R2372" t="s">
        <v>8320</v>
      </c>
      <c r="S2372" s="9">
        <f t="shared" si="150"/>
        <v>41961.18913194444</v>
      </c>
      <c r="T2372" s="9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5" t="e">
        <f t="shared" si="149"/>
        <v>#DIV/0!</v>
      </c>
      <c r="Q2373" t="s">
        <v>8319</v>
      </c>
      <c r="R2373" t="s">
        <v>8320</v>
      </c>
      <c r="S2373" s="9">
        <f t="shared" si="150"/>
        <v>42150.777731481481</v>
      </c>
      <c r="T2373" s="9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3.2727272727272729</v>
      </c>
      <c r="P2374" s="5">
        <f t="shared" si="149"/>
        <v>30</v>
      </c>
      <c r="Q2374" t="s">
        <v>8319</v>
      </c>
      <c r="R2374" t="s">
        <v>8320</v>
      </c>
      <c r="S2374" s="9">
        <f t="shared" si="150"/>
        <v>42088.069108796291</v>
      </c>
      <c r="T2374" s="9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5.8823529411764705E-3</v>
      </c>
      <c r="P2375" s="5">
        <f t="shared" si="149"/>
        <v>50</v>
      </c>
      <c r="Q2375" t="s">
        <v>8319</v>
      </c>
      <c r="R2375" t="s">
        <v>8320</v>
      </c>
      <c r="S2375" s="9">
        <f t="shared" si="150"/>
        <v>42215.662314814821</v>
      </c>
      <c r="T2375" s="9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4.5454545454545456E-2</v>
      </c>
      <c r="P2376" s="5">
        <f t="shared" si="149"/>
        <v>10</v>
      </c>
      <c r="Q2376" t="s">
        <v>8319</v>
      </c>
      <c r="R2376" t="s">
        <v>8320</v>
      </c>
      <c r="S2376" s="9">
        <f t="shared" si="150"/>
        <v>42017.843287037031</v>
      </c>
      <c r="T2376" s="9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5" t="e">
        <f t="shared" si="149"/>
        <v>#DIV/0!</v>
      </c>
      <c r="Q2377" t="s">
        <v>8319</v>
      </c>
      <c r="R2377" t="s">
        <v>8320</v>
      </c>
      <c r="S2377" s="9">
        <f t="shared" si="150"/>
        <v>42592.836076388892</v>
      </c>
      <c r="T2377" s="9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10.877666666666666</v>
      </c>
      <c r="P2378" s="5">
        <f t="shared" si="149"/>
        <v>81.582499999999996</v>
      </c>
      <c r="Q2378" t="s">
        <v>8319</v>
      </c>
      <c r="R2378" t="s">
        <v>8320</v>
      </c>
      <c r="S2378" s="9">
        <f t="shared" si="150"/>
        <v>42318.925532407404</v>
      </c>
      <c r="T2378" s="9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5" t="e">
        <f t="shared" si="149"/>
        <v>#DIV/0!</v>
      </c>
      <c r="Q2379" t="s">
        <v>8319</v>
      </c>
      <c r="R2379" t="s">
        <v>8320</v>
      </c>
      <c r="S2379" s="9">
        <f t="shared" si="150"/>
        <v>42669.870173611111</v>
      </c>
      <c r="T2379" s="9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5" t="e">
        <f t="shared" si="149"/>
        <v>#DIV/0!</v>
      </c>
      <c r="Q2380" t="s">
        <v>8319</v>
      </c>
      <c r="R2380" t="s">
        <v>8320</v>
      </c>
      <c r="S2380" s="9">
        <f t="shared" si="150"/>
        <v>42213.013078703705</v>
      </c>
      <c r="T2380" s="9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5" t="e">
        <f t="shared" si="149"/>
        <v>#DIV/0!</v>
      </c>
      <c r="Q2381" t="s">
        <v>8319</v>
      </c>
      <c r="R2381" t="s">
        <v>8320</v>
      </c>
      <c r="S2381" s="9">
        <f t="shared" si="150"/>
        <v>42237.016388888893</v>
      </c>
      <c r="T2381" s="9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0.36666666666666664</v>
      </c>
      <c r="P2382" s="5">
        <f t="shared" si="149"/>
        <v>18.333333333333332</v>
      </c>
      <c r="Q2382" t="s">
        <v>8319</v>
      </c>
      <c r="R2382" t="s">
        <v>8320</v>
      </c>
      <c r="S2382" s="9">
        <f t="shared" si="150"/>
        <v>42248.793310185181</v>
      </c>
      <c r="T2382" s="9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</v>
      </c>
      <c r="P2383" s="5">
        <f t="shared" si="149"/>
        <v>224.42857142857142</v>
      </c>
      <c r="Q2383" t="s">
        <v>8319</v>
      </c>
      <c r="R2383" t="s">
        <v>8320</v>
      </c>
      <c r="S2383" s="9">
        <f t="shared" si="150"/>
        <v>42074.935740740737</v>
      </c>
      <c r="T2383" s="9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</v>
      </c>
      <c r="P2384" s="5">
        <f t="shared" si="149"/>
        <v>37.5</v>
      </c>
      <c r="Q2384" t="s">
        <v>8319</v>
      </c>
      <c r="R2384" t="s">
        <v>8320</v>
      </c>
      <c r="S2384" s="9">
        <f t="shared" si="150"/>
        <v>42195.187534722223</v>
      </c>
      <c r="T2384" s="9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4.3499999999999996</v>
      </c>
      <c r="P2385" s="5">
        <f t="shared" si="149"/>
        <v>145</v>
      </c>
      <c r="Q2385" t="s">
        <v>8319</v>
      </c>
      <c r="R2385" t="s">
        <v>8320</v>
      </c>
      <c r="S2385" s="9">
        <f t="shared" si="150"/>
        <v>42027.056793981479</v>
      </c>
      <c r="T2385" s="9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0.8</v>
      </c>
      <c r="P2386" s="5">
        <f t="shared" si="149"/>
        <v>1</v>
      </c>
      <c r="Q2386" t="s">
        <v>8319</v>
      </c>
      <c r="R2386" t="s">
        <v>8320</v>
      </c>
      <c r="S2386" s="9">
        <f t="shared" si="150"/>
        <v>41927.067627314813</v>
      </c>
      <c r="T2386" s="9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1.2123076923076923</v>
      </c>
      <c r="P2387" s="5">
        <f t="shared" si="149"/>
        <v>112.57142857142857</v>
      </c>
      <c r="Q2387" t="s">
        <v>8319</v>
      </c>
      <c r="R2387" t="s">
        <v>8320</v>
      </c>
      <c r="S2387" s="9">
        <f t="shared" si="150"/>
        <v>42191.70175925926</v>
      </c>
      <c r="T2387" s="9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5" t="e">
        <f t="shared" si="149"/>
        <v>#DIV/0!</v>
      </c>
      <c r="Q2388" t="s">
        <v>8319</v>
      </c>
      <c r="R2388" t="s">
        <v>8320</v>
      </c>
      <c r="S2388" s="9">
        <f t="shared" si="150"/>
        <v>41954.838240740741</v>
      </c>
      <c r="T2388" s="9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0.68399999999999994</v>
      </c>
      <c r="P2389" s="5">
        <f t="shared" si="149"/>
        <v>342</v>
      </c>
      <c r="Q2389" t="s">
        <v>8319</v>
      </c>
      <c r="R2389" t="s">
        <v>8320</v>
      </c>
      <c r="S2389" s="9">
        <f t="shared" si="150"/>
        <v>42528.626620370371</v>
      </c>
      <c r="T2389" s="9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1.2513513513513512</v>
      </c>
      <c r="P2390" s="5">
        <f t="shared" si="149"/>
        <v>57.875</v>
      </c>
      <c r="Q2390" t="s">
        <v>8319</v>
      </c>
      <c r="R2390" t="s">
        <v>8320</v>
      </c>
      <c r="S2390" s="9">
        <f t="shared" si="150"/>
        <v>41989.853692129633</v>
      </c>
      <c r="T2390" s="9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0.1875</v>
      </c>
      <c r="P2391" s="5">
        <f t="shared" si="149"/>
        <v>30</v>
      </c>
      <c r="Q2391" t="s">
        <v>8319</v>
      </c>
      <c r="R2391" t="s">
        <v>8320</v>
      </c>
      <c r="S2391" s="9">
        <f t="shared" si="150"/>
        <v>42179.653379629628</v>
      </c>
      <c r="T2391" s="9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5" t="e">
        <f t="shared" si="149"/>
        <v>#DIV/0!</v>
      </c>
      <c r="Q2392" t="s">
        <v>8319</v>
      </c>
      <c r="R2392" t="s">
        <v>8320</v>
      </c>
      <c r="S2392" s="9">
        <f t="shared" si="150"/>
        <v>41968.262314814812</v>
      </c>
      <c r="T2392" s="9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0.125</v>
      </c>
      <c r="P2393" s="5">
        <f t="shared" si="149"/>
        <v>25</v>
      </c>
      <c r="Q2393" t="s">
        <v>8319</v>
      </c>
      <c r="R2393" t="s">
        <v>8320</v>
      </c>
      <c r="S2393" s="9">
        <f t="shared" si="150"/>
        <v>42064.794490740736</v>
      </c>
      <c r="T2393" s="9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5" t="e">
        <f t="shared" si="149"/>
        <v>#DIV/0!</v>
      </c>
      <c r="Q2394" t="s">
        <v>8319</v>
      </c>
      <c r="R2394" t="s">
        <v>8320</v>
      </c>
      <c r="S2394" s="9">
        <f t="shared" si="150"/>
        <v>42276.120636574073</v>
      </c>
      <c r="T2394" s="9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0.05</v>
      </c>
      <c r="P2395" s="5">
        <f t="shared" si="149"/>
        <v>50</v>
      </c>
      <c r="Q2395" t="s">
        <v>8319</v>
      </c>
      <c r="R2395" t="s">
        <v>8320</v>
      </c>
      <c r="S2395" s="9">
        <f t="shared" si="150"/>
        <v>42194.648344907408</v>
      </c>
      <c r="T2395" s="9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0.06</v>
      </c>
      <c r="P2396" s="5">
        <f t="shared" si="149"/>
        <v>1.5</v>
      </c>
      <c r="Q2396" t="s">
        <v>8319</v>
      </c>
      <c r="R2396" t="s">
        <v>8320</v>
      </c>
      <c r="S2396" s="9">
        <f t="shared" si="150"/>
        <v>42031.362187499995</v>
      </c>
      <c r="T2396" s="9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5" t="e">
        <f t="shared" si="149"/>
        <v>#DIV/0!</v>
      </c>
      <c r="Q2397" t="s">
        <v>8319</v>
      </c>
      <c r="R2397" t="s">
        <v>8320</v>
      </c>
      <c r="S2397" s="9">
        <f t="shared" si="150"/>
        <v>42717.121377314819</v>
      </c>
      <c r="T2397" s="9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0.2</v>
      </c>
      <c r="P2398" s="5">
        <f t="shared" si="149"/>
        <v>10</v>
      </c>
      <c r="Q2398" t="s">
        <v>8319</v>
      </c>
      <c r="R2398" t="s">
        <v>8320</v>
      </c>
      <c r="S2398" s="9">
        <f t="shared" si="150"/>
        <v>42262.849050925928</v>
      </c>
      <c r="T2398" s="9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5" t="e">
        <f t="shared" si="149"/>
        <v>#DIV/0!</v>
      </c>
      <c r="Q2399" t="s">
        <v>8319</v>
      </c>
      <c r="R2399" t="s">
        <v>8320</v>
      </c>
      <c r="S2399" s="9">
        <f t="shared" si="150"/>
        <v>41976.88490740741</v>
      </c>
      <c r="T2399" s="9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5" t="e">
        <f t="shared" si="149"/>
        <v>#DIV/0!</v>
      </c>
      <c r="Q2400" t="s">
        <v>8319</v>
      </c>
      <c r="R2400" t="s">
        <v>8320</v>
      </c>
      <c r="S2400" s="9">
        <f t="shared" si="150"/>
        <v>42157.916481481487</v>
      </c>
      <c r="T2400" s="9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5" t="e">
        <f t="shared" si="149"/>
        <v>#DIV/0!</v>
      </c>
      <c r="Q2401" t="s">
        <v>8319</v>
      </c>
      <c r="R2401" t="s">
        <v>8320</v>
      </c>
      <c r="S2401" s="9">
        <f t="shared" si="150"/>
        <v>41956.853078703702</v>
      </c>
      <c r="T2401" s="9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5" t="e">
        <f t="shared" si="149"/>
        <v>#DIV/0!</v>
      </c>
      <c r="Q2402" t="s">
        <v>8319</v>
      </c>
      <c r="R2402" t="s">
        <v>8320</v>
      </c>
      <c r="S2402" s="9">
        <f t="shared" si="150"/>
        <v>42444.268101851849</v>
      </c>
      <c r="T2402" s="9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0.71785714285714286</v>
      </c>
      <c r="P2403" s="5">
        <f t="shared" si="149"/>
        <v>22.333333333333332</v>
      </c>
      <c r="Q2403" t="s">
        <v>8336</v>
      </c>
      <c r="R2403" t="s">
        <v>8337</v>
      </c>
      <c r="S2403" s="9">
        <f t="shared" si="150"/>
        <v>42374.822870370372</v>
      </c>
      <c r="T2403" s="9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0.43333333333333329</v>
      </c>
      <c r="P2404" s="5">
        <f t="shared" si="149"/>
        <v>52</v>
      </c>
      <c r="Q2404" t="s">
        <v>8336</v>
      </c>
      <c r="R2404" t="s">
        <v>8337</v>
      </c>
      <c r="S2404" s="9">
        <f t="shared" si="150"/>
        <v>42107.679756944446</v>
      </c>
      <c r="T2404" s="9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16.833333333333332</v>
      </c>
      <c r="P2405" s="5">
        <f t="shared" si="149"/>
        <v>16.833333333333332</v>
      </c>
      <c r="Q2405" t="s">
        <v>8336</v>
      </c>
      <c r="R2405" t="s">
        <v>8337</v>
      </c>
      <c r="S2405" s="9">
        <f t="shared" si="150"/>
        <v>42399.882615740738</v>
      </c>
      <c r="T2405" s="9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5" t="e">
        <f t="shared" si="149"/>
        <v>#DIV/0!</v>
      </c>
      <c r="Q2406" t="s">
        <v>8336</v>
      </c>
      <c r="R2406" t="s">
        <v>8337</v>
      </c>
      <c r="S2406" s="9">
        <f t="shared" si="150"/>
        <v>42342.03943287037</v>
      </c>
      <c r="T2406" s="9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22.52</v>
      </c>
      <c r="P2407" s="5">
        <f t="shared" si="149"/>
        <v>56.3</v>
      </c>
      <c r="Q2407" t="s">
        <v>8336</v>
      </c>
      <c r="R2407" t="s">
        <v>8337</v>
      </c>
      <c r="S2407" s="9">
        <f t="shared" si="150"/>
        <v>42595.585358796292</v>
      </c>
      <c r="T2407" s="9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41.384615384615387</v>
      </c>
      <c r="P2408" s="5">
        <f t="shared" si="149"/>
        <v>84.0625</v>
      </c>
      <c r="Q2408" t="s">
        <v>8336</v>
      </c>
      <c r="R2408" t="s">
        <v>8337</v>
      </c>
      <c r="S2408" s="9">
        <f t="shared" si="150"/>
        <v>41983.110995370371</v>
      </c>
      <c r="T2408" s="9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25.259090909090908</v>
      </c>
      <c r="P2409" s="5">
        <f t="shared" si="149"/>
        <v>168.39393939393941</v>
      </c>
      <c r="Q2409" t="s">
        <v>8336</v>
      </c>
      <c r="R2409" t="s">
        <v>8337</v>
      </c>
      <c r="S2409" s="9">
        <f t="shared" si="150"/>
        <v>42082.575555555552</v>
      </c>
      <c r="T2409" s="9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0.2</v>
      </c>
      <c r="P2410" s="5">
        <f t="shared" si="149"/>
        <v>15</v>
      </c>
      <c r="Q2410" t="s">
        <v>8336</v>
      </c>
      <c r="R2410" t="s">
        <v>8337</v>
      </c>
      <c r="S2410" s="9">
        <f t="shared" si="150"/>
        <v>41919.140706018516</v>
      </c>
      <c r="T2410" s="9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1.8399999999999999</v>
      </c>
      <c r="P2411" s="5">
        <f t="shared" si="149"/>
        <v>76.666666666666671</v>
      </c>
      <c r="Q2411" t="s">
        <v>8336</v>
      </c>
      <c r="R2411" t="s">
        <v>8337</v>
      </c>
      <c r="S2411" s="9">
        <f t="shared" si="150"/>
        <v>42204.875868055555</v>
      </c>
      <c r="T2411" s="9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5" t="e">
        <f t="shared" si="149"/>
        <v>#DIV/0!</v>
      </c>
      <c r="Q2412" t="s">
        <v>8336</v>
      </c>
      <c r="R2412" t="s">
        <v>8337</v>
      </c>
      <c r="S2412" s="9">
        <f t="shared" si="150"/>
        <v>42224.408275462964</v>
      </c>
      <c r="T2412" s="9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0.60399999999999998</v>
      </c>
      <c r="P2413" s="5">
        <f t="shared" si="149"/>
        <v>50.333333333333336</v>
      </c>
      <c r="Q2413" t="s">
        <v>8336</v>
      </c>
      <c r="R2413" t="s">
        <v>8337</v>
      </c>
      <c r="S2413" s="9">
        <f t="shared" si="150"/>
        <v>42211.732430555552</v>
      </c>
      <c r="T2413" s="9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5" t="e">
        <f t="shared" si="149"/>
        <v>#DIV/0!</v>
      </c>
      <c r="Q2414" t="s">
        <v>8336</v>
      </c>
      <c r="R2414" t="s">
        <v>8337</v>
      </c>
      <c r="S2414" s="9">
        <f t="shared" si="150"/>
        <v>42655.736956018518</v>
      </c>
      <c r="T2414" s="9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0.83333333333333337</v>
      </c>
      <c r="P2415" s="5">
        <f t="shared" si="149"/>
        <v>8.3333333333333339</v>
      </c>
      <c r="Q2415" t="s">
        <v>8336</v>
      </c>
      <c r="R2415" t="s">
        <v>8337</v>
      </c>
      <c r="S2415" s="9">
        <f t="shared" si="150"/>
        <v>41760.10974537037</v>
      </c>
      <c r="T2415" s="9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3.0666666666666664</v>
      </c>
      <c r="P2416" s="5">
        <f t="shared" si="149"/>
        <v>35.384615384615387</v>
      </c>
      <c r="Q2416" t="s">
        <v>8336</v>
      </c>
      <c r="R2416" t="s">
        <v>8337</v>
      </c>
      <c r="S2416" s="9">
        <f t="shared" si="150"/>
        <v>42198.695138888885</v>
      </c>
      <c r="T2416" s="9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0.55833333333333335</v>
      </c>
      <c r="P2417" s="5">
        <f t="shared" si="149"/>
        <v>55.833333333333336</v>
      </c>
      <c r="Q2417" t="s">
        <v>8336</v>
      </c>
      <c r="R2417" t="s">
        <v>8337</v>
      </c>
      <c r="S2417" s="9">
        <f t="shared" si="150"/>
        <v>42536.862800925926</v>
      </c>
      <c r="T2417" s="9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2.5000000000000001E-2</v>
      </c>
      <c r="P2418" s="5">
        <f t="shared" si="149"/>
        <v>5</v>
      </c>
      <c r="Q2418" t="s">
        <v>8336</v>
      </c>
      <c r="R2418" t="s">
        <v>8337</v>
      </c>
      <c r="S2418" s="9">
        <f t="shared" si="150"/>
        <v>42019.737766203703</v>
      </c>
      <c r="T2418" s="9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5" t="e">
        <f t="shared" si="149"/>
        <v>#DIV/0!</v>
      </c>
      <c r="Q2419" t="s">
        <v>8336</v>
      </c>
      <c r="R2419" t="s">
        <v>8337</v>
      </c>
      <c r="S2419" s="9">
        <f t="shared" si="150"/>
        <v>41831.884108796294</v>
      </c>
      <c r="T2419" s="9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0.02</v>
      </c>
      <c r="P2420" s="5">
        <f t="shared" si="149"/>
        <v>1</v>
      </c>
      <c r="Q2420" t="s">
        <v>8336</v>
      </c>
      <c r="R2420" t="s">
        <v>8337</v>
      </c>
      <c r="S2420" s="9">
        <f t="shared" si="150"/>
        <v>42027.856990740736</v>
      </c>
      <c r="T2420" s="9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5" t="e">
        <f t="shared" si="149"/>
        <v>#DIV/0!</v>
      </c>
      <c r="Q2421" t="s">
        <v>8336</v>
      </c>
      <c r="R2421" t="s">
        <v>8337</v>
      </c>
      <c r="S2421" s="9">
        <f t="shared" si="150"/>
        <v>41993.738298611104</v>
      </c>
      <c r="T2421" s="9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14.825133372851216</v>
      </c>
      <c r="P2422" s="5">
        <f t="shared" si="149"/>
        <v>69.472222222222229</v>
      </c>
      <c r="Q2422" t="s">
        <v>8336</v>
      </c>
      <c r="R2422" t="s">
        <v>8337</v>
      </c>
      <c r="S2422" s="9">
        <f t="shared" si="150"/>
        <v>41893.028877314813</v>
      </c>
      <c r="T2422" s="9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1.6666666666666666E-2</v>
      </c>
      <c r="P2423" s="5">
        <f t="shared" si="149"/>
        <v>1</v>
      </c>
      <c r="Q2423" t="s">
        <v>8336</v>
      </c>
      <c r="R2423" t="s">
        <v>8337</v>
      </c>
      <c r="S2423" s="9">
        <f t="shared" si="150"/>
        <v>42026.687453703707</v>
      </c>
      <c r="T2423" s="9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0.2</v>
      </c>
      <c r="P2424" s="5">
        <f t="shared" si="149"/>
        <v>1</v>
      </c>
      <c r="Q2424" t="s">
        <v>8336</v>
      </c>
      <c r="R2424" t="s">
        <v>8337</v>
      </c>
      <c r="S2424" s="9">
        <f t="shared" si="150"/>
        <v>42044.724953703699</v>
      </c>
      <c r="T2424" s="9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1.3333333333333334E-2</v>
      </c>
      <c r="P2425" s="5">
        <f t="shared" si="149"/>
        <v>8</v>
      </c>
      <c r="Q2425" t="s">
        <v>8336</v>
      </c>
      <c r="R2425" t="s">
        <v>8337</v>
      </c>
      <c r="S2425" s="9">
        <f t="shared" si="150"/>
        <v>41974.704745370371</v>
      </c>
      <c r="T2425" s="9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</v>
      </c>
      <c r="P2426" s="5">
        <f t="shared" si="149"/>
        <v>34.444444444444443</v>
      </c>
      <c r="Q2426" t="s">
        <v>8336</v>
      </c>
      <c r="R2426" t="s">
        <v>8337</v>
      </c>
      <c r="S2426" s="9">
        <f t="shared" si="150"/>
        <v>41909.892453703702</v>
      </c>
      <c r="T2426" s="9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2.8571428571428574E-2</v>
      </c>
      <c r="P2427" s="5">
        <f t="shared" si="149"/>
        <v>1</v>
      </c>
      <c r="Q2427" t="s">
        <v>8336</v>
      </c>
      <c r="R2427" t="s">
        <v>8337</v>
      </c>
      <c r="S2427" s="9">
        <f t="shared" si="150"/>
        <v>42502.913761574076</v>
      </c>
      <c r="T2427" s="9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5" t="e">
        <f t="shared" si="149"/>
        <v>#DIV/0!</v>
      </c>
      <c r="Q2428" t="s">
        <v>8336</v>
      </c>
      <c r="R2428" t="s">
        <v>8337</v>
      </c>
      <c r="S2428" s="9">
        <f t="shared" si="150"/>
        <v>42164.170046296291</v>
      </c>
      <c r="T2428" s="9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2E-3</v>
      </c>
      <c r="P2429" s="5">
        <f t="shared" si="149"/>
        <v>1</v>
      </c>
      <c r="Q2429" t="s">
        <v>8336</v>
      </c>
      <c r="R2429" t="s">
        <v>8337</v>
      </c>
      <c r="S2429" s="9">
        <f t="shared" si="150"/>
        <v>42412.318668981476</v>
      </c>
      <c r="T2429" s="9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2.8571428571428571E-3</v>
      </c>
      <c r="P2430" s="5">
        <f t="shared" si="149"/>
        <v>1</v>
      </c>
      <c r="Q2430" t="s">
        <v>8336</v>
      </c>
      <c r="R2430" t="s">
        <v>8337</v>
      </c>
      <c r="S2430" s="9">
        <f t="shared" si="150"/>
        <v>42045.784155092595</v>
      </c>
      <c r="T2430" s="9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</v>
      </c>
      <c r="P2431" s="5">
        <f t="shared" si="149"/>
        <v>501.25</v>
      </c>
      <c r="Q2431" t="s">
        <v>8336</v>
      </c>
      <c r="R2431" t="s">
        <v>8337</v>
      </c>
      <c r="S2431" s="9">
        <f t="shared" si="150"/>
        <v>42734.879236111112</v>
      </c>
      <c r="T2431" s="9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0.70000000000000007</v>
      </c>
      <c r="P2432" s="5">
        <f t="shared" si="149"/>
        <v>10.5</v>
      </c>
      <c r="Q2432" t="s">
        <v>8336</v>
      </c>
      <c r="R2432" t="s">
        <v>8337</v>
      </c>
      <c r="S2432" s="9">
        <f t="shared" si="150"/>
        <v>42382.130833333329</v>
      </c>
      <c r="T2432" s="9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2E-3</v>
      </c>
      <c r="P2433" s="5">
        <f t="shared" si="149"/>
        <v>1</v>
      </c>
      <c r="Q2433" t="s">
        <v>8336</v>
      </c>
      <c r="R2433" t="s">
        <v>8337</v>
      </c>
      <c r="S2433" s="9">
        <f t="shared" si="150"/>
        <v>42489.099687499998</v>
      </c>
      <c r="T2433" s="9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1.4285714285714287E-2</v>
      </c>
      <c r="P2434" s="5">
        <f t="shared" si="149"/>
        <v>1</v>
      </c>
      <c r="Q2434" t="s">
        <v>8336</v>
      </c>
      <c r="R2434" t="s">
        <v>8337</v>
      </c>
      <c r="S2434" s="9">
        <f t="shared" si="150"/>
        <v>42041.218715277777</v>
      </c>
      <c r="T2434" s="9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(E2435/D2435)*100</f>
        <v>0</v>
      </c>
      <c r="P2435" s="5" t="e">
        <f t="shared" ref="P2435:P2498" si="153">E2435/L2435</f>
        <v>#DIV/0!</v>
      </c>
      <c r="Q2435" t="s">
        <v>8336</v>
      </c>
      <c r="R2435" t="s">
        <v>8337</v>
      </c>
      <c r="S2435" s="9">
        <f t="shared" ref="S2435:S2498" si="154">(((J2435/60)/60)/24)+DATE(1970,1,1)</f>
        <v>42397.89980324074</v>
      </c>
      <c r="T2435" s="9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0.13</v>
      </c>
      <c r="P2436" s="5">
        <f t="shared" si="153"/>
        <v>13</v>
      </c>
      <c r="Q2436" t="s">
        <v>8336</v>
      </c>
      <c r="R2436" t="s">
        <v>8337</v>
      </c>
      <c r="S2436" s="9">
        <f t="shared" si="154"/>
        <v>42180.18604166666</v>
      </c>
      <c r="T2436" s="9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0.48960000000000004</v>
      </c>
      <c r="P2437" s="5">
        <f t="shared" si="153"/>
        <v>306</v>
      </c>
      <c r="Q2437" t="s">
        <v>8336</v>
      </c>
      <c r="R2437" t="s">
        <v>8337</v>
      </c>
      <c r="S2437" s="9">
        <f t="shared" si="154"/>
        <v>42252.277615740735</v>
      </c>
      <c r="T2437" s="9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3.8461538461538464E-2</v>
      </c>
      <c r="P2438" s="5">
        <f t="shared" si="153"/>
        <v>22.5</v>
      </c>
      <c r="Q2438" t="s">
        <v>8336</v>
      </c>
      <c r="R2438" t="s">
        <v>8337</v>
      </c>
      <c r="S2438" s="9">
        <f t="shared" si="154"/>
        <v>42338.615393518514</v>
      </c>
      <c r="T2438" s="9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5" t="e">
        <f t="shared" si="153"/>
        <v>#DIV/0!</v>
      </c>
      <c r="Q2439" t="s">
        <v>8336</v>
      </c>
      <c r="R2439" t="s">
        <v>8337</v>
      </c>
      <c r="S2439" s="9">
        <f t="shared" si="154"/>
        <v>42031.965138888889</v>
      </c>
      <c r="T2439" s="9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0.33333333333333337</v>
      </c>
      <c r="P2440" s="5">
        <f t="shared" si="153"/>
        <v>50</v>
      </c>
      <c r="Q2440" t="s">
        <v>8336</v>
      </c>
      <c r="R2440" t="s">
        <v>8337</v>
      </c>
      <c r="S2440" s="9">
        <f t="shared" si="154"/>
        <v>42285.91506944444</v>
      </c>
      <c r="T2440" s="9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5" t="e">
        <f t="shared" si="153"/>
        <v>#DIV/0!</v>
      </c>
      <c r="Q2441" t="s">
        <v>8336</v>
      </c>
      <c r="R2441" t="s">
        <v>8337</v>
      </c>
      <c r="S2441" s="9">
        <f t="shared" si="154"/>
        <v>42265.818622685183</v>
      </c>
      <c r="T2441" s="9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0.2</v>
      </c>
      <c r="P2442" s="5">
        <f t="shared" si="153"/>
        <v>5</v>
      </c>
      <c r="Q2442" t="s">
        <v>8336</v>
      </c>
      <c r="R2442" t="s">
        <v>8337</v>
      </c>
      <c r="S2442" s="9">
        <f t="shared" si="154"/>
        <v>42383.899456018517</v>
      </c>
      <c r="T2442" s="9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107.88</v>
      </c>
      <c r="P2443" s="5">
        <f t="shared" si="153"/>
        <v>74.22935779816514</v>
      </c>
      <c r="Q2443" t="s">
        <v>8336</v>
      </c>
      <c r="R2443" t="s">
        <v>8352</v>
      </c>
      <c r="S2443" s="9">
        <f t="shared" si="154"/>
        <v>42187.125625000001</v>
      </c>
      <c r="T2443" s="9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125.94166666666666</v>
      </c>
      <c r="P2444" s="5">
        <f t="shared" si="153"/>
        <v>81.252688172043008</v>
      </c>
      <c r="Q2444" t="s">
        <v>8336</v>
      </c>
      <c r="R2444" t="s">
        <v>8352</v>
      </c>
      <c r="S2444" s="9">
        <f t="shared" si="154"/>
        <v>42052.666990740734</v>
      </c>
      <c r="T2444" s="9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202.51495</v>
      </c>
      <c r="P2445" s="5">
        <f t="shared" si="153"/>
        <v>130.23469453376205</v>
      </c>
      <c r="Q2445" t="s">
        <v>8336</v>
      </c>
      <c r="R2445" t="s">
        <v>8352</v>
      </c>
      <c r="S2445" s="9">
        <f t="shared" si="154"/>
        <v>41836.625254629631</v>
      </c>
      <c r="T2445" s="9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108.60000000000001</v>
      </c>
      <c r="P2446" s="5">
        <f t="shared" si="153"/>
        <v>53.409836065573771</v>
      </c>
      <c r="Q2446" t="s">
        <v>8336</v>
      </c>
      <c r="R2446" t="s">
        <v>8352</v>
      </c>
      <c r="S2446" s="9">
        <f t="shared" si="154"/>
        <v>42485.754525462966</v>
      </c>
      <c r="T2446" s="9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172.8</v>
      </c>
      <c r="P2447" s="5">
        <f t="shared" si="153"/>
        <v>75.130434782608702</v>
      </c>
      <c r="Q2447" t="s">
        <v>8336</v>
      </c>
      <c r="R2447" t="s">
        <v>8352</v>
      </c>
      <c r="S2447" s="9">
        <f t="shared" si="154"/>
        <v>42243.190057870372</v>
      </c>
      <c r="T2447" s="9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167.98</v>
      </c>
      <c r="P2448" s="5">
        <f t="shared" si="153"/>
        <v>75.666666666666671</v>
      </c>
      <c r="Q2448" t="s">
        <v>8336</v>
      </c>
      <c r="R2448" t="s">
        <v>8352</v>
      </c>
      <c r="S2448" s="9">
        <f t="shared" si="154"/>
        <v>42670.602673611109</v>
      </c>
      <c r="T2448" s="9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427.20000000000005</v>
      </c>
      <c r="P2449" s="5">
        <f t="shared" si="153"/>
        <v>31.691394658753708</v>
      </c>
      <c r="Q2449" t="s">
        <v>8336</v>
      </c>
      <c r="R2449" t="s">
        <v>8352</v>
      </c>
      <c r="S2449" s="9">
        <f t="shared" si="154"/>
        <v>42654.469826388886</v>
      </c>
      <c r="T2449" s="9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107.5</v>
      </c>
      <c r="P2450" s="5">
        <f t="shared" si="153"/>
        <v>47.777777777777779</v>
      </c>
      <c r="Q2450" t="s">
        <v>8336</v>
      </c>
      <c r="R2450" t="s">
        <v>8352</v>
      </c>
      <c r="S2450" s="9">
        <f t="shared" si="154"/>
        <v>42607.316122685181</v>
      </c>
      <c r="T2450" s="9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108</v>
      </c>
      <c r="P2451" s="5">
        <f t="shared" si="153"/>
        <v>90</v>
      </c>
      <c r="Q2451" t="s">
        <v>8336</v>
      </c>
      <c r="R2451" t="s">
        <v>8352</v>
      </c>
      <c r="S2451" s="9">
        <f t="shared" si="154"/>
        <v>41943.142534722225</v>
      </c>
      <c r="T2451" s="9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101.53353333333335</v>
      </c>
      <c r="P2452" s="5">
        <f t="shared" si="153"/>
        <v>149.31401960784314</v>
      </c>
      <c r="Q2452" t="s">
        <v>8336</v>
      </c>
      <c r="R2452" t="s">
        <v>8352</v>
      </c>
      <c r="S2452" s="9">
        <f t="shared" si="154"/>
        <v>41902.07240740741</v>
      </c>
      <c r="T2452" s="9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115.45</v>
      </c>
      <c r="P2453" s="5">
        <f t="shared" si="153"/>
        <v>62.06989247311828</v>
      </c>
      <c r="Q2453" t="s">
        <v>8336</v>
      </c>
      <c r="R2453" t="s">
        <v>8352</v>
      </c>
      <c r="S2453" s="9">
        <f t="shared" si="154"/>
        <v>42779.908449074079</v>
      </c>
      <c r="T2453" s="9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133.5</v>
      </c>
      <c r="P2454" s="5">
        <f t="shared" si="153"/>
        <v>53.4</v>
      </c>
      <c r="Q2454" t="s">
        <v>8336</v>
      </c>
      <c r="R2454" t="s">
        <v>8352</v>
      </c>
      <c r="S2454" s="9">
        <f t="shared" si="154"/>
        <v>42338.84375</v>
      </c>
      <c r="T2454" s="9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154.69999999999999</v>
      </c>
      <c r="P2455" s="5">
        <f t="shared" si="153"/>
        <v>69.268656716417908</v>
      </c>
      <c r="Q2455" t="s">
        <v>8336</v>
      </c>
      <c r="R2455" t="s">
        <v>8352</v>
      </c>
      <c r="S2455" s="9">
        <f t="shared" si="154"/>
        <v>42738.692233796297</v>
      </c>
      <c r="T2455" s="9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100.84571428571429</v>
      </c>
      <c r="P2456" s="5">
        <f t="shared" si="153"/>
        <v>271.50769230769231</v>
      </c>
      <c r="Q2456" t="s">
        <v>8336</v>
      </c>
      <c r="R2456" t="s">
        <v>8352</v>
      </c>
      <c r="S2456" s="9">
        <f t="shared" si="154"/>
        <v>42770.201481481476</v>
      </c>
      <c r="T2456" s="9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182</v>
      </c>
      <c r="P2457" s="5">
        <f t="shared" si="153"/>
        <v>34.125</v>
      </c>
      <c r="Q2457" t="s">
        <v>8336</v>
      </c>
      <c r="R2457" t="s">
        <v>8352</v>
      </c>
      <c r="S2457" s="9">
        <f t="shared" si="154"/>
        <v>42452.781828703708</v>
      </c>
      <c r="T2457" s="9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180.86666666666667</v>
      </c>
      <c r="P2458" s="5">
        <f t="shared" si="153"/>
        <v>40.492537313432834</v>
      </c>
      <c r="Q2458" t="s">
        <v>8336</v>
      </c>
      <c r="R2458" t="s">
        <v>8352</v>
      </c>
      <c r="S2458" s="9">
        <f t="shared" si="154"/>
        <v>42761.961099537039</v>
      </c>
      <c r="T2458" s="9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102.30434782608695</v>
      </c>
      <c r="P2459" s="5">
        <f t="shared" si="153"/>
        <v>189.75806451612902</v>
      </c>
      <c r="Q2459" t="s">
        <v>8336</v>
      </c>
      <c r="R2459" t="s">
        <v>8352</v>
      </c>
      <c r="S2459" s="9">
        <f t="shared" si="154"/>
        <v>42423.602500000001</v>
      </c>
      <c r="T2459" s="9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110.17999999999999</v>
      </c>
      <c r="P2460" s="5">
        <f t="shared" si="153"/>
        <v>68.862499999999997</v>
      </c>
      <c r="Q2460" t="s">
        <v>8336</v>
      </c>
      <c r="R2460" t="s">
        <v>8352</v>
      </c>
      <c r="S2460" s="9">
        <f t="shared" si="154"/>
        <v>42495.871736111112</v>
      </c>
      <c r="T2460" s="9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102.25</v>
      </c>
      <c r="P2461" s="5">
        <f t="shared" si="153"/>
        <v>108.77659574468085</v>
      </c>
      <c r="Q2461" t="s">
        <v>8336</v>
      </c>
      <c r="R2461" t="s">
        <v>8352</v>
      </c>
      <c r="S2461" s="9">
        <f t="shared" si="154"/>
        <v>42407.637557870374</v>
      </c>
      <c r="T2461" s="9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100.78823529411764</v>
      </c>
      <c r="P2462" s="5">
        <f t="shared" si="153"/>
        <v>125.98529411764706</v>
      </c>
      <c r="Q2462" t="s">
        <v>8336</v>
      </c>
      <c r="R2462" t="s">
        <v>8352</v>
      </c>
      <c r="S2462" s="9">
        <f t="shared" si="154"/>
        <v>42704.187118055561</v>
      </c>
      <c r="T2462" s="9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103.8</v>
      </c>
      <c r="P2463" s="5">
        <f t="shared" si="153"/>
        <v>90.523255813953483</v>
      </c>
      <c r="Q2463" t="s">
        <v>8325</v>
      </c>
      <c r="R2463" t="s">
        <v>8329</v>
      </c>
      <c r="S2463" s="9">
        <f t="shared" si="154"/>
        <v>40784.012696759259</v>
      </c>
      <c r="T2463" s="9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110.70833333333334</v>
      </c>
      <c r="P2464" s="5">
        <f t="shared" si="153"/>
        <v>28.880434782608695</v>
      </c>
      <c r="Q2464" t="s">
        <v>8325</v>
      </c>
      <c r="R2464" t="s">
        <v>8329</v>
      </c>
      <c r="S2464" s="9">
        <f t="shared" si="154"/>
        <v>41089.186296296299</v>
      </c>
      <c r="T2464" s="9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116.25000000000001</v>
      </c>
      <c r="P2465" s="5">
        <f t="shared" si="153"/>
        <v>31</v>
      </c>
      <c r="Q2465" t="s">
        <v>8325</v>
      </c>
      <c r="R2465" t="s">
        <v>8329</v>
      </c>
      <c r="S2465" s="9">
        <f t="shared" si="154"/>
        <v>41341.111400462964</v>
      </c>
      <c r="T2465" s="9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111.1</v>
      </c>
      <c r="P2466" s="5">
        <f t="shared" si="153"/>
        <v>51.674418604651166</v>
      </c>
      <c r="Q2466" t="s">
        <v>8325</v>
      </c>
      <c r="R2466" t="s">
        <v>8329</v>
      </c>
      <c r="S2466" s="9">
        <f t="shared" si="154"/>
        <v>42248.90042824074</v>
      </c>
      <c r="T2466" s="9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180.14285714285714</v>
      </c>
      <c r="P2467" s="5">
        <f t="shared" si="153"/>
        <v>26.270833333333332</v>
      </c>
      <c r="Q2467" t="s">
        <v>8325</v>
      </c>
      <c r="R2467" t="s">
        <v>8329</v>
      </c>
      <c r="S2467" s="9">
        <f t="shared" si="154"/>
        <v>41145.719305555554</v>
      </c>
      <c r="T2467" s="9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100</v>
      </c>
      <c r="P2468" s="5">
        <f t="shared" si="153"/>
        <v>48.07692307692308</v>
      </c>
      <c r="Q2468" t="s">
        <v>8325</v>
      </c>
      <c r="R2468" t="s">
        <v>8329</v>
      </c>
      <c r="S2468" s="9">
        <f t="shared" si="154"/>
        <v>41373.102465277778</v>
      </c>
      <c r="T2468" s="9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118.5</v>
      </c>
      <c r="P2469" s="5">
        <f t="shared" si="153"/>
        <v>27.558139534883722</v>
      </c>
      <c r="Q2469" t="s">
        <v>8325</v>
      </c>
      <c r="R2469" t="s">
        <v>8329</v>
      </c>
      <c r="S2469" s="9">
        <f t="shared" si="154"/>
        <v>41025.874201388891</v>
      </c>
      <c r="T2469" s="9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107.21700000000001</v>
      </c>
      <c r="P2470" s="5">
        <f t="shared" si="153"/>
        <v>36.97137931034483</v>
      </c>
      <c r="Q2470" t="s">
        <v>8325</v>
      </c>
      <c r="R2470" t="s">
        <v>8329</v>
      </c>
      <c r="S2470" s="9">
        <f t="shared" si="154"/>
        <v>41174.154178240737</v>
      </c>
      <c r="T2470" s="9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113.66666666666667</v>
      </c>
      <c r="P2471" s="5">
        <f t="shared" si="153"/>
        <v>29.021276595744681</v>
      </c>
      <c r="Q2471" t="s">
        <v>8325</v>
      </c>
      <c r="R2471" t="s">
        <v>8329</v>
      </c>
      <c r="S2471" s="9">
        <f t="shared" si="154"/>
        <v>40557.429733796293</v>
      </c>
      <c r="T2471" s="9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103.16400000000002</v>
      </c>
      <c r="P2472" s="5">
        <f t="shared" si="153"/>
        <v>28.65666666666667</v>
      </c>
      <c r="Q2472" t="s">
        <v>8325</v>
      </c>
      <c r="R2472" t="s">
        <v>8329</v>
      </c>
      <c r="S2472" s="9">
        <f t="shared" si="154"/>
        <v>41023.07471064815</v>
      </c>
      <c r="T2472" s="9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128</v>
      </c>
      <c r="P2473" s="5">
        <f t="shared" si="153"/>
        <v>37.647058823529413</v>
      </c>
      <c r="Q2473" t="s">
        <v>8325</v>
      </c>
      <c r="R2473" t="s">
        <v>8329</v>
      </c>
      <c r="S2473" s="9">
        <f t="shared" si="154"/>
        <v>40893.992962962962</v>
      </c>
      <c r="T2473" s="9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135.76026666666667</v>
      </c>
      <c r="P2474" s="5">
        <f t="shared" si="153"/>
        <v>97.904038461538462</v>
      </c>
      <c r="Q2474" t="s">
        <v>8325</v>
      </c>
      <c r="R2474" t="s">
        <v>8329</v>
      </c>
      <c r="S2474" s="9">
        <f t="shared" si="154"/>
        <v>40354.11550925926</v>
      </c>
      <c r="T2474" s="9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100</v>
      </c>
      <c r="P2475" s="5">
        <f t="shared" si="153"/>
        <v>42.553191489361701</v>
      </c>
      <c r="Q2475" t="s">
        <v>8325</v>
      </c>
      <c r="R2475" t="s">
        <v>8329</v>
      </c>
      <c r="S2475" s="9">
        <f t="shared" si="154"/>
        <v>41193.748483796298</v>
      </c>
      <c r="T2475" s="9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100.00360000000002</v>
      </c>
      <c r="P2476" s="5">
        <f t="shared" si="153"/>
        <v>131.58368421052631</v>
      </c>
      <c r="Q2476" t="s">
        <v>8325</v>
      </c>
      <c r="R2476" t="s">
        <v>8329</v>
      </c>
      <c r="S2476" s="9">
        <f t="shared" si="154"/>
        <v>40417.011296296296</v>
      </c>
      <c r="T2476" s="9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104.71999999999998</v>
      </c>
      <c r="P2477" s="5">
        <f t="shared" si="153"/>
        <v>32.320987654320987</v>
      </c>
      <c r="Q2477" t="s">
        <v>8325</v>
      </c>
      <c r="R2477" t="s">
        <v>8329</v>
      </c>
      <c r="S2477" s="9">
        <f t="shared" si="154"/>
        <v>40310.287673611114</v>
      </c>
      <c r="T2477" s="9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105.02249999999999</v>
      </c>
      <c r="P2478" s="5">
        <f t="shared" si="153"/>
        <v>61.103999999999999</v>
      </c>
      <c r="Q2478" t="s">
        <v>8325</v>
      </c>
      <c r="R2478" t="s">
        <v>8329</v>
      </c>
      <c r="S2478" s="9">
        <f t="shared" si="154"/>
        <v>41913.328356481477</v>
      </c>
      <c r="T2478" s="9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171.33333333333334</v>
      </c>
      <c r="P2479" s="5">
        <f t="shared" si="153"/>
        <v>31.341463414634145</v>
      </c>
      <c r="Q2479" t="s">
        <v>8325</v>
      </c>
      <c r="R2479" t="s">
        <v>8329</v>
      </c>
      <c r="S2479" s="9">
        <f t="shared" si="154"/>
        <v>41088.691493055558</v>
      </c>
      <c r="T2479" s="9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127.49999999999999</v>
      </c>
      <c r="P2480" s="5">
        <f t="shared" si="153"/>
        <v>129.1139240506329</v>
      </c>
      <c r="Q2480" t="s">
        <v>8325</v>
      </c>
      <c r="R2480" t="s">
        <v>8329</v>
      </c>
      <c r="S2480" s="9">
        <f t="shared" si="154"/>
        <v>41257.950381944444</v>
      </c>
      <c r="T2480" s="9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133.44333333333333</v>
      </c>
      <c r="P2481" s="5">
        <f t="shared" si="153"/>
        <v>25.020624999999999</v>
      </c>
      <c r="Q2481" t="s">
        <v>8325</v>
      </c>
      <c r="R2481" t="s">
        <v>8329</v>
      </c>
      <c r="S2481" s="9">
        <f t="shared" si="154"/>
        <v>41107.726782407408</v>
      </c>
      <c r="T2481" s="9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100</v>
      </c>
      <c r="P2482" s="5">
        <f t="shared" si="153"/>
        <v>250</v>
      </c>
      <c r="Q2482" t="s">
        <v>8325</v>
      </c>
      <c r="R2482" t="s">
        <v>8329</v>
      </c>
      <c r="S2482" s="9">
        <f t="shared" si="154"/>
        <v>42227.936157407406</v>
      </c>
      <c r="T2482" s="9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112.91099999999999</v>
      </c>
      <c r="P2483" s="5">
        <f t="shared" si="153"/>
        <v>47.541473684210523</v>
      </c>
      <c r="Q2483" t="s">
        <v>8325</v>
      </c>
      <c r="R2483" t="s">
        <v>8329</v>
      </c>
      <c r="S2483" s="9">
        <f t="shared" si="154"/>
        <v>40999.645925925928</v>
      </c>
      <c r="T2483" s="9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100.1</v>
      </c>
      <c r="P2484" s="5">
        <f t="shared" si="153"/>
        <v>40.04</v>
      </c>
      <c r="Q2484" t="s">
        <v>8325</v>
      </c>
      <c r="R2484" t="s">
        <v>8329</v>
      </c>
      <c r="S2484" s="9">
        <f t="shared" si="154"/>
        <v>40711.782210648147</v>
      </c>
      <c r="T2484" s="9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113.72727272727272</v>
      </c>
      <c r="P2485" s="5">
        <f t="shared" si="153"/>
        <v>65.84210526315789</v>
      </c>
      <c r="Q2485" t="s">
        <v>8325</v>
      </c>
      <c r="R2485" t="s">
        <v>8329</v>
      </c>
      <c r="S2485" s="9">
        <f t="shared" si="154"/>
        <v>40970.750034722223</v>
      </c>
      <c r="T2485" s="9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119.31742857142855</v>
      </c>
      <c r="P2486" s="5">
        <f t="shared" si="153"/>
        <v>46.401222222222216</v>
      </c>
      <c r="Q2486" t="s">
        <v>8325</v>
      </c>
      <c r="R2486" t="s">
        <v>8329</v>
      </c>
      <c r="S2486" s="9">
        <f t="shared" si="154"/>
        <v>40771.916701388887</v>
      </c>
      <c r="T2486" s="9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103.25</v>
      </c>
      <c r="P2487" s="5">
        <f t="shared" si="153"/>
        <v>50.365853658536587</v>
      </c>
      <c r="Q2487" t="s">
        <v>8325</v>
      </c>
      <c r="R2487" t="s">
        <v>8329</v>
      </c>
      <c r="S2487" s="9">
        <f t="shared" si="154"/>
        <v>40793.998599537037</v>
      </c>
      <c r="T2487" s="9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265.66666666666669</v>
      </c>
      <c r="P2488" s="5">
        <f t="shared" si="153"/>
        <v>26.566666666666666</v>
      </c>
      <c r="Q2488" t="s">
        <v>8325</v>
      </c>
      <c r="R2488" t="s">
        <v>8329</v>
      </c>
      <c r="S2488" s="9">
        <f t="shared" si="154"/>
        <v>40991.708055555559</v>
      </c>
      <c r="T2488" s="9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100.05066666666667</v>
      </c>
      <c r="P2489" s="5">
        <f t="shared" si="153"/>
        <v>39.493684210526318</v>
      </c>
      <c r="Q2489" t="s">
        <v>8325</v>
      </c>
      <c r="R2489" t="s">
        <v>8329</v>
      </c>
      <c r="S2489" s="9">
        <f t="shared" si="154"/>
        <v>41026.083298611113</v>
      </c>
      <c r="T2489" s="9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106.69999999999999</v>
      </c>
      <c r="P2490" s="5">
        <f t="shared" si="153"/>
        <v>49.246153846153845</v>
      </c>
      <c r="Q2490" t="s">
        <v>8325</v>
      </c>
      <c r="R2490" t="s">
        <v>8329</v>
      </c>
      <c r="S2490" s="9">
        <f t="shared" si="154"/>
        <v>40833.633194444446</v>
      </c>
      <c r="T2490" s="9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133.67142857142858</v>
      </c>
      <c r="P2491" s="5">
        <f t="shared" si="153"/>
        <v>62.38</v>
      </c>
      <c r="Q2491" t="s">
        <v>8325</v>
      </c>
      <c r="R2491" t="s">
        <v>8329</v>
      </c>
      <c r="S2491" s="9">
        <f t="shared" si="154"/>
        <v>41373.690266203703</v>
      </c>
      <c r="T2491" s="9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121.39999999999999</v>
      </c>
      <c r="P2492" s="5">
        <f t="shared" si="153"/>
        <v>37.9375</v>
      </c>
      <c r="Q2492" t="s">
        <v>8325</v>
      </c>
      <c r="R2492" t="s">
        <v>8329</v>
      </c>
      <c r="S2492" s="9">
        <f t="shared" si="154"/>
        <v>41023.227731481478</v>
      </c>
      <c r="T2492" s="9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103.2</v>
      </c>
      <c r="P2493" s="5">
        <f t="shared" si="153"/>
        <v>51.6</v>
      </c>
      <c r="Q2493" t="s">
        <v>8325</v>
      </c>
      <c r="R2493" t="s">
        <v>8329</v>
      </c>
      <c r="S2493" s="9">
        <f t="shared" si="154"/>
        <v>40542.839282407411</v>
      </c>
      <c r="T2493" s="9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125</v>
      </c>
      <c r="P2494" s="5">
        <f t="shared" si="153"/>
        <v>27.777777777777779</v>
      </c>
      <c r="Q2494" t="s">
        <v>8325</v>
      </c>
      <c r="R2494" t="s">
        <v>8329</v>
      </c>
      <c r="S2494" s="9">
        <f t="shared" si="154"/>
        <v>41024.985972222225</v>
      </c>
      <c r="T2494" s="9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128.69999999999999</v>
      </c>
      <c r="P2495" s="5">
        <f t="shared" si="153"/>
        <v>99.382239382239376</v>
      </c>
      <c r="Q2495" t="s">
        <v>8325</v>
      </c>
      <c r="R2495" t="s">
        <v>8329</v>
      </c>
      <c r="S2495" s="9">
        <f t="shared" si="154"/>
        <v>41348.168287037035</v>
      </c>
      <c r="T2495" s="9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101.00533333333333</v>
      </c>
      <c r="P2496" s="5">
        <f t="shared" si="153"/>
        <v>38.848205128205123</v>
      </c>
      <c r="Q2496" t="s">
        <v>8325</v>
      </c>
      <c r="R2496" t="s">
        <v>8329</v>
      </c>
      <c r="S2496" s="9">
        <f t="shared" si="154"/>
        <v>41022.645185185182</v>
      </c>
      <c r="T2496" s="9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127.53666666666665</v>
      </c>
      <c r="P2497" s="5">
        <f t="shared" si="153"/>
        <v>45.548809523809524</v>
      </c>
      <c r="Q2497" t="s">
        <v>8325</v>
      </c>
      <c r="R2497" t="s">
        <v>8329</v>
      </c>
      <c r="S2497" s="9">
        <f t="shared" si="154"/>
        <v>41036.946469907409</v>
      </c>
      <c r="T2497" s="9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100</v>
      </c>
      <c r="P2498" s="5">
        <f t="shared" si="153"/>
        <v>600</v>
      </c>
      <c r="Q2498" t="s">
        <v>8325</v>
      </c>
      <c r="R2498" t="s">
        <v>8329</v>
      </c>
      <c r="S2498" s="9">
        <f t="shared" si="154"/>
        <v>41327.996435185189</v>
      </c>
      <c r="T2498" s="9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(E2499/D2499)*100</f>
        <v>112.7715</v>
      </c>
      <c r="P2499" s="5">
        <f t="shared" ref="P2499:P2562" si="157">E2499/L2499</f>
        <v>80.551071428571419</v>
      </c>
      <c r="Q2499" t="s">
        <v>8325</v>
      </c>
      <c r="R2499" t="s">
        <v>8329</v>
      </c>
      <c r="S2499" s="9">
        <f t="shared" ref="S2499:S2562" si="158">(((J2499/60)/60)/24)+DATE(1970,1,1)</f>
        <v>40730.878912037035</v>
      </c>
      <c r="T2499" s="9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105.60000000000001</v>
      </c>
      <c r="P2500" s="5">
        <f t="shared" si="157"/>
        <v>52.8</v>
      </c>
      <c r="Q2500" t="s">
        <v>8325</v>
      </c>
      <c r="R2500" t="s">
        <v>8329</v>
      </c>
      <c r="S2500" s="9">
        <f t="shared" si="158"/>
        <v>42017.967442129629</v>
      </c>
      <c r="T2500" s="9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202.625</v>
      </c>
      <c r="P2501" s="5">
        <f t="shared" si="157"/>
        <v>47.676470588235297</v>
      </c>
      <c r="Q2501" t="s">
        <v>8325</v>
      </c>
      <c r="R2501" t="s">
        <v>8329</v>
      </c>
      <c r="S2501" s="9">
        <f t="shared" si="158"/>
        <v>41226.648576388885</v>
      </c>
      <c r="T2501" s="9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113.33333333333333</v>
      </c>
      <c r="P2502" s="5">
        <f t="shared" si="157"/>
        <v>23.448275862068964</v>
      </c>
      <c r="Q2502" t="s">
        <v>8325</v>
      </c>
      <c r="R2502" t="s">
        <v>8329</v>
      </c>
      <c r="S2502" s="9">
        <f t="shared" si="158"/>
        <v>41053.772858796299</v>
      </c>
      <c r="T2502" s="9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2.5545454545454547</v>
      </c>
      <c r="P2503" s="5">
        <f t="shared" si="157"/>
        <v>40.142857142857146</v>
      </c>
      <c r="Q2503" t="s">
        <v>8336</v>
      </c>
      <c r="R2503" t="s">
        <v>8353</v>
      </c>
      <c r="S2503" s="9">
        <f t="shared" si="158"/>
        <v>42244.776666666665</v>
      </c>
      <c r="T2503" s="9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7.8181818181818186E-2</v>
      </c>
      <c r="P2504" s="5">
        <f t="shared" si="157"/>
        <v>17.2</v>
      </c>
      <c r="Q2504" t="s">
        <v>8336</v>
      </c>
      <c r="R2504" t="s">
        <v>8353</v>
      </c>
      <c r="S2504" s="9">
        <f t="shared" si="158"/>
        <v>41858.825439814813</v>
      </c>
      <c r="T2504" s="9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5" t="e">
        <f t="shared" si="157"/>
        <v>#DIV/0!</v>
      </c>
      <c r="Q2505" t="s">
        <v>8336</v>
      </c>
      <c r="R2505" t="s">
        <v>8353</v>
      </c>
      <c r="S2505" s="9">
        <f t="shared" si="158"/>
        <v>42498.899398148147</v>
      </c>
      <c r="T2505" s="9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5" t="e">
        <f t="shared" si="157"/>
        <v>#DIV/0!</v>
      </c>
      <c r="Q2506" t="s">
        <v>8336</v>
      </c>
      <c r="R2506" t="s">
        <v>8353</v>
      </c>
      <c r="S2506" s="9">
        <f t="shared" si="158"/>
        <v>41928.015439814815</v>
      </c>
      <c r="T2506" s="9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5" t="e">
        <f t="shared" si="157"/>
        <v>#DIV/0!</v>
      </c>
      <c r="Q2507" t="s">
        <v>8336</v>
      </c>
      <c r="R2507" t="s">
        <v>8353</v>
      </c>
      <c r="S2507" s="9">
        <f t="shared" si="158"/>
        <v>42047.05574074074</v>
      </c>
      <c r="T2507" s="9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0.6</v>
      </c>
      <c r="P2508" s="5">
        <f t="shared" si="157"/>
        <v>15</v>
      </c>
      <c r="Q2508" t="s">
        <v>8336</v>
      </c>
      <c r="R2508" t="s">
        <v>8353</v>
      </c>
      <c r="S2508" s="9">
        <f t="shared" si="158"/>
        <v>42258.297094907408</v>
      </c>
      <c r="T2508" s="9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5" t="e">
        <f t="shared" si="157"/>
        <v>#DIV/0!</v>
      </c>
      <c r="Q2509" t="s">
        <v>8336</v>
      </c>
      <c r="R2509" t="s">
        <v>8353</v>
      </c>
      <c r="S2509" s="9">
        <f t="shared" si="158"/>
        <v>42105.072962962964</v>
      </c>
      <c r="T2509" s="9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5" t="e">
        <f t="shared" si="157"/>
        <v>#DIV/0!</v>
      </c>
      <c r="Q2510" t="s">
        <v>8336</v>
      </c>
      <c r="R2510" t="s">
        <v>8353</v>
      </c>
      <c r="S2510" s="9">
        <f t="shared" si="158"/>
        <v>41835.951782407406</v>
      </c>
      <c r="T2510" s="9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</v>
      </c>
      <c r="P2511" s="5">
        <f t="shared" si="157"/>
        <v>35.714285714285715</v>
      </c>
      <c r="Q2511" t="s">
        <v>8336</v>
      </c>
      <c r="R2511" t="s">
        <v>8353</v>
      </c>
      <c r="S2511" s="9">
        <f t="shared" si="158"/>
        <v>42058.809594907405</v>
      </c>
      <c r="T2511" s="9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0.15</v>
      </c>
      <c r="P2512" s="5">
        <f t="shared" si="157"/>
        <v>37.5</v>
      </c>
      <c r="Q2512" t="s">
        <v>8336</v>
      </c>
      <c r="R2512" t="s">
        <v>8353</v>
      </c>
      <c r="S2512" s="9">
        <f t="shared" si="158"/>
        <v>42078.997361111105</v>
      </c>
      <c r="T2512" s="9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5" t="e">
        <f t="shared" si="157"/>
        <v>#DIV/0!</v>
      </c>
      <c r="Q2513" t="s">
        <v>8336</v>
      </c>
      <c r="R2513" t="s">
        <v>8353</v>
      </c>
      <c r="S2513" s="9">
        <f t="shared" si="158"/>
        <v>42371.446909722217</v>
      </c>
      <c r="T2513" s="9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5" t="e">
        <f t="shared" si="157"/>
        <v>#DIV/0!</v>
      </c>
      <c r="Q2514" t="s">
        <v>8336</v>
      </c>
      <c r="R2514" t="s">
        <v>8353</v>
      </c>
      <c r="S2514" s="9">
        <f t="shared" si="158"/>
        <v>41971.876863425925</v>
      </c>
      <c r="T2514" s="9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5" t="e">
        <f t="shared" si="157"/>
        <v>#DIV/0!</v>
      </c>
      <c r="Q2515" t="s">
        <v>8336</v>
      </c>
      <c r="R2515" t="s">
        <v>8353</v>
      </c>
      <c r="S2515" s="9">
        <f t="shared" si="158"/>
        <v>42732.00681712963</v>
      </c>
      <c r="T2515" s="9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</v>
      </c>
      <c r="P2516" s="5">
        <f t="shared" si="157"/>
        <v>52.5</v>
      </c>
      <c r="Q2516" t="s">
        <v>8336</v>
      </c>
      <c r="R2516" t="s">
        <v>8353</v>
      </c>
      <c r="S2516" s="9">
        <f t="shared" si="158"/>
        <v>41854.389780092592</v>
      </c>
      <c r="T2516" s="9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18.600000000000001</v>
      </c>
      <c r="P2517" s="5">
        <f t="shared" si="157"/>
        <v>77.5</v>
      </c>
      <c r="Q2517" t="s">
        <v>8336</v>
      </c>
      <c r="R2517" t="s">
        <v>8353</v>
      </c>
      <c r="S2517" s="9">
        <f t="shared" si="158"/>
        <v>42027.839733796296</v>
      </c>
      <c r="T2517" s="9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5" t="e">
        <f t="shared" si="157"/>
        <v>#DIV/0!</v>
      </c>
      <c r="Q2518" t="s">
        <v>8336</v>
      </c>
      <c r="R2518" t="s">
        <v>8353</v>
      </c>
      <c r="S2518" s="9">
        <f t="shared" si="158"/>
        <v>41942.653379629628</v>
      </c>
      <c r="T2518" s="9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9.8166666666666664</v>
      </c>
      <c r="P2519" s="5">
        <f t="shared" si="157"/>
        <v>53.545454545454547</v>
      </c>
      <c r="Q2519" t="s">
        <v>8336</v>
      </c>
      <c r="R2519" t="s">
        <v>8353</v>
      </c>
      <c r="S2519" s="9">
        <f t="shared" si="158"/>
        <v>42052.802430555559</v>
      </c>
      <c r="T2519" s="9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5" t="e">
        <f t="shared" si="157"/>
        <v>#DIV/0!</v>
      </c>
      <c r="Q2520" t="s">
        <v>8336</v>
      </c>
      <c r="R2520" t="s">
        <v>8353</v>
      </c>
      <c r="S2520" s="9">
        <f t="shared" si="158"/>
        <v>41926.680879629632</v>
      </c>
      <c r="T2520" s="9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4.3333333333333335E-2</v>
      </c>
      <c r="P2521" s="5">
        <f t="shared" si="157"/>
        <v>16.25</v>
      </c>
      <c r="Q2521" t="s">
        <v>8336</v>
      </c>
      <c r="R2521" t="s">
        <v>8353</v>
      </c>
      <c r="S2521" s="9">
        <f t="shared" si="158"/>
        <v>41809.155138888891</v>
      </c>
      <c r="T2521" s="9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5" t="e">
        <f t="shared" si="157"/>
        <v>#DIV/0!</v>
      </c>
      <c r="Q2522" t="s">
        <v>8336</v>
      </c>
      <c r="R2522" t="s">
        <v>8353</v>
      </c>
      <c r="S2522" s="9">
        <f t="shared" si="158"/>
        <v>42612.600520833337</v>
      </c>
      <c r="T2522" s="9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109.48792</v>
      </c>
      <c r="P2523" s="5">
        <f t="shared" si="157"/>
        <v>103.68174242424243</v>
      </c>
      <c r="Q2523" t="s">
        <v>8325</v>
      </c>
      <c r="R2523" t="s">
        <v>8354</v>
      </c>
      <c r="S2523" s="9">
        <f t="shared" si="158"/>
        <v>42269.967835648145</v>
      </c>
      <c r="T2523" s="9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100</v>
      </c>
      <c r="P2524" s="5">
        <f t="shared" si="157"/>
        <v>185.18518518518519</v>
      </c>
      <c r="Q2524" t="s">
        <v>8325</v>
      </c>
      <c r="R2524" t="s">
        <v>8354</v>
      </c>
      <c r="S2524" s="9">
        <f t="shared" si="158"/>
        <v>42460.573611111111</v>
      </c>
      <c r="T2524" s="9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156.44444444444446</v>
      </c>
      <c r="P2525" s="5">
        <f t="shared" si="157"/>
        <v>54.153846153846153</v>
      </c>
      <c r="Q2525" t="s">
        <v>8325</v>
      </c>
      <c r="R2525" t="s">
        <v>8354</v>
      </c>
      <c r="S2525" s="9">
        <f t="shared" si="158"/>
        <v>41930.975601851853</v>
      </c>
      <c r="T2525" s="9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101.6</v>
      </c>
      <c r="P2526" s="5">
        <f t="shared" si="157"/>
        <v>177.2093023255814</v>
      </c>
      <c r="Q2526" t="s">
        <v>8325</v>
      </c>
      <c r="R2526" t="s">
        <v>8354</v>
      </c>
      <c r="S2526" s="9">
        <f t="shared" si="158"/>
        <v>41961.807372685187</v>
      </c>
      <c r="T2526" s="9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100.325</v>
      </c>
      <c r="P2527" s="5">
        <f t="shared" si="157"/>
        <v>100.325</v>
      </c>
      <c r="Q2527" t="s">
        <v>8325</v>
      </c>
      <c r="R2527" t="s">
        <v>8354</v>
      </c>
      <c r="S2527" s="9">
        <f t="shared" si="158"/>
        <v>41058.844571759262</v>
      </c>
      <c r="T2527" s="9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112.94999999999999</v>
      </c>
      <c r="P2528" s="5">
        <f t="shared" si="157"/>
        <v>136.90909090909091</v>
      </c>
      <c r="Q2528" t="s">
        <v>8325</v>
      </c>
      <c r="R2528" t="s">
        <v>8354</v>
      </c>
      <c r="S2528" s="9">
        <f t="shared" si="158"/>
        <v>41953.091134259259</v>
      </c>
      <c r="T2528" s="9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102.125</v>
      </c>
      <c r="P2529" s="5">
        <f t="shared" si="157"/>
        <v>57.535211267605632</v>
      </c>
      <c r="Q2529" t="s">
        <v>8325</v>
      </c>
      <c r="R2529" t="s">
        <v>8354</v>
      </c>
      <c r="S2529" s="9">
        <f t="shared" si="158"/>
        <v>41546.75105324074</v>
      </c>
      <c r="T2529" s="9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107.24974999999999</v>
      </c>
      <c r="P2530" s="5">
        <f t="shared" si="157"/>
        <v>52.962839506172834</v>
      </c>
      <c r="Q2530" t="s">
        <v>8325</v>
      </c>
      <c r="R2530" t="s">
        <v>8354</v>
      </c>
      <c r="S2530" s="9">
        <f t="shared" si="158"/>
        <v>42217.834525462968</v>
      </c>
      <c r="T2530" s="9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104.28333333333333</v>
      </c>
      <c r="P2531" s="5">
        <f t="shared" si="157"/>
        <v>82.328947368421055</v>
      </c>
      <c r="Q2531" t="s">
        <v>8325</v>
      </c>
      <c r="R2531" t="s">
        <v>8354</v>
      </c>
      <c r="S2531" s="9">
        <f t="shared" si="158"/>
        <v>40948.080729166664</v>
      </c>
      <c r="T2531" s="9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100</v>
      </c>
      <c r="P2532" s="5">
        <f t="shared" si="157"/>
        <v>135.41666666666666</v>
      </c>
      <c r="Q2532" t="s">
        <v>8325</v>
      </c>
      <c r="R2532" t="s">
        <v>8354</v>
      </c>
      <c r="S2532" s="9">
        <f t="shared" si="158"/>
        <v>42081.864641203705</v>
      </c>
      <c r="T2532" s="9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100.4</v>
      </c>
      <c r="P2533" s="5">
        <f t="shared" si="157"/>
        <v>74.06557377049181</v>
      </c>
      <c r="Q2533" t="s">
        <v>8325</v>
      </c>
      <c r="R2533" t="s">
        <v>8354</v>
      </c>
      <c r="S2533" s="9">
        <f t="shared" si="158"/>
        <v>42208.680023148147</v>
      </c>
      <c r="T2533" s="9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126.125</v>
      </c>
      <c r="P2534" s="5">
        <f t="shared" si="157"/>
        <v>84.083333333333329</v>
      </c>
      <c r="Q2534" t="s">
        <v>8325</v>
      </c>
      <c r="R2534" t="s">
        <v>8354</v>
      </c>
      <c r="S2534" s="9">
        <f t="shared" si="158"/>
        <v>41107.849143518521</v>
      </c>
      <c r="T2534" s="9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110.66666666666667</v>
      </c>
      <c r="P2535" s="5">
        <f t="shared" si="157"/>
        <v>61.029411764705884</v>
      </c>
      <c r="Q2535" t="s">
        <v>8325</v>
      </c>
      <c r="R2535" t="s">
        <v>8354</v>
      </c>
      <c r="S2535" s="9">
        <f t="shared" si="158"/>
        <v>41304.751284722224</v>
      </c>
      <c r="T2535" s="9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105</v>
      </c>
      <c r="P2536" s="5">
        <f t="shared" si="157"/>
        <v>150</v>
      </c>
      <c r="Q2536" t="s">
        <v>8325</v>
      </c>
      <c r="R2536" t="s">
        <v>8354</v>
      </c>
      <c r="S2536" s="9">
        <f t="shared" si="158"/>
        <v>40127.700370370374</v>
      </c>
      <c r="T2536" s="9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103.77499999999999</v>
      </c>
      <c r="P2537" s="5">
        <f t="shared" si="157"/>
        <v>266.08974358974359</v>
      </c>
      <c r="Q2537" t="s">
        <v>8325</v>
      </c>
      <c r="R2537" t="s">
        <v>8354</v>
      </c>
      <c r="S2537" s="9">
        <f t="shared" si="158"/>
        <v>41943.791030092594</v>
      </c>
      <c r="T2537" s="9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115.99999999999999</v>
      </c>
      <c r="P2538" s="5">
        <f t="shared" si="157"/>
        <v>7.25</v>
      </c>
      <c r="Q2538" t="s">
        <v>8325</v>
      </c>
      <c r="R2538" t="s">
        <v>8354</v>
      </c>
      <c r="S2538" s="9">
        <f t="shared" si="158"/>
        <v>41464.106087962966</v>
      </c>
      <c r="T2538" s="9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110.00000000000001</v>
      </c>
      <c r="P2539" s="5">
        <f t="shared" si="157"/>
        <v>100</v>
      </c>
      <c r="Q2539" t="s">
        <v>8325</v>
      </c>
      <c r="R2539" t="s">
        <v>8354</v>
      </c>
      <c r="S2539" s="9">
        <f t="shared" si="158"/>
        <v>40696.648784722223</v>
      </c>
      <c r="T2539" s="9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113.01761111111111</v>
      </c>
      <c r="P2540" s="5">
        <f t="shared" si="157"/>
        <v>109.96308108108107</v>
      </c>
      <c r="Q2540" t="s">
        <v>8325</v>
      </c>
      <c r="R2540" t="s">
        <v>8354</v>
      </c>
      <c r="S2540" s="9">
        <f t="shared" si="158"/>
        <v>41298.509965277779</v>
      </c>
      <c r="T2540" s="9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100.25</v>
      </c>
      <c r="P2541" s="5">
        <f t="shared" si="157"/>
        <v>169.91525423728814</v>
      </c>
      <c r="Q2541" t="s">
        <v>8325</v>
      </c>
      <c r="R2541" t="s">
        <v>8354</v>
      </c>
      <c r="S2541" s="9">
        <f t="shared" si="158"/>
        <v>41977.902222222227</v>
      </c>
      <c r="T2541" s="9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103.4</v>
      </c>
      <c r="P2542" s="5">
        <f t="shared" si="157"/>
        <v>95.740740740740748</v>
      </c>
      <c r="Q2542" t="s">
        <v>8325</v>
      </c>
      <c r="R2542" t="s">
        <v>8354</v>
      </c>
      <c r="S2542" s="9">
        <f t="shared" si="158"/>
        <v>40785.675011574072</v>
      </c>
      <c r="T2542" s="9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107.02857142857142</v>
      </c>
      <c r="P2543" s="5">
        <f t="shared" si="157"/>
        <v>59.460317460317462</v>
      </c>
      <c r="Q2543" t="s">
        <v>8325</v>
      </c>
      <c r="R2543" t="s">
        <v>8354</v>
      </c>
      <c r="S2543" s="9">
        <f t="shared" si="158"/>
        <v>41483.449282407404</v>
      </c>
      <c r="T2543" s="9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103.57142857142858</v>
      </c>
      <c r="P2544" s="5">
        <f t="shared" si="157"/>
        <v>55.769230769230766</v>
      </c>
      <c r="Q2544" t="s">
        <v>8325</v>
      </c>
      <c r="R2544" t="s">
        <v>8354</v>
      </c>
      <c r="S2544" s="9">
        <f t="shared" si="158"/>
        <v>41509.426585648151</v>
      </c>
      <c r="T2544" s="9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156.4</v>
      </c>
      <c r="P2545" s="5">
        <f t="shared" si="157"/>
        <v>30.076923076923077</v>
      </c>
      <c r="Q2545" t="s">
        <v>8325</v>
      </c>
      <c r="R2545" t="s">
        <v>8354</v>
      </c>
      <c r="S2545" s="9">
        <f t="shared" si="158"/>
        <v>40514.107615740737</v>
      </c>
      <c r="T2545" s="9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100.82</v>
      </c>
      <c r="P2546" s="5">
        <f t="shared" si="157"/>
        <v>88.438596491228068</v>
      </c>
      <c r="Q2546" t="s">
        <v>8325</v>
      </c>
      <c r="R2546" t="s">
        <v>8354</v>
      </c>
      <c r="S2546" s="9">
        <f t="shared" si="158"/>
        <v>41068.520474537036</v>
      </c>
      <c r="T2546" s="9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195.3</v>
      </c>
      <c r="P2547" s="5">
        <f t="shared" si="157"/>
        <v>64.032786885245898</v>
      </c>
      <c r="Q2547" t="s">
        <v>8325</v>
      </c>
      <c r="R2547" t="s">
        <v>8354</v>
      </c>
      <c r="S2547" s="9">
        <f t="shared" si="158"/>
        <v>42027.13817129629</v>
      </c>
      <c r="T2547" s="9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111.71428571428572</v>
      </c>
      <c r="P2548" s="5">
        <f t="shared" si="157"/>
        <v>60.153846153846153</v>
      </c>
      <c r="Q2548" t="s">
        <v>8325</v>
      </c>
      <c r="R2548" t="s">
        <v>8354</v>
      </c>
      <c r="S2548" s="9">
        <f t="shared" si="158"/>
        <v>41524.858553240738</v>
      </c>
      <c r="T2548" s="9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119.85454545454546</v>
      </c>
      <c r="P2549" s="5">
        <f t="shared" si="157"/>
        <v>49.194029850746269</v>
      </c>
      <c r="Q2549" t="s">
        <v>8325</v>
      </c>
      <c r="R2549" t="s">
        <v>8354</v>
      </c>
      <c r="S2549" s="9">
        <f t="shared" si="158"/>
        <v>40973.773182870369</v>
      </c>
      <c r="T2549" s="9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101.85</v>
      </c>
      <c r="P2550" s="5">
        <f t="shared" si="157"/>
        <v>165.16216216216216</v>
      </c>
      <c r="Q2550" t="s">
        <v>8325</v>
      </c>
      <c r="R2550" t="s">
        <v>8354</v>
      </c>
      <c r="S2550" s="9">
        <f t="shared" si="158"/>
        <v>42618.625428240746</v>
      </c>
      <c r="T2550" s="9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102.80254777070064</v>
      </c>
      <c r="P2551" s="5">
        <f t="shared" si="157"/>
        <v>43.621621621621621</v>
      </c>
      <c r="Q2551" t="s">
        <v>8325</v>
      </c>
      <c r="R2551" t="s">
        <v>8354</v>
      </c>
      <c r="S2551" s="9">
        <f t="shared" si="158"/>
        <v>41390.757754629631</v>
      </c>
      <c r="T2551" s="9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100.84615384615385</v>
      </c>
      <c r="P2552" s="5">
        <f t="shared" si="157"/>
        <v>43.7</v>
      </c>
      <c r="Q2552" t="s">
        <v>8325</v>
      </c>
      <c r="R2552" t="s">
        <v>8354</v>
      </c>
      <c r="S2552" s="9">
        <f t="shared" si="158"/>
        <v>42228.634328703702</v>
      </c>
      <c r="T2552" s="9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102.73469387755102</v>
      </c>
      <c r="P2553" s="5">
        <f t="shared" si="157"/>
        <v>67.419642857142861</v>
      </c>
      <c r="Q2553" t="s">
        <v>8325</v>
      </c>
      <c r="R2553" t="s">
        <v>8354</v>
      </c>
      <c r="S2553" s="9">
        <f t="shared" si="158"/>
        <v>40961.252141203702</v>
      </c>
      <c r="T2553" s="9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106.5</v>
      </c>
      <c r="P2554" s="5">
        <f t="shared" si="157"/>
        <v>177.5</v>
      </c>
      <c r="Q2554" t="s">
        <v>8325</v>
      </c>
      <c r="R2554" t="s">
        <v>8354</v>
      </c>
      <c r="S2554" s="9">
        <f t="shared" si="158"/>
        <v>42769.809965277775</v>
      </c>
      <c r="T2554" s="9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155.53333333333333</v>
      </c>
      <c r="P2555" s="5">
        <f t="shared" si="157"/>
        <v>38.883333333333333</v>
      </c>
      <c r="Q2555" t="s">
        <v>8325</v>
      </c>
      <c r="R2555" t="s">
        <v>8354</v>
      </c>
      <c r="S2555" s="9">
        <f t="shared" si="158"/>
        <v>41113.199155092596</v>
      </c>
      <c r="T2555" s="9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122.8</v>
      </c>
      <c r="P2556" s="5">
        <f t="shared" si="157"/>
        <v>54.985074626865675</v>
      </c>
      <c r="Q2556" t="s">
        <v>8325</v>
      </c>
      <c r="R2556" t="s">
        <v>8354</v>
      </c>
      <c r="S2556" s="9">
        <f t="shared" si="158"/>
        <v>42125.078275462962</v>
      </c>
      <c r="T2556" s="9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107.35</v>
      </c>
      <c r="P2557" s="5">
        <f t="shared" si="157"/>
        <v>61.342857142857142</v>
      </c>
      <c r="Q2557" t="s">
        <v>8325</v>
      </c>
      <c r="R2557" t="s">
        <v>8354</v>
      </c>
      <c r="S2557" s="9">
        <f t="shared" si="158"/>
        <v>41026.655011574076</v>
      </c>
      <c r="T2557" s="9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105.50335570469798</v>
      </c>
      <c r="P2558" s="5">
        <f t="shared" si="157"/>
        <v>23.117647058823529</v>
      </c>
      <c r="Q2558" t="s">
        <v>8325</v>
      </c>
      <c r="R2558" t="s">
        <v>8354</v>
      </c>
      <c r="S2558" s="9">
        <f t="shared" si="158"/>
        <v>41222.991400462961</v>
      </c>
      <c r="T2558" s="9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118.44444444444444</v>
      </c>
      <c r="P2559" s="5">
        <f t="shared" si="157"/>
        <v>29.611111111111111</v>
      </c>
      <c r="Q2559" t="s">
        <v>8325</v>
      </c>
      <c r="R2559" t="s">
        <v>8354</v>
      </c>
      <c r="S2559" s="9">
        <f t="shared" si="158"/>
        <v>41744.745208333334</v>
      </c>
      <c r="T2559" s="9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108.88</v>
      </c>
      <c r="P2560" s="5">
        <f t="shared" si="157"/>
        <v>75.611111111111114</v>
      </c>
      <c r="Q2560" t="s">
        <v>8325</v>
      </c>
      <c r="R2560" t="s">
        <v>8354</v>
      </c>
      <c r="S2560" s="9">
        <f t="shared" si="158"/>
        <v>42093.860023148154</v>
      </c>
      <c r="T2560" s="9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111.25</v>
      </c>
      <c r="P2561" s="5">
        <f t="shared" si="157"/>
        <v>35.6</v>
      </c>
      <c r="Q2561" t="s">
        <v>8325</v>
      </c>
      <c r="R2561" t="s">
        <v>8354</v>
      </c>
      <c r="S2561" s="9">
        <f t="shared" si="158"/>
        <v>40829.873657407406</v>
      </c>
      <c r="T2561" s="9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100.1</v>
      </c>
      <c r="P2562" s="5">
        <f t="shared" si="157"/>
        <v>143</v>
      </c>
      <c r="Q2562" t="s">
        <v>8325</v>
      </c>
      <c r="R2562" t="s">
        <v>8354</v>
      </c>
      <c r="S2562" s="9">
        <f t="shared" si="158"/>
        <v>42039.951087962967</v>
      </c>
      <c r="T2562" s="9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(E2563/D2563)*100</f>
        <v>0</v>
      </c>
      <c r="P2563" s="5" t="e">
        <f t="shared" ref="P2563:P2626" si="161">E2563/L2563</f>
        <v>#DIV/0!</v>
      </c>
      <c r="Q2563" t="s">
        <v>8336</v>
      </c>
      <c r="R2563" t="s">
        <v>8337</v>
      </c>
      <c r="S2563" s="9">
        <f t="shared" ref="S2563:S2626" si="162">(((J2563/60)/60)/24)+DATE(1970,1,1)</f>
        <v>42260.528807870374</v>
      </c>
      <c r="T2563" s="9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0.75</v>
      </c>
      <c r="P2564" s="5">
        <f t="shared" si="161"/>
        <v>25</v>
      </c>
      <c r="Q2564" t="s">
        <v>8336</v>
      </c>
      <c r="R2564" t="s">
        <v>8337</v>
      </c>
      <c r="S2564" s="9">
        <f t="shared" si="162"/>
        <v>42594.524756944447</v>
      </c>
      <c r="T2564" s="9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5" t="e">
        <f t="shared" si="161"/>
        <v>#DIV/0!</v>
      </c>
      <c r="Q2565" t="s">
        <v>8336</v>
      </c>
      <c r="R2565" t="s">
        <v>8337</v>
      </c>
      <c r="S2565" s="9">
        <f t="shared" si="162"/>
        <v>42155.139479166668</v>
      </c>
      <c r="T2565" s="9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5" t="e">
        <f t="shared" si="161"/>
        <v>#DIV/0!</v>
      </c>
      <c r="Q2566" t="s">
        <v>8336</v>
      </c>
      <c r="R2566" t="s">
        <v>8337</v>
      </c>
      <c r="S2566" s="9">
        <f t="shared" si="162"/>
        <v>41822.040497685186</v>
      </c>
      <c r="T2566" s="9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1</v>
      </c>
      <c r="P2567" s="5">
        <f t="shared" si="161"/>
        <v>100</v>
      </c>
      <c r="Q2567" t="s">
        <v>8336</v>
      </c>
      <c r="R2567" t="s">
        <v>8337</v>
      </c>
      <c r="S2567" s="9">
        <f t="shared" si="162"/>
        <v>42440.650335648148</v>
      </c>
      <c r="T2567" s="9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5" t="e">
        <f t="shared" si="161"/>
        <v>#DIV/0!</v>
      </c>
      <c r="Q2568" t="s">
        <v>8336</v>
      </c>
      <c r="R2568" t="s">
        <v>8337</v>
      </c>
      <c r="S2568" s="9">
        <f t="shared" si="162"/>
        <v>41842.980879629627</v>
      </c>
      <c r="T2568" s="9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0.26666666666666666</v>
      </c>
      <c r="P2569" s="5">
        <f t="shared" si="161"/>
        <v>60</v>
      </c>
      <c r="Q2569" t="s">
        <v>8336</v>
      </c>
      <c r="R2569" t="s">
        <v>8337</v>
      </c>
      <c r="S2569" s="9">
        <f t="shared" si="162"/>
        <v>42087.878912037035</v>
      </c>
      <c r="T2569" s="9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0.5</v>
      </c>
      <c r="P2570" s="5">
        <f t="shared" si="161"/>
        <v>50</v>
      </c>
      <c r="Q2570" t="s">
        <v>8336</v>
      </c>
      <c r="R2570" t="s">
        <v>8337</v>
      </c>
      <c r="S2570" s="9">
        <f t="shared" si="162"/>
        <v>42584.666597222225</v>
      </c>
      <c r="T2570" s="9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2.2307692307692308</v>
      </c>
      <c r="P2571" s="5">
        <f t="shared" si="161"/>
        <v>72.5</v>
      </c>
      <c r="Q2571" t="s">
        <v>8336</v>
      </c>
      <c r="R2571" t="s">
        <v>8337</v>
      </c>
      <c r="S2571" s="9">
        <f t="shared" si="162"/>
        <v>42234.105462962965</v>
      </c>
      <c r="T2571" s="9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0.84285714285714297</v>
      </c>
      <c r="P2572" s="5">
        <f t="shared" si="161"/>
        <v>29.5</v>
      </c>
      <c r="Q2572" t="s">
        <v>8336</v>
      </c>
      <c r="R2572" t="s">
        <v>8337</v>
      </c>
      <c r="S2572" s="9">
        <f t="shared" si="162"/>
        <v>42744.903182870374</v>
      </c>
      <c r="T2572" s="9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0.25</v>
      </c>
      <c r="P2573" s="5">
        <f t="shared" si="161"/>
        <v>62.5</v>
      </c>
      <c r="Q2573" t="s">
        <v>8336</v>
      </c>
      <c r="R2573" t="s">
        <v>8337</v>
      </c>
      <c r="S2573" s="9">
        <f t="shared" si="162"/>
        <v>42449.341678240744</v>
      </c>
      <c r="T2573" s="9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5" t="e">
        <f t="shared" si="161"/>
        <v>#DIV/0!</v>
      </c>
      <c r="Q2574" t="s">
        <v>8336</v>
      </c>
      <c r="R2574" t="s">
        <v>8337</v>
      </c>
      <c r="S2574" s="9">
        <f t="shared" si="162"/>
        <v>42077.119409722218</v>
      </c>
      <c r="T2574" s="9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5" t="e">
        <f t="shared" si="161"/>
        <v>#DIV/0!</v>
      </c>
      <c r="Q2575" t="s">
        <v>8336</v>
      </c>
      <c r="R2575" t="s">
        <v>8337</v>
      </c>
      <c r="S2575" s="9">
        <f t="shared" si="162"/>
        <v>41829.592002314814</v>
      </c>
      <c r="T2575" s="9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5" t="e">
        <f t="shared" si="161"/>
        <v>#DIV/0!</v>
      </c>
      <c r="Q2576" t="s">
        <v>8336</v>
      </c>
      <c r="R2576" t="s">
        <v>8337</v>
      </c>
      <c r="S2576" s="9">
        <f t="shared" si="162"/>
        <v>42487.825752314813</v>
      </c>
      <c r="T2576" s="9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5" t="e">
        <f t="shared" si="161"/>
        <v>#DIV/0!</v>
      </c>
      <c r="Q2577" t="s">
        <v>8336</v>
      </c>
      <c r="R2577" t="s">
        <v>8337</v>
      </c>
      <c r="S2577" s="9">
        <f t="shared" si="162"/>
        <v>41986.108726851846</v>
      </c>
      <c r="T2577" s="9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5" t="e">
        <f t="shared" si="161"/>
        <v>#DIV/0!</v>
      </c>
      <c r="Q2578" t="s">
        <v>8336</v>
      </c>
      <c r="R2578" t="s">
        <v>8337</v>
      </c>
      <c r="S2578" s="9">
        <f t="shared" si="162"/>
        <v>42060.00980324074</v>
      </c>
      <c r="T2578" s="9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5" t="e">
        <f t="shared" si="161"/>
        <v>#DIV/0!</v>
      </c>
      <c r="Q2579" t="s">
        <v>8336</v>
      </c>
      <c r="R2579" t="s">
        <v>8337</v>
      </c>
      <c r="S2579" s="9">
        <f t="shared" si="162"/>
        <v>41830.820567129631</v>
      </c>
      <c r="T2579" s="9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5" t="e">
        <f t="shared" si="161"/>
        <v>#DIV/0!</v>
      </c>
      <c r="Q2580" t="s">
        <v>8336</v>
      </c>
      <c r="R2580" t="s">
        <v>8337</v>
      </c>
      <c r="S2580" s="9">
        <f t="shared" si="162"/>
        <v>42238.022905092599</v>
      </c>
      <c r="T2580" s="9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0.13849999999999998</v>
      </c>
      <c r="P2581" s="5">
        <f t="shared" si="161"/>
        <v>23.083333333333332</v>
      </c>
      <c r="Q2581" t="s">
        <v>8336</v>
      </c>
      <c r="R2581" t="s">
        <v>8337</v>
      </c>
      <c r="S2581" s="9">
        <f t="shared" si="162"/>
        <v>41837.829895833333</v>
      </c>
      <c r="T2581" s="9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0.6</v>
      </c>
      <c r="P2582" s="5">
        <f t="shared" si="161"/>
        <v>25.5</v>
      </c>
      <c r="Q2582" t="s">
        <v>8336</v>
      </c>
      <c r="R2582" t="s">
        <v>8337</v>
      </c>
      <c r="S2582" s="9">
        <f t="shared" si="162"/>
        <v>42110.326423611114</v>
      </c>
      <c r="T2582" s="9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10.6</v>
      </c>
      <c r="P2583" s="5">
        <f t="shared" si="161"/>
        <v>48.18181818181818</v>
      </c>
      <c r="Q2583" t="s">
        <v>8336</v>
      </c>
      <c r="R2583" t="s">
        <v>8337</v>
      </c>
      <c r="S2583" s="9">
        <f t="shared" si="162"/>
        <v>42294.628449074073</v>
      </c>
      <c r="T2583" s="9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1.1111111111111111E-3</v>
      </c>
      <c r="P2584" s="5">
        <f t="shared" si="161"/>
        <v>1</v>
      </c>
      <c r="Q2584" t="s">
        <v>8336</v>
      </c>
      <c r="R2584" t="s">
        <v>8337</v>
      </c>
      <c r="S2584" s="9">
        <f t="shared" si="162"/>
        <v>42642.988819444443</v>
      </c>
      <c r="T2584" s="9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0.5</v>
      </c>
      <c r="P2585" s="5">
        <f t="shared" si="161"/>
        <v>1</v>
      </c>
      <c r="Q2585" t="s">
        <v>8336</v>
      </c>
      <c r="R2585" t="s">
        <v>8337</v>
      </c>
      <c r="S2585" s="9">
        <f t="shared" si="162"/>
        <v>42019.76944444445</v>
      </c>
      <c r="T2585" s="9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5" t="e">
        <f t="shared" si="161"/>
        <v>#DIV/0!</v>
      </c>
      <c r="Q2586" t="s">
        <v>8336</v>
      </c>
      <c r="R2586" t="s">
        <v>8337</v>
      </c>
      <c r="S2586" s="9">
        <f t="shared" si="162"/>
        <v>42140.173252314817</v>
      </c>
      <c r="T2586" s="9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0.16666666666666669</v>
      </c>
      <c r="P2587" s="5">
        <f t="shared" si="161"/>
        <v>50</v>
      </c>
      <c r="Q2587" t="s">
        <v>8336</v>
      </c>
      <c r="R2587" t="s">
        <v>8337</v>
      </c>
      <c r="S2587" s="9">
        <f t="shared" si="162"/>
        <v>41795.963333333333</v>
      </c>
      <c r="T2587" s="9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0.16666666666666669</v>
      </c>
      <c r="P2588" s="5">
        <f t="shared" si="161"/>
        <v>5</v>
      </c>
      <c r="Q2588" t="s">
        <v>8336</v>
      </c>
      <c r="R2588" t="s">
        <v>8337</v>
      </c>
      <c r="S2588" s="9">
        <f t="shared" si="162"/>
        <v>42333.330277777779</v>
      </c>
      <c r="T2588" s="9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2.4340000000000002</v>
      </c>
      <c r="P2589" s="5">
        <f t="shared" si="161"/>
        <v>202.83333333333334</v>
      </c>
      <c r="Q2589" t="s">
        <v>8336</v>
      </c>
      <c r="R2589" t="s">
        <v>8337</v>
      </c>
      <c r="S2589" s="9">
        <f t="shared" si="162"/>
        <v>42338.675381944442</v>
      </c>
      <c r="T2589" s="9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3.8833333333333329</v>
      </c>
      <c r="P2590" s="5">
        <f t="shared" si="161"/>
        <v>29.125</v>
      </c>
      <c r="Q2590" t="s">
        <v>8336</v>
      </c>
      <c r="R2590" t="s">
        <v>8337</v>
      </c>
      <c r="S2590" s="9">
        <f t="shared" si="162"/>
        <v>42042.676226851851</v>
      </c>
      <c r="T2590" s="9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0.01</v>
      </c>
      <c r="P2591" s="5">
        <f t="shared" si="161"/>
        <v>5</v>
      </c>
      <c r="Q2591" t="s">
        <v>8336</v>
      </c>
      <c r="R2591" t="s">
        <v>8337</v>
      </c>
      <c r="S2591" s="9">
        <f t="shared" si="162"/>
        <v>42422.536192129628</v>
      </c>
      <c r="T2591" s="9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5" t="e">
        <f t="shared" si="161"/>
        <v>#DIV/0!</v>
      </c>
      <c r="Q2592" t="s">
        <v>8336</v>
      </c>
      <c r="R2592" t="s">
        <v>8337</v>
      </c>
      <c r="S2592" s="9">
        <f t="shared" si="162"/>
        <v>42388.589085648149</v>
      </c>
      <c r="T2592" s="9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1.7333333333333332</v>
      </c>
      <c r="P2593" s="5">
        <f t="shared" si="161"/>
        <v>13</v>
      </c>
      <c r="Q2593" t="s">
        <v>8336</v>
      </c>
      <c r="R2593" t="s">
        <v>8337</v>
      </c>
      <c r="S2593" s="9">
        <f t="shared" si="162"/>
        <v>42382.906527777777</v>
      </c>
      <c r="T2593" s="9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0.16666666666666669</v>
      </c>
      <c r="P2594" s="5">
        <f t="shared" si="161"/>
        <v>50</v>
      </c>
      <c r="Q2594" t="s">
        <v>8336</v>
      </c>
      <c r="R2594" t="s">
        <v>8337</v>
      </c>
      <c r="S2594" s="9">
        <f t="shared" si="162"/>
        <v>41887.801168981481</v>
      </c>
      <c r="T2594" s="9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5" t="e">
        <f t="shared" si="161"/>
        <v>#DIV/0!</v>
      </c>
      <c r="Q2595" t="s">
        <v>8336</v>
      </c>
      <c r="R2595" t="s">
        <v>8337</v>
      </c>
      <c r="S2595" s="9">
        <f t="shared" si="162"/>
        <v>42089.84520833334</v>
      </c>
      <c r="T2595" s="9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1.25E-3</v>
      </c>
      <c r="P2596" s="5">
        <f t="shared" si="161"/>
        <v>1</v>
      </c>
      <c r="Q2596" t="s">
        <v>8336</v>
      </c>
      <c r="R2596" t="s">
        <v>8337</v>
      </c>
      <c r="S2596" s="9">
        <f t="shared" si="162"/>
        <v>41828.967916666668</v>
      </c>
      <c r="T2596" s="9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12.166666666666668</v>
      </c>
      <c r="P2597" s="5">
        <f t="shared" si="161"/>
        <v>96.05263157894737</v>
      </c>
      <c r="Q2597" t="s">
        <v>8336</v>
      </c>
      <c r="R2597" t="s">
        <v>8337</v>
      </c>
      <c r="S2597" s="9">
        <f t="shared" si="162"/>
        <v>42760.244212962964</v>
      </c>
      <c r="T2597" s="9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23.588571428571427</v>
      </c>
      <c r="P2598" s="5">
        <f t="shared" si="161"/>
        <v>305.77777777777777</v>
      </c>
      <c r="Q2598" t="s">
        <v>8336</v>
      </c>
      <c r="R2598" t="s">
        <v>8337</v>
      </c>
      <c r="S2598" s="9">
        <f t="shared" si="162"/>
        <v>41828.664456018516</v>
      </c>
      <c r="T2598" s="9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5.6666666666666661</v>
      </c>
      <c r="P2599" s="5">
        <f t="shared" si="161"/>
        <v>12.142857142857142</v>
      </c>
      <c r="Q2599" t="s">
        <v>8336</v>
      </c>
      <c r="R2599" t="s">
        <v>8337</v>
      </c>
      <c r="S2599" s="9">
        <f t="shared" si="162"/>
        <v>42510.341631944444</v>
      </c>
      <c r="T2599" s="9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39</v>
      </c>
      <c r="P2600" s="5">
        <f t="shared" si="161"/>
        <v>83.571428571428569</v>
      </c>
      <c r="Q2600" t="s">
        <v>8336</v>
      </c>
      <c r="R2600" t="s">
        <v>8337</v>
      </c>
      <c r="S2600" s="9">
        <f t="shared" si="162"/>
        <v>42240.840289351851</v>
      </c>
      <c r="T2600" s="9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0.99546510341776351</v>
      </c>
      <c r="P2601" s="5">
        <f t="shared" si="161"/>
        <v>18</v>
      </c>
      <c r="Q2601" t="s">
        <v>8336</v>
      </c>
      <c r="R2601" t="s">
        <v>8337</v>
      </c>
      <c r="S2601" s="9">
        <f t="shared" si="162"/>
        <v>41809.754016203704</v>
      </c>
      <c r="T2601" s="9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6.9320000000000004</v>
      </c>
      <c r="P2602" s="5">
        <f t="shared" si="161"/>
        <v>115.53333333333333</v>
      </c>
      <c r="Q2602" t="s">
        <v>8336</v>
      </c>
      <c r="R2602" t="s">
        <v>8337</v>
      </c>
      <c r="S2602" s="9">
        <f t="shared" si="162"/>
        <v>42394.900462962964</v>
      </c>
      <c r="T2602" s="9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661.4</v>
      </c>
      <c r="P2603" s="5">
        <f t="shared" si="161"/>
        <v>21.900662251655628</v>
      </c>
      <c r="Q2603" t="s">
        <v>8319</v>
      </c>
      <c r="R2603" t="s">
        <v>8355</v>
      </c>
      <c r="S2603" s="9">
        <f t="shared" si="162"/>
        <v>41150.902187499996</v>
      </c>
      <c r="T2603" s="9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326.0916666666667</v>
      </c>
      <c r="P2604" s="5">
        <f t="shared" si="161"/>
        <v>80.022494887525568</v>
      </c>
      <c r="Q2604" t="s">
        <v>8319</v>
      </c>
      <c r="R2604" t="s">
        <v>8355</v>
      </c>
      <c r="S2604" s="9">
        <f t="shared" si="162"/>
        <v>41915.747314814813</v>
      </c>
      <c r="T2604" s="9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101.48571428571429</v>
      </c>
      <c r="P2605" s="5">
        <f t="shared" si="161"/>
        <v>35.520000000000003</v>
      </c>
      <c r="Q2605" t="s">
        <v>8319</v>
      </c>
      <c r="R2605" t="s">
        <v>8355</v>
      </c>
      <c r="S2605" s="9">
        <f t="shared" si="162"/>
        <v>41617.912662037037</v>
      </c>
      <c r="T2605" s="9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104.21799999999999</v>
      </c>
      <c r="P2606" s="5">
        <f t="shared" si="161"/>
        <v>64.933333333333323</v>
      </c>
      <c r="Q2606" t="s">
        <v>8319</v>
      </c>
      <c r="R2606" t="s">
        <v>8355</v>
      </c>
      <c r="S2606" s="9">
        <f t="shared" si="162"/>
        <v>40998.051192129627</v>
      </c>
      <c r="T2606" s="9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107.42157000000002</v>
      </c>
      <c r="P2607" s="5">
        <f t="shared" si="161"/>
        <v>60.965703745743475</v>
      </c>
      <c r="Q2607" t="s">
        <v>8319</v>
      </c>
      <c r="R2607" t="s">
        <v>8355</v>
      </c>
      <c r="S2607" s="9">
        <f t="shared" si="162"/>
        <v>42508.541550925926</v>
      </c>
      <c r="T2607" s="9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110.05454545454545</v>
      </c>
      <c r="P2608" s="5">
        <f t="shared" si="161"/>
        <v>31.444155844155844</v>
      </c>
      <c r="Q2608" t="s">
        <v>8319</v>
      </c>
      <c r="R2608" t="s">
        <v>8355</v>
      </c>
      <c r="S2608" s="9">
        <f t="shared" si="162"/>
        <v>41726.712754629632</v>
      </c>
      <c r="T2608" s="9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407.7</v>
      </c>
      <c r="P2609" s="5">
        <f t="shared" si="161"/>
        <v>81.949748743718587</v>
      </c>
      <c r="Q2609" t="s">
        <v>8319</v>
      </c>
      <c r="R2609" t="s">
        <v>8355</v>
      </c>
      <c r="S2609" s="9">
        <f t="shared" si="162"/>
        <v>42184.874675925923</v>
      </c>
      <c r="T2609" s="9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223.92500000000001</v>
      </c>
      <c r="P2610" s="5">
        <f t="shared" si="161"/>
        <v>58.92763157894737</v>
      </c>
      <c r="Q2610" t="s">
        <v>8319</v>
      </c>
      <c r="R2610" t="s">
        <v>8355</v>
      </c>
      <c r="S2610" s="9">
        <f t="shared" si="162"/>
        <v>42767.801712962959</v>
      </c>
      <c r="T2610" s="9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303.80111428571428</v>
      </c>
      <c r="P2611" s="5">
        <f t="shared" si="161"/>
        <v>157.29347633136095</v>
      </c>
      <c r="Q2611" t="s">
        <v>8319</v>
      </c>
      <c r="R2611" t="s">
        <v>8355</v>
      </c>
      <c r="S2611" s="9">
        <f t="shared" si="162"/>
        <v>41075.237858796296</v>
      </c>
      <c r="T2611" s="9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141.3251043268175</v>
      </c>
      <c r="P2612" s="5">
        <f t="shared" si="161"/>
        <v>55.758509532062391</v>
      </c>
      <c r="Q2612" t="s">
        <v>8319</v>
      </c>
      <c r="R2612" t="s">
        <v>8355</v>
      </c>
      <c r="S2612" s="9">
        <f t="shared" si="162"/>
        <v>42564.881076388891</v>
      </c>
      <c r="T2612" s="9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2790.6363636363635</v>
      </c>
      <c r="P2613" s="5">
        <f t="shared" si="161"/>
        <v>83.802893802893806</v>
      </c>
      <c r="Q2613" t="s">
        <v>8319</v>
      </c>
      <c r="R2613" t="s">
        <v>8355</v>
      </c>
      <c r="S2613" s="9">
        <f t="shared" si="162"/>
        <v>42704.335810185185</v>
      </c>
      <c r="T2613" s="9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171.76130000000001</v>
      </c>
      <c r="P2614" s="5">
        <f t="shared" si="161"/>
        <v>58.422210884353746</v>
      </c>
      <c r="Q2614" t="s">
        <v>8319</v>
      </c>
      <c r="R2614" t="s">
        <v>8355</v>
      </c>
      <c r="S2614" s="9">
        <f t="shared" si="162"/>
        <v>41982.143171296295</v>
      </c>
      <c r="T2614" s="9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101.01333333333334</v>
      </c>
      <c r="P2615" s="5">
        <f t="shared" si="161"/>
        <v>270.57142857142856</v>
      </c>
      <c r="Q2615" t="s">
        <v>8319</v>
      </c>
      <c r="R2615" t="s">
        <v>8355</v>
      </c>
      <c r="S2615" s="9">
        <f t="shared" si="162"/>
        <v>41143.81821759259</v>
      </c>
      <c r="T2615" s="9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102</v>
      </c>
      <c r="P2616" s="5">
        <f t="shared" si="161"/>
        <v>107.1</v>
      </c>
      <c r="Q2616" t="s">
        <v>8319</v>
      </c>
      <c r="R2616" t="s">
        <v>8355</v>
      </c>
      <c r="S2616" s="9">
        <f t="shared" si="162"/>
        <v>41730.708472222221</v>
      </c>
      <c r="T2616" s="9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169.76511744127936</v>
      </c>
      <c r="P2617" s="5">
        <f t="shared" si="161"/>
        <v>47.180555555555557</v>
      </c>
      <c r="Q2617" t="s">
        <v>8319</v>
      </c>
      <c r="R2617" t="s">
        <v>8355</v>
      </c>
      <c r="S2617" s="9">
        <f t="shared" si="162"/>
        <v>42453.49726851852</v>
      </c>
      <c r="T2617" s="9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114.53400000000001</v>
      </c>
      <c r="P2618" s="5">
        <f t="shared" si="161"/>
        <v>120.30882352941177</v>
      </c>
      <c r="Q2618" t="s">
        <v>8319</v>
      </c>
      <c r="R2618" t="s">
        <v>8355</v>
      </c>
      <c r="S2618" s="9">
        <f t="shared" si="162"/>
        <v>42211.99454861111</v>
      </c>
      <c r="T2618" s="9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877.6</v>
      </c>
      <c r="P2619" s="5">
        <f t="shared" si="161"/>
        <v>27.59748427672956</v>
      </c>
      <c r="Q2619" t="s">
        <v>8319</v>
      </c>
      <c r="R2619" t="s">
        <v>8355</v>
      </c>
      <c r="S2619" s="9">
        <f t="shared" si="162"/>
        <v>41902.874432870369</v>
      </c>
      <c r="T2619" s="9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105.38666666666667</v>
      </c>
      <c r="P2620" s="5">
        <f t="shared" si="161"/>
        <v>205.2987012987013</v>
      </c>
      <c r="Q2620" t="s">
        <v>8319</v>
      </c>
      <c r="R2620" t="s">
        <v>8355</v>
      </c>
      <c r="S2620" s="9">
        <f t="shared" si="162"/>
        <v>42279.792372685188</v>
      </c>
      <c r="T2620" s="9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188.39999999999998</v>
      </c>
      <c r="P2621" s="5">
        <f t="shared" si="161"/>
        <v>35.547169811320757</v>
      </c>
      <c r="Q2621" t="s">
        <v>8319</v>
      </c>
      <c r="R2621" t="s">
        <v>8355</v>
      </c>
      <c r="S2621" s="9">
        <f t="shared" si="162"/>
        <v>42273.884305555555</v>
      </c>
      <c r="T2621" s="9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143.65230769230772</v>
      </c>
      <c r="P2622" s="5">
        <f t="shared" si="161"/>
        <v>74.639488409272587</v>
      </c>
      <c r="Q2622" t="s">
        <v>8319</v>
      </c>
      <c r="R2622" t="s">
        <v>8355</v>
      </c>
      <c r="S2622" s="9">
        <f t="shared" si="162"/>
        <v>42251.16715277778</v>
      </c>
      <c r="T2622" s="9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145.88</v>
      </c>
      <c r="P2623" s="5">
        <f t="shared" si="161"/>
        <v>47.058064516129029</v>
      </c>
      <c r="Q2623" t="s">
        <v>8319</v>
      </c>
      <c r="R2623" t="s">
        <v>8355</v>
      </c>
      <c r="S2623" s="9">
        <f t="shared" si="162"/>
        <v>42115.74754629629</v>
      </c>
      <c r="T2623" s="9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131.184</v>
      </c>
      <c r="P2624" s="5">
        <f t="shared" si="161"/>
        <v>26.591351351351353</v>
      </c>
      <c r="Q2624" t="s">
        <v>8319</v>
      </c>
      <c r="R2624" t="s">
        <v>8355</v>
      </c>
      <c r="S2624" s="9">
        <f t="shared" si="162"/>
        <v>42689.74324074074</v>
      </c>
      <c r="T2624" s="9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113.99999999999999</v>
      </c>
      <c r="P2625" s="5">
        <f t="shared" si="161"/>
        <v>36.774193548387096</v>
      </c>
      <c r="Q2625" t="s">
        <v>8319</v>
      </c>
      <c r="R2625" t="s">
        <v>8355</v>
      </c>
      <c r="S2625" s="9">
        <f t="shared" si="162"/>
        <v>42692.256550925929</v>
      </c>
      <c r="T2625" s="9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1379.4206249999997</v>
      </c>
      <c r="P2626" s="5">
        <f t="shared" si="161"/>
        <v>31.820544982698959</v>
      </c>
      <c r="Q2626" t="s">
        <v>8319</v>
      </c>
      <c r="R2626" t="s">
        <v>8355</v>
      </c>
      <c r="S2626" s="9">
        <f t="shared" si="162"/>
        <v>41144.42155092593</v>
      </c>
      <c r="T2626" s="9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(E2627/D2627)*100</f>
        <v>956</v>
      </c>
      <c r="P2627" s="5">
        <f t="shared" ref="P2627:P2690" si="165">E2627/L2627</f>
        <v>27.576923076923077</v>
      </c>
      <c r="Q2627" t="s">
        <v>8319</v>
      </c>
      <c r="R2627" t="s">
        <v>8355</v>
      </c>
      <c r="S2627" s="9">
        <f t="shared" ref="S2627:S2690" si="166">(((J2627/60)/60)/24)+DATE(1970,1,1)</f>
        <v>42658.810277777782</v>
      </c>
      <c r="T2627" s="9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112.00000000000001</v>
      </c>
      <c r="P2628" s="5">
        <f t="shared" si="165"/>
        <v>56</v>
      </c>
      <c r="Q2628" t="s">
        <v>8319</v>
      </c>
      <c r="R2628" t="s">
        <v>8355</v>
      </c>
      <c r="S2628" s="9">
        <f t="shared" si="166"/>
        <v>42128.628113425926</v>
      </c>
      <c r="T2628" s="9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646.66666666666663</v>
      </c>
      <c r="P2629" s="5">
        <f t="shared" si="165"/>
        <v>21.555555555555557</v>
      </c>
      <c r="Q2629" t="s">
        <v>8319</v>
      </c>
      <c r="R2629" t="s">
        <v>8355</v>
      </c>
      <c r="S2629" s="9">
        <f t="shared" si="166"/>
        <v>42304.829409722224</v>
      </c>
      <c r="T2629" s="9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110.36948748510132</v>
      </c>
      <c r="P2630" s="5">
        <f t="shared" si="165"/>
        <v>44.095238095238095</v>
      </c>
      <c r="Q2630" t="s">
        <v>8319</v>
      </c>
      <c r="R2630" t="s">
        <v>8355</v>
      </c>
      <c r="S2630" s="9">
        <f t="shared" si="166"/>
        <v>41953.966053240743</v>
      </c>
      <c r="T2630" s="9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127.74000000000001</v>
      </c>
      <c r="P2631" s="5">
        <f t="shared" si="165"/>
        <v>63.87</v>
      </c>
      <c r="Q2631" t="s">
        <v>8319</v>
      </c>
      <c r="R2631" t="s">
        <v>8355</v>
      </c>
      <c r="S2631" s="9">
        <f t="shared" si="166"/>
        <v>42108.538449074069</v>
      </c>
      <c r="T2631" s="9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157.9</v>
      </c>
      <c r="P2632" s="5">
        <f t="shared" si="165"/>
        <v>38.987654320987652</v>
      </c>
      <c r="Q2632" t="s">
        <v>8319</v>
      </c>
      <c r="R2632" t="s">
        <v>8355</v>
      </c>
      <c r="S2632" s="9">
        <f t="shared" si="166"/>
        <v>42524.105462962965</v>
      </c>
      <c r="T2632" s="9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114.66525000000001</v>
      </c>
      <c r="P2633" s="5">
        <f t="shared" si="165"/>
        <v>80.185489510489504</v>
      </c>
      <c r="Q2633" t="s">
        <v>8319</v>
      </c>
      <c r="R2633" t="s">
        <v>8355</v>
      </c>
      <c r="S2633" s="9">
        <f t="shared" si="166"/>
        <v>42218.169293981482</v>
      </c>
      <c r="T2633" s="9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137.00934579439252</v>
      </c>
      <c r="P2634" s="5">
        <f t="shared" si="165"/>
        <v>34.904761904761905</v>
      </c>
      <c r="Q2634" t="s">
        <v>8319</v>
      </c>
      <c r="R2634" t="s">
        <v>8355</v>
      </c>
      <c r="S2634" s="9">
        <f t="shared" si="166"/>
        <v>42494.061793981484</v>
      </c>
      <c r="T2634" s="9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354.62</v>
      </c>
      <c r="P2635" s="5">
        <f t="shared" si="165"/>
        <v>89.100502512562812</v>
      </c>
      <c r="Q2635" t="s">
        <v>8319</v>
      </c>
      <c r="R2635" t="s">
        <v>8355</v>
      </c>
      <c r="S2635" s="9">
        <f t="shared" si="166"/>
        <v>41667.823287037041</v>
      </c>
      <c r="T2635" s="9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106.02150537634409</v>
      </c>
      <c r="P2636" s="5">
        <f t="shared" si="165"/>
        <v>39.44</v>
      </c>
      <c r="Q2636" t="s">
        <v>8319</v>
      </c>
      <c r="R2636" t="s">
        <v>8355</v>
      </c>
      <c r="S2636" s="9">
        <f t="shared" si="166"/>
        <v>42612.656493055561</v>
      </c>
      <c r="T2636" s="9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100</v>
      </c>
      <c r="P2637" s="5">
        <f t="shared" si="165"/>
        <v>136.9047619047619</v>
      </c>
      <c r="Q2637" t="s">
        <v>8319</v>
      </c>
      <c r="R2637" t="s">
        <v>8355</v>
      </c>
      <c r="S2637" s="9">
        <f t="shared" si="166"/>
        <v>42037.950937500005</v>
      </c>
      <c r="T2637" s="9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187.3</v>
      </c>
      <c r="P2638" s="5">
        <f t="shared" si="165"/>
        <v>37.46</v>
      </c>
      <c r="Q2638" t="s">
        <v>8319</v>
      </c>
      <c r="R2638" t="s">
        <v>8355</v>
      </c>
      <c r="S2638" s="9">
        <f t="shared" si="166"/>
        <v>42636.614745370374</v>
      </c>
      <c r="T2638" s="9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166.2</v>
      </c>
      <c r="P2639" s="5">
        <f t="shared" si="165"/>
        <v>31.96153846153846</v>
      </c>
      <c r="Q2639" t="s">
        <v>8319</v>
      </c>
      <c r="R2639" t="s">
        <v>8355</v>
      </c>
      <c r="S2639" s="9">
        <f t="shared" si="166"/>
        <v>42639.549479166672</v>
      </c>
      <c r="T2639" s="9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101.72910662824208</v>
      </c>
      <c r="P2640" s="5">
        <f t="shared" si="165"/>
        <v>25.214285714285715</v>
      </c>
      <c r="Q2640" t="s">
        <v>8319</v>
      </c>
      <c r="R2640" t="s">
        <v>8355</v>
      </c>
      <c r="S2640" s="9">
        <f t="shared" si="166"/>
        <v>41989.913136574076</v>
      </c>
      <c r="T2640" s="9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164</v>
      </c>
      <c r="P2641" s="5">
        <f t="shared" si="165"/>
        <v>10.040816326530612</v>
      </c>
      <c r="Q2641" t="s">
        <v>8319</v>
      </c>
      <c r="R2641" t="s">
        <v>8355</v>
      </c>
      <c r="S2641" s="9">
        <f t="shared" si="166"/>
        <v>42024.86513888889</v>
      </c>
      <c r="T2641" s="9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105.66666666666666</v>
      </c>
      <c r="P2642" s="5">
        <f t="shared" si="165"/>
        <v>45.94202898550725</v>
      </c>
      <c r="Q2642" t="s">
        <v>8319</v>
      </c>
      <c r="R2642" t="s">
        <v>8355</v>
      </c>
      <c r="S2642" s="9">
        <f t="shared" si="166"/>
        <v>42103.160578703704</v>
      </c>
      <c r="T2642" s="9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1</v>
      </c>
      <c r="P2643" s="5">
        <f t="shared" si="165"/>
        <v>15</v>
      </c>
      <c r="Q2643" t="s">
        <v>8319</v>
      </c>
      <c r="R2643" t="s">
        <v>8355</v>
      </c>
      <c r="S2643" s="9">
        <f t="shared" si="166"/>
        <v>41880.827118055553</v>
      </c>
      <c r="T2643" s="9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5" t="e">
        <f t="shared" si="165"/>
        <v>#DIV/0!</v>
      </c>
      <c r="Q2644" t="s">
        <v>8319</v>
      </c>
      <c r="R2644" t="s">
        <v>8355</v>
      </c>
      <c r="S2644" s="9">
        <f t="shared" si="166"/>
        <v>42536.246620370366</v>
      </c>
      <c r="T2644" s="9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33.559730999999999</v>
      </c>
      <c r="P2645" s="5">
        <f t="shared" si="165"/>
        <v>223.58248500999335</v>
      </c>
      <c r="Q2645" t="s">
        <v>8319</v>
      </c>
      <c r="R2645" t="s">
        <v>8355</v>
      </c>
      <c r="S2645" s="9">
        <f t="shared" si="166"/>
        <v>42689.582349537035</v>
      </c>
      <c r="T2645" s="9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2.0529999999999999</v>
      </c>
      <c r="P2646" s="5">
        <f t="shared" si="165"/>
        <v>39.480769230769234</v>
      </c>
      <c r="Q2646" t="s">
        <v>8319</v>
      </c>
      <c r="R2646" t="s">
        <v>8355</v>
      </c>
      <c r="S2646" s="9">
        <f t="shared" si="166"/>
        <v>42774.792071759264</v>
      </c>
      <c r="T2646" s="9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10.5</v>
      </c>
      <c r="P2647" s="5">
        <f t="shared" si="165"/>
        <v>91.304347826086953</v>
      </c>
      <c r="Q2647" t="s">
        <v>8319</v>
      </c>
      <c r="R2647" t="s">
        <v>8355</v>
      </c>
      <c r="S2647" s="9">
        <f t="shared" si="166"/>
        <v>41921.842627314814</v>
      </c>
      <c r="T2647" s="9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8.4172840000000004</v>
      </c>
      <c r="P2648" s="5">
        <f t="shared" si="165"/>
        <v>78.666205607476627</v>
      </c>
      <c r="Q2648" t="s">
        <v>8319</v>
      </c>
      <c r="R2648" t="s">
        <v>8355</v>
      </c>
      <c r="S2648" s="9">
        <f t="shared" si="166"/>
        <v>42226.313298611116</v>
      </c>
      <c r="T2648" s="9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</v>
      </c>
      <c r="P2649" s="5">
        <f t="shared" si="165"/>
        <v>12</v>
      </c>
      <c r="Q2649" t="s">
        <v>8319</v>
      </c>
      <c r="R2649" t="s">
        <v>8355</v>
      </c>
      <c r="S2649" s="9">
        <f t="shared" si="166"/>
        <v>42200.261793981481</v>
      </c>
      <c r="T2649" s="9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0.88333333333333341</v>
      </c>
      <c r="P2650" s="5">
        <f t="shared" si="165"/>
        <v>17.666666666666668</v>
      </c>
      <c r="Q2650" t="s">
        <v>8319</v>
      </c>
      <c r="R2650" t="s">
        <v>8355</v>
      </c>
      <c r="S2650" s="9">
        <f t="shared" si="166"/>
        <v>42408.714814814812</v>
      </c>
      <c r="T2650" s="9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9.920000000000001E-2</v>
      </c>
      <c r="P2651" s="5">
        <f t="shared" si="165"/>
        <v>41.333333333333336</v>
      </c>
      <c r="Q2651" t="s">
        <v>8319</v>
      </c>
      <c r="R2651" t="s">
        <v>8355</v>
      </c>
      <c r="S2651" s="9">
        <f t="shared" si="166"/>
        <v>42341.99700231482</v>
      </c>
      <c r="T2651" s="9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0.59666666666666668</v>
      </c>
      <c r="P2652" s="5">
        <f t="shared" si="165"/>
        <v>71.599999999999994</v>
      </c>
      <c r="Q2652" t="s">
        <v>8319</v>
      </c>
      <c r="R2652" t="s">
        <v>8355</v>
      </c>
      <c r="S2652" s="9">
        <f t="shared" si="166"/>
        <v>42695.624340277776</v>
      </c>
      <c r="T2652" s="9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1.8689285714285715</v>
      </c>
      <c r="P2653" s="5">
        <f t="shared" si="165"/>
        <v>307.8235294117647</v>
      </c>
      <c r="Q2653" t="s">
        <v>8319</v>
      </c>
      <c r="R2653" t="s">
        <v>8355</v>
      </c>
      <c r="S2653" s="9">
        <f t="shared" si="166"/>
        <v>42327.805659722217</v>
      </c>
      <c r="T2653" s="9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0.88500000000000001</v>
      </c>
      <c r="P2654" s="5">
        <f t="shared" si="165"/>
        <v>80.454545454545453</v>
      </c>
      <c r="Q2654" t="s">
        <v>8319</v>
      </c>
      <c r="R2654" t="s">
        <v>8355</v>
      </c>
      <c r="S2654" s="9">
        <f t="shared" si="166"/>
        <v>41953.158854166672</v>
      </c>
      <c r="T2654" s="9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11.52156862745098</v>
      </c>
      <c r="P2655" s="5">
        <f t="shared" si="165"/>
        <v>83.942857142857136</v>
      </c>
      <c r="Q2655" t="s">
        <v>8319</v>
      </c>
      <c r="R2655" t="s">
        <v>8355</v>
      </c>
      <c r="S2655" s="9">
        <f t="shared" si="166"/>
        <v>41771.651932870373</v>
      </c>
      <c r="T2655" s="9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5.1000000000000004E-2</v>
      </c>
      <c r="P2656" s="5">
        <f t="shared" si="165"/>
        <v>8.5</v>
      </c>
      <c r="Q2656" t="s">
        <v>8319</v>
      </c>
      <c r="R2656" t="s">
        <v>8355</v>
      </c>
      <c r="S2656" s="9">
        <f t="shared" si="166"/>
        <v>42055.600995370376</v>
      </c>
      <c r="T2656" s="9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21.033333333333335</v>
      </c>
      <c r="P2657" s="5">
        <f t="shared" si="165"/>
        <v>73.372093023255815</v>
      </c>
      <c r="Q2657" t="s">
        <v>8319</v>
      </c>
      <c r="R2657" t="s">
        <v>8355</v>
      </c>
      <c r="S2657" s="9">
        <f t="shared" si="166"/>
        <v>42381.866284722222</v>
      </c>
      <c r="T2657" s="9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11.436666666666667</v>
      </c>
      <c r="P2658" s="5">
        <f t="shared" si="165"/>
        <v>112.86184210526316</v>
      </c>
      <c r="Q2658" t="s">
        <v>8319</v>
      </c>
      <c r="R2658" t="s">
        <v>8355</v>
      </c>
      <c r="S2658" s="9">
        <f t="shared" si="166"/>
        <v>42767.688518518517</v>
      </c>
      <c r="T2658" s="9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18.737933333333334</v>
      </c>
      <c r="P2659" s="5">
        <f t="shared" si="165"/>
        <v>95.277627118644077</v>
      </c>
      <c r="Q2659" t="s">
        <v>8319</v>
      </c>
      <c r="R2659" t="s">
        <v>8355</v>
      </c>
      <c r="S2659" s="9">
        <f t="shared" si="166"/>
        <v>42551.928854166668</v>
      </c>
      <c r="T2659" s="9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9.285714285714286E-2</v>
      </c>
      <c r="P2660" s="5">
        <f t="shared" si="165"/>
        <v>22.75</v>
      </c>
      <c r="Q2660" t="s">
        <v>8319</v>
      </c>
      <c r="R2660" t="s">
        <v>8355</v>
      </c>
      <c r="S2660" s="9">
        <f t="shared" si="166"/>
        <v>42551.884189814817</v>
      </c>
      <c r="T2660" s="9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2.7204081632653061</v>
      </c>
      <c r="P2661" s="5">
        <f t="shared" si="165"/>
        <v>133.30000000000001</v>
      </c>
      <c r="Q2661" t="s">
        <v>8319</v>
      </c>
      <c r="R2661" t="s">
        <v>8355</v>
      </c>
      <c r="S2661" s="9">
        <f t="shared" si="166"/>
        <v>42082.069560185191</v>
      </c>
      <c r="T2661" s="9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9.5000000000000001E-2</v>
      </c>
      <c r="P2662" s="5">
        <f t="shared" si="165"/>
        <v>3.8</v>
      </c>
      <c r="Q2662" t="s">
        <v>8319</v>
      </c>
      <c r="R2662" t="s">
        <v>8355</v>
      </c>
      <c r="S2662" s="9">
        <f t="shared" si="166"/>
        <v>42272.713171296295</v>
      </c>
      <c r="T2662" s="9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102.89999999999999</v>
      </c>
      <c r="P2663" s="5">
        <f t="shared" si="165"/>
        <v>85.75</v>
      </c>
      <c r="Q2663" t="s">
        <v>8319</v>
      </c>
      <c r="R2663" t="s">
        <v>8356</v>
      </c>
      <c r="S2663" s="9">
        <f t="shared" si="166"/>
        <v>41542.958449074074</v>
      </c>
      <c r="T2663" s="9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106.80000000000001</v>
      </c>
      <c r="P2664" s="5">
        <f t="shared" si="165"/>
        <v>267</v>
      </c>
      <c r="Q2664" t="s">
        <v>8319</v>
      </c>
      <c r="R2664" t="s">
        <v>8356</v>
      </c>
      <c r="S2664" s="9">
        <f t="shared" si="166"/>
        <v>42207.746678240743</v>
      </c>
      <c r="T2664" s="9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104.59625</v>
      </c>
      <c r="P2665" s="5">
        <f t="shared" si="165"/>
        <v>373.55803571428572</v>
      </c>
      <c r="Q2665" t="s">
        <v>8319</v>
      </c>
      <c r="R2665" t="s">
        <v>8356</v>
      </c>
      <c r="S2665" s="9">
        <f t="shared" si="166"/>
        <v>42222.622766203705</v>
      </c>
      <c r="T2665" s="9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103.42857142857143</v>
      </c>
      <c r="P2666" s="5">
        <f t="shared" si="165"/>
        <v>174.03846153846155</v>
      </c>
      <c r="Q2666" t="s">
        <v>8319</v>
      </c>
      <c r="R2666" t="s">
        <v>8356</v>
      </c>
      <c r="S2666" s="9">
        <f t="shared" si="166"/>
        <v>42313.02542824074</v>
      </c>
      <c r="T2666" s="9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123.14285714285715</v>
      </c>
      <c r="P2667" s="5">
        <f t="shared" si="165"/>
        <v>93.695652173913047</v>
      </c>
      <c r="Q2667" t="s">
        <v>8319</v>
      </c>
      <c r="R2667" t="s">
        <v>8356</v>
      </c>
      <c r="S2667" s="9">
        <f t="shared" si="166"/>
        <v>42083.895532407405</v>
      </c>
      <c r="T2667" s="9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159.29509999999999</v>
      </c>
      <c r="P2668" s="5">
        <f t="shared" si="165"/>
        <v>77.327718446601949</v>
      </c>
      <c r="Q2668" t="s">
        <v>8319</v>
      </c>
      <c r="R2668" t="s">
        <v>8356</v>
      </c>
      <c r="S2668" s="9">
        <f t="shared" si="166"/>
        <v>42235.764340277776</v>
      </c>
      <c r="T2668" s="9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110.66666666666667</v>
      </c>
      <c r="P2669" s="5">
        <f t="shared" si="165"/>
        <v>92.222222222222229</v>
      </c>
      <c r="Q2669" t="s">
        <v>8319</v>
      </c>
      <c r="R2669" t="s">
        <v>8356</v>
      </c>
      <c r="S2669" s="9">
        <f t="shared" si="166"/>
        <v>42380.926111111112</v>
      </c>
      <c r="T2669" s="9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170.70000000000002</v>
      </c>
      <c r="P2670" s="5">
        <f t="shared" si="165"/>
        <v>60.964285714285715</v>
      </c>
      <c r="Q2670" t="s">
        <v>8319</v>
      </c>
      <c r="R2670" t="s">
        <v>8356</v>
      </c>
      <c r="S2670" s="9">
        <f t="shared" si="166"/>
        <v>42275.588715277772</v>
      </c>
      <c r="T2670" s="9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125.125</v>
      </c>
      <c r="P2671" s="5">
        <f t="shared" si="165"/>
        <v>91</v>
      </c>
      <c r="Q2671" t="s">
        <v>8319</v>
      </c>
      <c r="R2671" t="s">
        <v>8356</v>
      </c>
      <c r="S2671" s="9">
        <f t="shared" si="166"/>
        <v>42319.035833333335</v>
      </c>
      <c r="T2671" s="9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6.4158609339642041</v>
      </c>
      <c r="P2672" s="5">
        <f t="shared" si="165"/>
        <v>41.583333333333336</v>
      </c>
      <c r="Q2672" t="s">
        <v>8319</v>
      </c>
      <c r="R2672" t="s">
        <v>8356</v>
      </c>
      <c r="S2672" s="9">
        <f t="shared" si="166"/>
        <v>41821.020601851851</v>
      </c>
      <c r="T2672" s="9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11.343999999999999</v>
      </c>
      <c r="P2673" s="5">
        <f t="shared" si="165"/>
        <v>33.761904761904759</v>
      </c>
      <c r="Q2673" t="s">
        <v>8319</v>
      </c>
      <c r="R2673" t="s">
        <v>8356</v>
      </c>
      <c r="S2673" s="9">
        <f t="shared" si="166"/>
        <v>41962.749027777783</v>
      </c>
      <c r="T2673" s="9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33.19</v>
      </c>
      <c r="P2674" s="5">
        <f t="shared" si="165"/>
        <v>70.61702127659575</v>
      </c>
      <c r="Q2674" t="s">
        <v>8319</v>
      </c>
      <c r="R2674" t="s">
        <v>8356</v>
      </c>
      <c r="S2674" s="9">
        <f t="shared" si="166"/>
        <v>42344.884143518517</v>
      </c>
      <c r="T2674" s="9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27.58</v>
      </c>
      <c r="P2675" s="5">
        <f t="shared" si="165"/>
        <v>167.15151515151516</v>
      </c>
      <c r="Q2675" t="s">
        <v>8319</v>
      </c>
      <c r="R2675" t="s">
        <v>8356</v>
      </c>
      <c r="S2675" s="9">
        <f t="shared" si="166"/>
        <v>41912.541655092595</v>
      </c>
      <c r="T2675" s="9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62.839999999999996</v>
      </c>
      <c r="P2676" s="5">
        <f t="shared" si="165"/>
        <v>128.61988304093566</v>
      </c>
      <c r="Q2676" t="s">
        <v>8319</v>
      </c>
      <c r="R2676" t="s">
        <v>8356</v>
      </c>
      <c r="S2676" s="9">
        <f t="shared" si="166"/>
        <v>42529.632754629631</v>
      </c>
      <c r="T2676" s="9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7.5880000000000001</v>
      </c>
      <c r="P2677" s="5">
        <f t="shared" si="165"/>
        <v>65.41379310344827</v>
      </c>
      <c r="Q2677" t="s">
        <v>8319</v>
      </c>
      <c r="R2677" t="s">
        <v>8356</v>
      </c>
      <c r="S2677" s="9">
        <f t="shared" si="166"/>
        <v>41923.857511574075</v>
      </c>
      <c r="T2677" s="9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50.38095238095238</v>
      </c>
      <c r="P2678" s="5">
        <f t="shared" si="165"/>
        <v>117.55555555555556</v>
      </c>
      <c r="Q2678" t="s">
        <v>8319</v>
      </c>
      <c r="R2678" t="s">
        <v>8356</v>
      </c>
      <c r="S2678" s="9">
        <f t="shared" si="166"/>
        <v>42482.624699074076</v>
      </c>
      <c r="T2678" s="9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17.512820512820511</v>
      </c>
      <c r="P2679" s="5">
        <f t="shared" si="165"/>
        <v>126.48148148148148</v>
      </c>
      <c r="Q2679" t="s">
        <v>8319</v>
      </c>
      <c r="R2679" t="s">
        <v>8356</v>
      </c>
      <c r="S2679" s="9">
        <f t="shared" si="166"/>
        <v>41793.029432870368</v>
      </c>
      <c r="T2679" s="9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1.375E-2</v>
      </c>
      <c r="P2680" s="5">
        <f t="shared" si="165"/>
        <v>550</v>
      </c>
      <c r="Q2680" t="s">
        <v>8319</v>
      </c>
      <c r="R2680" t="s">
        <v>8356</v>
      </c>
      <c r="S2680" s="9">
        <f t="shared" si="166"/>
        <v>42241.798206018517</v>
      </c>
      <c r="T2680" s="9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0.33</v>
      </c>
      <c r="P2681" s="5">
        <f t="shared" si="165"/>
        <v>44</v>
      </c>
      <c r="Q2681" t="s">
        <v>8319</v>
      </c>
      <c r="R2681" t="s">
        <v>8356</v>
      </c>
      <c r="S2681" s="9">
        <f t="shared" si="166"/>
        <v>42033.001087962963</v>
      </c>
      <c r="T2681" s="9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0.86250000000000004</v>
      </c>
      <c r="P2682" s="5">
        <f t="shared" si="165"/>
        <v>69</v>
      </c>
      <c r="Q2682" t="s">
        <v>8319</v>
      </c>
      <c r="R2682" t="s">
        <v>8356</v>
      </c>
      <c r="S2682" s="9">
        <f t="shared" si="166"/>
        <v>42436.211701388893</v>
      </c>
      <c r="T2682" s="9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0.6875</v>
      </c>
      <c r="P2683" s="5">
        <f t="shared" si="165"/>
        <v>27.5</v>
      </c>
      <c r="Q2683" t="s">
        <v>8336</v>
      </c>
      <c r="R2683" t="s">
        <v>8337</v>
      </c>
      <c r="S2683" s="9">
        <f t="shared" si="166"/>
        <v>41805.895254629628</v>
      </c>
      <c r="T2683" s="9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28.299999999999997</v>
      </c>
      <c r="P2684" s="5">
        <f t="shared" si="165"/>
        <v>84.9</v>
      </c>
      <c r="Q2684" t="s">
        <v>8336</v>
      </c>
      <c r="R2684" t="s">
        <v>8337</v>
      </c>
      <c r="S2684" s="9">
        <f t="shared" si="166"/>
        <v>41932.871990740743</v>
      </c>
      <c r="T2684" s="9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0.24</v>
      </c>
      <c r="P2685" s="5">
        <f t="shared" si="165"/>
        <v>12</v>
      </c>
      <c r="Q2685" t="s">
        <v>8336</v>
      </c>
      <c r="R2685" t="s">
        <v>8337</v>
      </c>
      <c r="S2685" s="9">
        <f t="shared" si="166"/>
        <v>42034.75509259259</v>
      </c>
      <c r="T2685" s="9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1.1428571428571428</v>
      </c>
      <c r="P2686" s="5">
        <f t="shared" si="165"/>
        <v>200</v>
      </c>
      <c r="Q2686" t="s">
        <v>8336</v>
      </c>
      <c r="R2686" t="s">
        <v>8337</v>
      </c>
      <c r="S2686" s="9">
        <f t="shared" si="166"/>
        <v>41820.914641203701</v>
      </c>
      <c r="T2686" s="9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0.02</v>
      </c>
      <c r="P2687" s="5">
        <f t="shared" si="165"/>
        <v>10</v>
      </c>
      <c r="Q2687" t="s">
        <v>8336</v>
      </c>
      <c r="R2687" t="s">
        <v>8337</v>
      </c>
      <c r="S2687" s="9">
        <f t="shared" si="166"/>
        <v>42061.69594907407</v>
      </c>
      <c r="T2687" s="9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5" t="e">
        <f t="shared" si="165"/>
        <v>#DIV/0!</v>
      </c>
      <c r="Q2688" t="s">
        <v>8336</v>
      </c>
      <c r="R2688" t="s">
        <v>8337</v>
      </c>
      <c r="S2688" s="9">
        <f t="shared" si="166"/>
        <v>41892.974803240737</v>
      </c>
      <c r="T2688" s="9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5" t="e">
        <f t="shared" si="165"/>
        <v>#DIV/0!</v>
      </c>
      <c r="Q2689" t="s">
        <v>8336</v>
      </c>
      <c r="R2689" t="s">
        <v>8337</v>
      </c>
      <c r="S2689" s="9">
        <f t="shared" si="166"/>
        <v>42154.64025462963</v>
      </c>
      <c r="T2689" s="9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0.14799999999999999</v>
      </c>
      <c r="P2690" s="5">
        <f t="shared" si="165"/>
        <v>5.2857142857142856</v>
      </c>
      <c r="Q2690" t="s">
        <v>8336</v>
      </c>
      <c r="R2690" t="s">
        <v>8337</v>
      </c>
      <c r="S2690" s="9">
        <f t="shared" si="166"/>
        <v>42028.118865740747</v>
      </c>
      <c r="T2690" s="9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(E2691/D2691)*100</f>
        <v>2.8571428571428571E-3</v>
      </c>
      <c r="P2691" s="5">
        <f t="shared" ref="P2691:P2754" si="169">E2691/L2691</f>
        <v>1</v>
      </c>
      <c r="Q2691" t="s">
        <v>8336</v>
      </c>
      <c r="R2691" t="s">
        <v>8337</v>
      </c>
      <c r="S2691" s="9">
        <f t="shared" ref="S2691:S2754" si="170">(((J2691/60)/60)/24)+DATE(1970,1,1)</f>
        <v>42551.961689814809</v>
      </c>
      <c r="T2691" s="9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10.7325</v>
      </c>
      <c r="P2692" s="5">
        <f t="shared" si="169"/>
        <v>72.762711864406782</v>
      </c>
      <c r="Q2692" t="s">
        <v>8336</v>
      </c>
      <c r="R2692" t="s">
        <v>8337</v>
      </c>
      <c r="S2692" s="9">
        <f t="shared" si="170"/>
        <v>42113.105046296296</v>
      </c>
      <c r="T2692" s="9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5.3846153846153842E-2</v>
      </c>
      <c r="P2693" s="5">
        <f t="shared" si="169"/>
        <v>17.5</v>
      </c>
      <c r="Q2693" t="s">
        <v>8336</v>
      </c>
      <c r="R2693" t="s">
        <v>8337</v>
      </c>
      <c r="S2693" s="9">
        <f t="shared" si="170"/>
        <v>42089.724039351851</v>
      </c>
      <c r="T2693" s="9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0.7142857142857143</v>
      </c>
      <c r="P2694" s="5">
        <f t="shared" si="169"/>
        <v>25</v>
      </c>
      <c r="Q2694" t="s">
        <v>8336</v>
      </c>
      <c r="R2694" t="s">
        <v>8337</v>
      </c>
      <c r="S2694" s="9">
        <f t="shared" si="170"/>
        <v>42058.334027777775</v>
      </c>
      <c r="T2694" s="9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0.8</v>
      </c>
      <c r="P2695" s="5">
        <f t="shared" si="169"/>
        <v>13.333333333333334</v>
      </c>
      <c r="Q2695" t="s">
        <v>8336</v>
      </c>
      <c r="R2695" t="s">
        <v>8337</v>
      </c>
      <c r="S2695" s="9">
        <f t="shared" si="170"/>
        <v>41834.138495370367</v>
      </c>
      <c r="T2695" s="9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3.3333333333333335E-3</v>
      </c>
      <c r="P2696" s="5">
        <f t="shared" si="169"/>
        <v>1</v>
      </c>
      <c r="Q2696" t="s">
        <v>8336</v>
      </c>
      <c r="R2696" t="s">
        <v>8337</v>
      </c>
      <c r="S2696" s="9">
        <f t="shared" si="170"/>
        <v>41878.140497685185</v>
      </c>
      <c r="T2696" s="9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0.47333333333333333</v>
      </c>
      <c r="P2697" s="5">
        <f t="shared" si="169"/>
        <v>23.666666666666668</v>
      </c>
      <c r="Q2697" t="s">
        <v>8336</v>
      </c>
      <c r="R2697" t="s">
        <v>8337</v>
      </c>
      <c r="S2697" s="9">
        <f t="shared" si="170"/>
        <v>42048.181921296295</v>
      </c>
      <c r="T2697" s="9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</v>
      </c>
      <c r="P2698" s="5">
        <f t="shared" si="169"/>
        <v>89.21052631578948</v>
      </c>
      <c r="Q2698" t="s">
        <v>8336</v>
      </c>
      <c r="R2698" t="s">
        <v>8337</v>
      </c>
      <c r="S2698" s="9">
        <f t="shared" si="170"/>
        <v>41964.844444444447</v>
      </c>
      <c r="T2698" s="9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26.35217391304348</v>
      </c>
      <c r="P2699" s="5">
        <f t="shared" si="169"/>
        <v>116.55769230769231</v>
      </c>
      <c r="Q2699" t="s">
        <v>8336</v>
      </c>
      <c r="R2699" t="s">
        <v>8337</v>
      </c>
      <c r="S2699" s="9">
        <f t="shared" si="170"/>
        <v>42187.940081018518</v>
      </c>
      <c r="T2699" s="9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0.325125</v>
      </c>
      <c r="P2700" s="5">
        <f t="shared" si="169"/>
        <v>13.005000000000001</v>
      </c>
      <c r="Q2700" t="s">
        <v>8336</v>
      </c>
      <c r="R2700" t="s">
        <v>8337</v>
      </c>
      <c r="S2700" s="9">
        <f t="shared" si="170"/>
        <v>41787.898240740738</v>
      </c>
      <c r="T2700" s="9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5" t="e">
        <f t="shared" si="169"/>
        <v>#DIV/0!</v>
      </c>
      <c r="Q2701" t="s">
        <v>8336</v>
      </c>
      <c r="R2701" t="s">
        <v>8337</v>
      </c>
      <c r="S2701" s="9">
        <f t="shared" si="170"/>
        <v>41829.896562499998</v>
      </c>
      <c r="T2701" s="9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0.7000700070007001</v>
      </c>
      <c r="P2702" s="5">
        <f t="shared" si="169"/>
        <v>17.5</v>
      </c>
      <c r="Q2702" t="s">
        <v>8336</v>
      </c>
      <c r="R2702" t="s">
        <v>8337</v>
      </c>
      <c r="S2702" s="9">
        <f t="shared" si="170"/>
        <v>41870.87467592593</v>
      </c>
      <c r="T2702" s="9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46.176470588235297</v>
      </c>
      <c r="P2703" s="5">
        <f t="shared" si="169"/>
        <v>34.130434782608695</v>
      </c>
      <c r="Q2703" t="s">
        <v>8317</v>
      </c>
      <c r="R2703" t="s">
        <v>8357</v>
      </c>
      <c r="S2703" s="9">
        <f t="shared" si="170"/>
        <v>42801.774699074071</v>
      </c>
      <c r="T2703" s="9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34.410000000000004</v>
      </c>
      <c r="P2704" s="5">
        <f t="shared" si="169"/>
        <v>132.34615384615384</v>
      </c>
      <c r="Q2704" t="s">
        <v>8317</v>
      </c>
      <c r="R2704" t="s">
        <v>8357</v>
      </c>
      <c r="S2704" s="9">
        <f t="shared" si="170"/>
        <v>42800.801817129628</v>
      </c>
      <c r="T2704" s="9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103.75000000000001</v>
      </c>
      <c r="P2705" s="5">
        <f t="shared" si="169"/>
        <v>922.22222222222217</v>
      </c>
      <c r="Q2705" t="s">
        <v>8317</v>
      </c>
      <c r="R2705" t="s">
        <v>8357</v>
      </c>
      <c r="S2705" s="9">
        <f t="shared" si="170"/>
        <v>42756.690162037034</v>
      </c>
      <c r="T2705" s="9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6.0263157894736841</v>
      </c>
      <c r="P2706" s="5">
        <f t="shared" si="169"/>
        <v>163.57142857142858</v>
      </c>
      <c r="Q2706" t="s">
        <v>8317</v>
      </c>
      <c r="R2706" t="s">
        <v>8357</v>
      </c>
      <c r="S2706" s="9">
        <f t="shared" si="170"/>
        <v>42787.862430555557</v>
      </c>
      <c r="T2706" s="9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10.539393939393939</v>
      </c>
      <c r="P2707" s="5">
        <f t="shared" si="169"/>
        <v>217.375</v>
      </c>
      <c r="Q2707" t="s">
        <v>8317</v>
      </c>
      <c r="R2707" t="s">
        <v>8357</v>
      </c>
      <c r="S2707" s="9">
        <f t="shared" si="170"/>
        <v>42773.916180555556</v>
      </c>
      <c r="T2707" s="9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112.29714285714284</v>
      </c>
      <c r="P2708" s="5">
        <f t="shared" si="169"/>
        <v>149.44486692015209</v>
      </c>
      <c r="Q2708" t="s">
        <v>8317</v>
      </c>
      <c r="R2708" t="s">
        <v>8357</v>
      </c>
      <c r="S2708" s="9">
        <f t="shared" si="170"/>
        <v>41899.294942129629</v>
      </c>
      <c r="T2708" s="9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350.84462500000001</v>
      </c>
      <c r="P2709" s="5">
        <f t="shared" si="169"/>
        <v>71.237487309644663</v>
      </c>
      <c r="Q2709" t="s">
        <v>8317</v>
      </c>
      <c r="R2709" t="s">
        <v>8357</v>
      </c>
      <c r="S2709" s="9">
        <f t="shared" si="170"/>
        <v>41391.782905092594</v>
      </c>
      <c r="T2709" s="9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233.21535</v>
      </c>
      <c r="P2710" s="5">
        <f t="shared" si="169"/>
        <v>44.464318398474738</v>
      </c>
      <c r="Q2710" t="s">
        <v>8317</v>
      </c>
      <c r="R2710" t="s">
        <v>8357</v>
      </c>
      <c r="S2710" s="9">
        <f t="shared" si="170"/>
        <v>42512.698217592595</v>
      </c>
      <c r="T2710" s="9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101.60599999999999</v>
      </c>
      <c r="P2711" s="5">
        <f t="shared" si="169"/>
        <v>164.94480519480518</v>
      </c>
      <c r="Q2711" t="s">
        <v>8317</v>
      </c>
      <c r="R2711" t="s">
        <v>8357</v>
      </c>
      <c r="S2711" s="9">
        <f t="shared" si="170"/>
        <v>42612.149780092594</v>
      </c>
      <c r="T2711" s="9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153.90035000000003</v>
      </c>
      <c r="P2712" s="5">
        <f t="shared" si="169"/>
        <v>84.871516544117654</v>
      </c>
      <c r="Q2712" t="s">
        <v>8317</v>
      </c>
      <c r="R2712" t="s">
        <v>8357</v>
      </c>
      <c r="S2712" s="9">
        <f t="shared" si="170"/>
        <v>41828.229490740741</v>
      </c>
      <c r="T2712" s="9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100.7161125319693</v>
      </c>
      <c r="P2713" s="5">
        <f t="shared" si="169"/>
        <v>53.945205479452056</v>
      </c>
      <c r="Q2713" t="s">
        <v>8317</v>
      </c>
      <c r="R2713" t="s">
        <v>8357</v>
      </c>
      <c r="S2713" s="9">
        <f t="shared" si="170"/>
        <v>41780.745254629634</v>
      </c>
      <c r="T2713" s="9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131.38181818181818</v>
      </c>
      <c r="P2714" s="5">
        <f t="shared" si="169"/>
        <v>50.531468531468533</v>
      </c>
      <c r="Q2714" t="s">
        <v>8317</v>
      </c>
      <c r="R2714" t="s">
        <v>8357</v>
      </c>
      <c r="S2714" s="9">
        <f t="shared" si="170"/>
        <v>41432.062037037038</v>
      </c>
      <c r="T2714" s="9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102.24133333333334</v>
      </c>
      <c r="P2715" s="5">
        <f t="shared" si="169"/>
        <v>108.00140845070422</v>
      </c>
      <c r="Q2715" t="s">
        <v>8317</v>
      </c>
      <c r="R2715" t="s">
        <v>8357</v>
      </c>
      <c r="S2715" s="9">
        <f t="shared" si="170"/>
        <v>42322.653749999998</v>
      </c>
      <c r="T2715" s="9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116.35599999999999</v>
      </c>
      <c r="P2716" s="5">
        <f t="shared" si="169"/>
        <v>95.373770491803285</v>
      </c>
      <c r="Q2716" t="s">
        <v>8317</v>
      </c>
      <c r="R2716" t="s">
        <v>8357</v>
      </c>
      <c r="S2716" s="9">
        <f t="shared" si="170"/>
        <v>42629.655046296291</v>
      </c>
      <c r="T2716" s="9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264.62241666666665</v>
      </c>
      <c r="P2717" s="5">
        <f t="shared" si="169"/>
        <v>57.631016333938291</v>
      </c>
      <c r="Q2717" t="s">
        <v>8317</v>
      </c>
      <c r="R2717" t="s">
        <v>8357</v>
      </c>
      <c r="S2717" s="9">
        <f t="shared" si="170"/>
        <v>42387.398472222223</v>
      </c>
      <c r="T2717" s="9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119.98010000000001</v>
      </c>
      <c r="P2718" s="5">
        <f t="shared" si="169"/>
        <v>64.160481283422456</v>
      </c>
      <c r="Q2718" t="s">
        <v>8317</v>
      </c>
      <c r="R2718" t="s">
        <v>8357</v>
      </c>
      <c r="S2718" s="9">
        <f t="shared" si="170"/>
        <v>42255.333252314813</v>
      </c>
      <c r="T2718" s="9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120.10400000000001</v>
      </c>
      <c r="P2719" s="5">
        <f t="shared" si="169"/>
        <v>92.387692307692305</v>
      </c>
      <c r="Q2719" t="s">
        <v>8317</v>
      </c>
      <c r="R2719" t="s">
        <v>8357</v>
      </c>
      <c r="S2719" s="9">
        <f t="shared" si="170"/>
        <v>41934.914918981485</v>
      </c>
      <c r="T2719" s="9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103.58333333333334</v>
      </c>
      <c r="P2720" s="5">
        <f t="shared" si="169"/>
        <v>125.97972972972973</v>
      </c>
      <c r="Q2720" t="s">
        <v>8317</v>
      </c>
      <c r="R2720" t="s">
        <v>8357</v>
      </c>
      <c r="S2720" s="9">
        <f t="shared" si="170"/>
        <v>42465.596585648149</v>
      </c>
      <c r="T2720" s="9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108.83333333333334</v>
      </c>
      <c r="P2721" s="5">
        <f t="shared" si="169"/>
        <v>94.637681159420296</v>
      </c>
      <c r="Q2721" t="s">
        <v>8317</v>
      </c>
      <c r="R2721" t="s">
        <v>8357</v>
      </c>
      <c r="S2721" s="9">
        <f t="shared" si="170"/>
        <v>42418.031180555554</v>
      </c>
      <c r="T2721" s="9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118.12400000000001</v>
      </c>
      <c r="P2722" s="5">
        <f t="shared" si="169"/>
        <v>170.69942196531792</v>
      </c>
      <c r="Q2722" t="s">
        <v>8317</v>
      </c>
      <c r="R2722" t="s">
        <v>8357</v>
      </c>
      <c r="S2722" s="9">
        <f t="shared" si="170"/>
        <v>42655.465891203698</v>
      </c>
      <c r="T2722" s="9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1462</v>
      </c>
      <c r="P2723" s="5">
        <f t="shared" si="169"/>
        <v>40.762081784386616</v>
      </c>
      <c r="Q2723" t="s">
        <v>8319</v>
      </c>
      <c r="R2723" t="s">
        <v>8349</v>
      </c>
      <c r="S2723" s="9">
        <f t="shared" si="170"/>
        <v>41493.543958333335</v>
      </c>
      <c r="T2723" s="9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252.54</v>
      </c>
      <c r="P2724" s="5">
        <f t="shared" si="169"/>
        <v>68.254054054054052</v>
      </c>
      <c r="Q2724" t="s">
        <v>8319</v>
      </c>
      <c r="R2724" t="s">
        <v>8349</v>
      </c>
      <c r="S2724" s="9">
        <f t="shared" si="170"/>
        <v>42704.857094907406</v>
      </c>
      <c r="T2724" s="9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140.05000000000001</v>
      </c>
      <c r="P2725" s="5">
        <f t="shared" si="169"/>
        <v>95.48863636363636</v>
      </c>
      <c r="Q2725" t="s">
        <v>8319</v>
      </c>
      <c r="R2725" t="s">
        <v>8349</v>
      </c>
      <c r="S2725" s="9">
        <f t="shared" si="170"/>
        <v>41944.83898148148</v>
      </c>
      <c r="T2725" s="9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296.87520259319291</v>
      </c>
      <c r="P2726" s="5">
        <f t="shared" si="169"/>
        <v>7.1902649656526005</v>
      </c>
      <c r="Q2726" t="s">
        <v>8319</v>
      </c>
      <c r="R2726" t="s">
        <v>8349</v>
      </c>
      <c r="S2726" s="9">
        <f t="shared" si="170"/>
        <v>42199.32707175926</v>
      </c>
      <c r="T2726" s="9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144.54249999999999</v>
      </c>
      <c r="P2727" s="5">
        <f t="shared" si="169"/>
        <v>511.65486725663715</v>
      </c>
      <c r="Q2727" t="s">
        <v>8319</v>
      </c>
      <c r="R2727" t="s">
        <v>8349</v>
      </c>
      <c r="S2727" s="9">
        <f t="shared" si="170"/>
        <v>42745.744618055556</v>
      </c>
      <c r="T2727" s="9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105.745</v>
      </c>
      <c r="P2728" s="5">
        <f t="shared" si="169"/>
        <v>261.74504950495049</v>
      </c>
      <c r="Q2728" t="s">
        <v>8319</v>
      </c>
      <c r="R2728" t="s">
        <v>8349</v>
      </c>
      <c r="S2728" s="9">
        <f t="shared" si="170"/>
        <v>42452.579988425925</v>
      </c>
      <c r="T2728" s="9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493.21000000000004</v>
      </c>
      <c r="P2729" s="5">
        <f t="shared" si="169"/>
        <v>69.760961810466767</v>
      </c>
      <c r="Q2729" t="s">
        <v>8319</v>
      </c>
      <c r="R2729" t="s">
        <v>8349</v>
      </c>
      <c r="S2729" s="9">
        <f t="shared" si="170"/>
        <v>42198.676655092597</v>
      </c>
      <c r="T2729" s="9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201.82666666666668</v>
      </c>
      <c r="P2730" s="5">
        <f t="shared" si="169"/>
        <v>77.229591836734699</v>
      </c>
      <c r="Q2730" t="s">
        <v>8319</v>
      </c>
      <c r="R2730" t="s">
        <v>8349</v>
      </c>
      <c r="S2730" s="9">
        <f t="shared" si="170"/>
        <v>42333.59993055556</v>
      </c>
      <c r="T2730" s="9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104.44</v>
      </c>
      <c r="P2731" s="5">
        <f t="shared" si="169"/>
        <v>340.56521739130437</v>
      </c>
      <c r="Q2731" t="s">
        <v>8319</v>
      </c>
      <c r="R2731" t="s">
        <v>8349</v>
      </c>
      <c r="S2731" s="9">
        <f t="shared" si="170"/>
        <v>42095.240706018521</v>
      </c>
      <c r="T2731" s="9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170.29262962962963</v>
      </c>
      <c r="P2732" s="5">
        <f t="shared" si="169"/>
        <v>67.417903225806455</v>
      </c>
      <c r="Q2732" t="s">
        <v>8319</v>
      </c>
      <c r="R2732" t="s">
        <v>8349</v>
      </c>
      <c r="S2732" s="9">
        <f t="shared" si="170"/>
        <v>41351.541377314818</v>
      </c>
      <c r="T2732" s="9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104.30333333333333</v>
      </c>
      <c r="P2733" s="5">
        <f t="shared" si="169"/>
        <v>845.70270270270271</v>
      </c>
      <c r="Q2733" t="s">
        <v>8319</v>
      </c>
      <c r="R2733" t="s">
        <v>8349</v>
      </c>
      <c r="S2733" s="9">
        <f t="shared" si="170"/>
        <v>41872.525717592594</v>
      </c>
      <c r="T2733" s="9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118.25000000000001</v>
      </c>
      <c r="P2734" s="5">
        <f t="shared" si="169"/>
        <v>97.191780821917803</v>
      </c>
      <c r="Q2734" t="s">
        <v>8319</v>
      </c>
      <c r="R2734" t="s">
        <v>8349</v>
      </c>
      <c r="S2734" s="9">
        <f t="shared" si="170"/>
        <v>41389.808194444442</v>
      </c>
      <c r="T2734" s="9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107.538</v>
      </c>
      <c r="P2735" s="5">
        <f t="shared" si="169"/>
        <v>451.84033613445376</v>
      </c>
      <c r="Q2735" t="s">
        <v>8319</v>
      </c>
      <c r="R2735" t="s">
        <v>8349</v>
      </c>
      <c r="S2735" s="9">
        <f t="shared" si="170"/>
        <v>42044.272847222222</v>
      </c>
      <c r="T2735" s="9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2260300</v>
      </c>
      <c r="P2736" s="5">
        <f t="shared" si="169"/>
        <v>138.66871165644173</v>
      </c>
      <c r="Q2736" t="s">
        <v>8319</v>
      </c>
      <c r="R2736" t="s">
        <v>8349</v>
      </c>
      <c r="S2736" s="9">
        <f t="shared" si="170"/>
        <v>42626.668888888889</v>
      </c>
      <c r="T2736" s="9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978.13466666666682</v>
      </c>
      <c r="P2737" s="5">
        <f t="shared" si="169"/>
        <v>21.640147492625371</v>
      </c>
      <c r="Q2737" t="s">
        <v>8319</v>
      </c>
      <c r="R2737" t="s">
        <v>8349</v>
      </c>
      <c r="S2737" s="9">
        <f t="shared" si="170"/>
        <v>41316.120949074073</v>
      </c>
      <c r="T2737" s="9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122.9</v>
      </c>
      <c r="P2738" s="5">
        <f t="shared" si="169"/>
        <v>169.51724137931035</v>
      </c>
      <c r="Q2738" t="s">
        <v>8319</v>
      </c>
      <c r="R2738" t="s">
        <v>8349</v>
      </c>
      <c r="S2738" s="9">
        <f t="shared" si="170"/>
        <v>41722.666354166664</v>
      </c>
      <c r="T2738" s="9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246.0608</v>
      </c>
      <c r="P2739" s="5">
        <f t="shared" si="169"/>
        <v>161.88210526315791</v>
      </c>
      <c r="Q2739" t="s">
        <v>8319</v>
      </c>
      <c r="R2739" t="s">
        <v>8349</v>
      </c>
      <c r="S2739" s="9">
        <f t="shared" si="170"/>
        <v>41611.917673611111</v>
      </c>
      <c r="T2739" s="9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147.94</v>
      </c>
      <c r="P2740" s="5">
        <f t="shared" si="169"/>
        <v>493.13333333333333</v>
      </c>
      <c r="Q2740" t="s">
        <v>8319</v>
      </c>
      <c r="R2740" t="s">
        <v>8349</v>
      </c>
      <c r="S2740" s="9">
        <f t="shared" si="170"/>
        <v>42620.143564814818</v>
      </c>
      <c r="T2740" s="9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384.09090909090907</v>
      </c>
      <c r="P2741" s="5">
        <f t="shared" si="169"/>
        <v>22.120418848167539</v>
      </c>
      <c r="Q2741" t="s">
        <v>8319</v>
      </c>
      <c r="R2741" t="s">
        <v>8349</v>
      </c>
      <c r="S2741" s="9">
        <f t="shared" si="170"/>
        <v>41719.887928240743</v>
      </c>
      <c r="T2741" s="9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103.33333333333334</v>
      </c>
      <c r="P2742" s="5">
        <f t="shared" si="169"/>
        <v>18.235294117647058</v>
      </c>
      <c r="Q2742" t="s">
        <v>8319</v>
      </c>
      <c r="R2742" t="s">
        <v>8349</v>
      </c>
      <c r="S2742" s="9">
        <f t="shared" si="170"/>
        <v>42045.031851851847</v>
      </c>
      <c r="T2742" s="9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0.43750000000000006</v>
      </c>
      <c r="P2743" s="5">
        <f t="shared" si="169"/>
        <v>8.75</v>
      </c>
      <c r="Q2743" t="s">
        <v>8322</v>
      </c>
      <c r="R2743" t="s">
        <v>8358</v>
      </c>
      <c r="S2743" s="9">
        <f t="shared" si="170"/>
        <v>41911.657430555555</v>
      </c>
      <c r="T2743" s="9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29.24</v>
      </c>
      <c r="P2744" s="5">
        <f t="shared" si="169"/>
        <v>40.611111111111114</v>
      </c>
      <c r="Q2744" t="s">
        <v>8322</v>
      </c>
      <c r="R2744" t="s">
        <v>8358</v>
      </c>
      <c r="S2744" s="9">
        <f t="shared" si="170"/>
        <v>41030.719756944447</v>
      </c>
      <c r="T2744" s="9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5" t="e">
        <f t="shared" si="169"/>
        <v>#DIV/0!</v>
      </c>
      <c r="Q2745" t="s">
        <v>8322</v>
      </c>
      <c r="R2745" t="s">
        <v>8358</v>
      </c>
      <c r="S2745" s="9">
        <f t="shared" si="170"/>
        <v>42632.328784722224</v>
      </c>
      <c r="T2745" s="9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5.21875</v>
      </c>
      <c r="P2746" s="5">
        <f t="shared" si="169"/>
        <v>37.954545454545453</v>
      </c>
      <c r="Q2746" t="s">
        <v>8322</v>
      </c>
      <c r="R2746" t="s">
        <v>8358</v>
      </c>
      <c r="S2746" s="9">
        <f t="shared" si="170"/>
        <v>40938.062476851854</v>
      </c>
      <c r="T2746" s="9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21.887499999999999</v>
      </c>
      <c r="P2747" s="5">
        <f t="shared" si="169"/>
        <v>35.734693877551024</v>
      </c>
      <c r="Q2747" t="s">
        <v>8322</v>
      </c>
      <c r="R2747" t="s">
        <v>8358</v>
      </c>
      <c r="S2747" s="9">
        <f t="shared" si="170"/>
        <v>41044.988055555557</v>
      </c>
      <c r="T2747" s="9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26.700000000000003</v>
      </c>
      <c r="P2748" s="5">
        <f t="shared" si="169"/>
        <v>42.157894736842103</v>
      </c>
      <c r="Q2748" t="s">
        <v>8322</v>
      </c>
      <c r="R2748" t="s">
        <v>8358</v>
      </c>
      <c r="S2748" s="9">
        <f t="shared" si="170"/>
        <v>41850.781377314815</v>
      </c>
      <c r="T2748" s="9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28.000000000000004</v>
      </c>
      <c r="P2749" s="5">
        <f t="shared" si="169"/>
        <v>35</v>
      </c>
      <c r="Q2749" t="s">
        <v>8322</v>
      </c>
      <c r="R2749" t="s">
        <v>8358</v>
      </c>
      <c r="S2749" s="9">
        <f t="shared" si="170"/>
        <v>41044.64811342593</v>
      </c>
      <c r="T2749" s="9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</v>
      </c>
      <c r="P2750" s="5">
        <f t="shared" si="169"/>
        <v>13.25</v>
      </c>
      <c r="Q2750" t="s">
        <v>8322</v>
      </c>
      <c r="R2750" t="s">
        <v>8358</v>
      </c>
      <c r="S2750" s="9">
        <f t="shared" si="170"/>
        <v>42585.7106712963</v>
      </c>
      <c r="T2750" s="9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</v>
      </c>
      <c r="P2751" s="5">
        <f t="shared" si="169"/>
        <v>55</v>
      </c>
      <c r="Q2751" t="s">
        <v>8322</v>
      </c>
      <c r="R2751" t="s">
        <v>8358</v>
      </c>
      <c r="S2751" s="9">
        <f t="shared" si="170"/>
        <v>42068.799039351856</v>
      </c>
      <c r="T2751" s="9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5" t="e">
        <f t="shared" si="169"/>
        <v>#DIV/0!</v>
      </c>
      <c r="Q2752" t="s">
        <v>8322</v>
      </c>
      <c r="R2752" t="s">
        <v>8358</v>
      </c>
      <c r="S2752" s="9">
        <f t="shared" si="170"/>
        <v>41078.899826388886</v>
      </c>
      <c r="T2752" s="9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5" t="e">
        <f t="shared" si="169"/>
        <v>#DIV/0!</v>
      </c>
      <c r="Q2753" t="s">
        <v>8322</v>
      </c>
      <c r="R2753" t="s">
        <v>8358</v>
      </c>
      <c r="S2753" s="9">
        <f t="shared" si="170"/>
        <v>41747.887060185189</v>
      </c>
      <c r="T2753" s="9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11.458333333333332</v>
      </c>
      <c r="P2754" s="5">
        <f t="shared" si="169"/>
        <v>39.285714285714285</v>
      </c>
      <c r="Q2754" t="s">
        <v>8322</v>
      </c>
      <c r="R2754" t="s">
        <v>8358</v>
      </c>
      <c r="S2754" s="9">
        <f t="shared" si="170"/>
        <v>40855.765092592592</v>
      </c>
      <c r="T2754" s="9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(E2755/D2755)*100</f>
        <v>19</v>
      </c>
      <c r="P2755" s="5">
        <f t="shared" ref="P2755:P2818" si="173">E2755/L2755</f>
        <v>47.5</v>
      </c>
      <c r="Q2755" t="s">
        <v>8322</v>
      </c>
      <c r="R2755" t="s">
        <v>8358</v>
      </c>
      <c r="S2755" s="9">
        <f t="shared" ref="S2755:S2818" si="174">(((J2755/60)/60)/24)+DATE(1970,1,1)</f>
        <v>41117.900729166664</v>
      </c>
      <c r="T2755" s="9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5" t="e">
        <f t="shared" si="173"/>
        <v>#DIV/0!</v>
      </c>
      <c r="Q2756" t="s">
        <v>8322</v>
      </c>
      <c r="R2756" t="s">
        <v>8358</v>
      </c>
      <c r="S2756" s="9">
        <f t="shared" si="174"/>
        <v>41863.636006944449</v>
      </c>
      <c r="T2756" s="9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52</v>
      </c>
      <c r="P2757" s="5">
        <f t="shared" si="173"/>
        <v>17.333333333333332</v>
      </c>
      <c r="Q2757" t="s">
        <v>8322</v>
      </c>
      <c r="R2757" t="s">
        <v>8358</v>
      </c>
      <c r="S2757" s="9">
        <f t="shared" si="174"/>
        <v>42072.790821759263</v>
      </c>
      <c r="T2757" s="9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10.48</v>
      </c>
      <c r="P2758" s="5">
        <f t="shared" si="173"/>
        <v>31.757575757575758</v>
      </c>
      <c r="Q2758" t="s">
        <v>8322</v>
      </c>
      <c r="R2758" t="s">
        <v>8358</v>
      </c>
      <c r="S2758" s="9">
        <f t="shared" si="174"/>
        <v>41620.90047453704</v>
      </c>
      <c r="T2758" s="9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0.66666666666666674</v>
      </c>
      <c r="P2759" s="5">
        <f t="shared" si="173"/>
        <v>5</v>
      </c>
      <c r="Q2759" t="s">
        <v>8322</v>
      </c>
      <c r="R2759" t="s">
        <v>8358</v>
      </c>
      <c r="S2759" s="9">
        <f t="shared" si="174"/>
        <v>42573.65662037037</v>
      </c>
      <c r="T2759" s="9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11.700000000000001</v>
      </c>
      <c r="P2760" s="5">
        <f t="shared" si="173"/>
        <v>39</v>
      </c>
      <c r="Q2760" t="s">
        <v>8322</v>
      </c>
      <c r="R2760" t="s">
        <v>8358</v>
      </c>
      <c r="S2760" s="9">
        <f t="shared" si="174"/>
        <v>42639.441932870366</v>
      </c>
      <c r="T2760" s="9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10.5</v>
      </c>
      <c r="P2761" s="5">
        <f t="shared" si="173"/>
        <v>52.5</v>
      </c>
      <c r="Q2761" t="s">
        <v>8322</v>
      </c>
      <c r="R2761" t="s">
        <v>8358</v>
      </c>
      <c r="S2761" s="9">
        <f t="shared" si="174"/>
        <v>42524.36650462963</v>
      </c>
      <c r="T2761" s="9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5" t="e">
        <f t="shared" si="173"/>
        <v>#DIV/0!</v>
      </c>
      <c r="Q2762" t="s">
        <v>8322</v>
      </c>
      <c r="R2762" t="s">
        <v>8358</v>
      </c>
      <c r="S2762" s="9">
        <f t="shared" si="174"/>
        <v>41415.461319444446</v>
      </c>
      <c r="T2762" s="9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0.72</v>
      </c>
      <c r="P2763" s="5">
        <f t="shared" si="173"/>
        <v>9</v>
      </c>
      <c r="Q2763" t="s">
        <v>8322</v>
      </c>
      <c r="R2763" t="s">
        <v>8358</v>
      </c>
      <c r="S2763" s="9">
        <f t="shared" si="174"/>
        <v>41247.063576388886</v>
      </c>
      <c r="T2763" s="9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0.76923076923076927</v>
      </c>
      <c r="P2764" s="5">
        <f t="shared" si="173"/>
        <v>25</v>
      </c>
      <c r="Q2764" t="s">
        <v>8322</v>
      </c>
      <c r="R2764" t="s">
        <v>8358</v>
      </c>
      <c r="S2764" s="9">
        <f t="shared" si="174"/>
        <v>40927.036979166667</v>
      </c>
      <c r="T2764" s="9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0.22842639593908631</v>
      </c>
      <c r="P2765" s="5">
        <f t="shared" si="173"/>
        <v>30</v>
      </c>
      <c r="Q2765" t="s">
        <v>8322</v>
      </c>
      <c r="R2765" t="s">
        <v>8358</v>
      </c>
      <c r="S2765" s="9">
        <f t="shared" si="174"/>
        <v>41373.579675925925</v>
      </c>
      <c r="T2765" s="9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</v>
      </c>
      <c r="P2766" s="5">
        <f t="shared" si="173"/>
        <v>11.25</v>
      </c>
      <c r="Q2766" t="s">
        <v>8322</v>
      </c>
      <c r="R2766" t="s">
        <v>8358</v>
      </c>
      <c r="S2766" s="9">
        <f t="shared" si="174"/>
        <v>41030.292025462964</v>
      </c>
      <c r="T2766" s="9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5" t="e">
        <f t="shared" si="173"/>
        <v>#DIV/0!</v>
      </c>
      <c r="Q2767" t="s">
        <v>8322</v>
      </c>
      <c r="R2767" t="s">
        <v>8358</v>
      </c>
      <c r="S2767" s="9">
        <f t="shared" si="174"/>
        <v>41194.579027777778</v>
      </c>
      <c r="T2767" s="9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2</v>
      </c>
      <c r="P2768" s="5">
        <f t="shared" si="173"/>
        <v>25</v>
      </c>
      <c r="Q2768" t="s">
        <v>8322</v>
      </c>
      <c r="R2768" t="s">
        <v>8358</v>
      </c>
      <c r="S2768" s="9">
        <f t="shared" si="174"/>
        <v>40736.668032407404</v>
      </c>
      <c r="T2768" s="9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0.85000000000000009</v>
      </c>
      <c r="P2769" s="5">
        <f t="shared" si="173"/>
        <v>11.333333333333334</v>
      </c>
      <c r="Q2769" t="s">
        <v>8322</v>
      </c>
      <c r="R2769" t="s">
        <v>8358</v>
      </c>
      <c r="S2769" s="9">
        <f t="shared" si="174"/>
        <v>42172.958912037036</v>
      </c>
      <c r="T2769" s="9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14.314285714285715</v>
      </c>
      <c r="P2770" s="5">
        <f t="shared" si="173"/>
        <v>29.470588235294116</v>
      </c>
      <c r="Q2770" t="s">
        <v>8322</v>
      </c>
      <c r="R2770" t="s">
        <v>8358</v>
      </c>
      <c r="S2770" s="9">
        <f t="shared" si="174"/>
        <v>40967.614849537036</v>
      </c>
      <c r="T2770" s="9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0.25</v>
      </c>
      <c r="P2771" s="5">
        <f t="shared" si="173"/>
        <v>1</v>
      </c>
      <c r="Q2771" t="s">
        <v>8322</v>
      </c>
      <c r="R2771" t="s">
        <v>8358</v>
      </c>
      <c r="S2771" s="9">
        <f t="shared" si="174"/>
        <v>41745.826273148145</v>
      </c>
      <c r="T2771" s="9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10.411249999999999</v>
      </c>
      <c r="P2772" s="5">
        <f t="shared" si="173"/>
        <v>63.098484848484851</v>
      </c>
      <c r="Q2772" t="s">
        <v>8322</v>
      </c>
      <c r="R2772" t="s">
        <v>8358</v>
      </c>
      <c r="S2772" s="9">
        <f t="shared" si="174"/>
        <v>41686.705208333333</v>
      </c>
      <c r="T2772" s="9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5" t="e">
        <f t="shared" si="173"/>
        <v>#DIV/0!</v>
      </c>
      <c r="Q2773" t="s">
        <v>8322</v>
      </c>
      <c r="R2773" t="s">
        <v>8358</v>
      </c>
      <c r="S2773" s="9">
        <f t="shared" si="174"/>
        <v>41257.531712962962</v>
      </c>
      <c r="T2773" s="9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5" t="e">
        <f t="shared" si="173"/>
        <v>#DIV/0!</v>
      </c>
      <c r="Q2774" t="s">
        <v>8322</v>
      </c>
      <c r="R2774" t="s">
        <v>8358</v>
      </c>
      <c r="S2774" s="9">
        <f t="shared" si="174"/>
        <v>41537.869143518517</v>
      </c>
      <c r="T2774" s="9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0.18867924528301888</v>
      </c>
      <c r="P2775" s="5">
        <f t="shared" si="173"/>
        <v>1</v>
      </c>
      <c r="Q2775" t="s">
        <v>8322</v>
      </c>
      <c r="R2775" t="s">
        <v>8358</v>
      </c>
      <c r="S2775" s="9">
        <f t="shared" si="174"/>
        <v>42474.86482638889</v>
      </c>
      <c r="T2775" s="9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14.249999999999998</v>
      </c>
      <c r="P2776" s="5">
        <f t="shared" si="173"/>
        <v>43.846153846153847</v>
      </c>
      <c r="Q2776" t="s">
        <v>8322</v>
      </c>
      <c r="R2776" t="s">
        <v>8358</v>
      </c>
      <c r="S2776" s="9">
        <f t="shared" si="174"/>
        <v>41311.126481481479</v>
      </c>
      <c r="T2776" s="9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3</v>
      </c>
      <c r="P2777" s="5">
        <f t="shared" si="173"/>
        <v>75</v>
      </c>
      <c r="Q2777" t="s">
        <v>8322</v>
      </c>
      <c r="R2777" t="s">
        <v>8358</v>
      </c>
      <c r="S2777" s="9">
        <f t="shared" si="174"/>
        <v>40863.013356481482</v>
      </c>
      <c r="T2777" s="9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7.8809523809523814</v>
      </c>
      <c r="P2778" s="5">
        <f t="shared" si="173"/>
        <v>45.972222222222221</v>
      </c>
      <c r="Q2778" t="s">
        <v>8322</v>
      </c>
      <c r="R2778" t="s">
        <v>8358</v>
      </c>
      <c r="S2778" s="9">
        <f t="shared" si="174"/>
        <v>42136.297175925924</v>
      </c>
      <c r="T2778" s="9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0.33333333333333337</v>
      </c>
      <c r="P2779" s="5">
        <f t="shared" si="173"/>
        <v>10</v>
      </c>
      <c r="Q2779" t="s">
        <v>8322</v>
      </c>
      <c r="R2779" t="s">
        <v>8358</v>
      </c>
      <c r="S2779" s="9">
        <f t="shared" si="174"/>
        <v>42172.669027777782</v>
      </c>
      <c r="T2779" s="9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25.545454545454543</v>
      </c>
      <c r="P2780" s="5">
        <f t="shared" si="173"/>
        <v>93.666666666666671</v>
      </c>
      <c r="Q2780" t="s">
        <v>8322</v>
      </c>
      <c r="R2780" t="s">
        <v>8358</v>
      </c>
      <c r="S2780" s="9">
        <f t="shared" si="174"/>
        <v>41846.978078703702</v>
      </c>
      <c r="T2780" s="9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</v>
      </c>
      <c r="P2781" s="5">
        <f t="shared" si="173"/>
        <v>53</v>
      </c>
      <c r="Q2781" t="s">
        <v>8322</v>
      </c>
      <c r="R2781" t="s">
        <v>8358</v>
      </c>
      <c r="S2781" s="9">
        <f t="shared" si="174"/>
        <v>42300.585891203707</v>
      </c>
      <c r="T2781" s="9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5" t="e">
        <f t="shared" si="173"/>
        <v>#DIV/0!</v>
      </c>
      <c r="Q2782" t="s">
        <v>8322</v>
      </c>
      <c r="R2782" t="s">
        <v>8358</v>
      </c>
      <c r="S2782" s="9">
        <f t="shared" si="174"/>
        <v>42774.447777777779</v>
      </c>
      <c r="T2782" s="9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105.28</v>
      </c>
      <c r="P2783" s="5">
        <f t="shared" si="173"/>
        <v>47</v>
      </c>
      <c r="Q2783" t="s">
        <v>8317</v>
      </c>
      <c r="R2783" t="s">
        <v>8318</v>
      </c>
      <c r="S2783" s="9">
        <f t="shared" si="174"/>
        <v>42018.94159722222</v>
      </c>
      <c r="T2783" s="9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120</v>
      </c>
      <c r="P2784" s="5">
        <f t="shared" si="173"/>
        <v>66.666666666666671</v>
      </c>
      <c r="Q2784" t="s">
        <v>8317</v>
      </c>
      <c r="R2784" t="s">
        <v>8318</v>
      </c>
      <c r="S2784" s="9">
        <f t="shared" si="174"/>
        <v>42026.924976851849</v>
      </c>
      <c r="T2784" s="9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114.5</v>
      </c>
      <c r="P2785" s="5">
        <f t="shared" si="173"/>
        <v>18.770491803278688</v>
      </c>
      <c r="Q2785" t="s">
        <v>8317</v>
      </c>
      <c r="R2785" t="s">
        <v>8318</v>
      </c>
      <c r="S2785" s="9">
        <f t="shared" si="174"/>
        <v>42103.535254629634</v>
      </c>
      <c r="T2785" s="9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119</v>
      </c>
      <c r="P2786" s="5">
        <f t="shared" si="173"/>
        <v>66.111111111111114</v>
      </c>
      <c r="Q2786" t="s">
        <v>8317</v>
      </c>
      <c r="R2786" t="s">
        <v>8318</v>
      </c>
      <c r="S2786" s="9">
        <f t="shared" si="174"/>
        <v>41920.787534722222</v>
      </c>
      <c r="T2786" s="9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104.67999999999999</v>
      </c>
      <c r="P2787" s="5">
        <f t="shared" si="173"/>
        <v>36.859154929577464</v>
      </c>
      <c r="Q2787" t="s">
        <v>8317</v>
      </c>
      <c r="R2787" t="s">
        <v>8318</v>
      </c>
      <c r="S2787" s="9">
        <f t="shared" si="174"/>
        <v>42558.189432870371</v>
      </c>
      <c r="T2787" s="9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117.83999999999999</v>
      </c>
      <c r="P2788" s="5">
        <f t="shared" si="173"/>
        <v>39.810810810810814</v>
      </c>
      <c r="Q2788" t="s">
        <v>8317</v>
      </c>
      <c r="R2788" t="s">
        <v>8318</v>
      </c>
      <c r="S2788" s="9">
        <f t="shared" si="174"/>
        <v>41815.569212962961</v>
      </c>
      <c r="T2788" s="9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119.7</v>
      </c>
      <c r="P2789" s="5">
        <f t="shared" si="173"/>
        <v>31.5</v>
      </c>
      <c r="Q2789" t="s">
        <v>8317</v>
      </c>
      <c r="R2789" t="s">
        <v>8318</v>
      </c>
      <c r="S2789" s="9">
        <f t="shared" si="174"/>
        <v>41808.198518518519</v>
      </c>
      <c r="T2789" s="9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102.49999999999999</v>
      </c>
      <c r="P2790" s="5">
        <f t="shared" si="173"/>
        <v>102.5</v>
      </c>
      <c r="Q2790" t="s">
        <v>8317</v>
      </c>
      <c r="R2790" t="s">
        <v>8318</v>
      </c>
      <c r="S2790" s="9">
        <f t="shared" si="174"/>
        <v>42550.701886574068</v>
      </c>
      <c r="T2790" s="9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101.16666666666667</v>
      </c>
      <c r="P2791" s="5">
        <f t="shared" si="173"/>
        <v>126.45833333333333</v>
      </c>
      <c r="Q2791" t="s">
        <v>8317</v>
      </c>
      <c r="R2791" t="s">
        <v>8318</v>
      </c>
      <c r="S2791" s="9">
        <f t="shared" si="174"/>
        <v>42056.013124999998</v>
      </c>
      <c r="T2791" s="9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105.33333333333333</v>
      </c>
      <c r="P2792" s="5">
        <f t="shared" si="173"/>
        <v>47.878787878787875</v>
      </c>
      <c r="Q2792" t="s">
        <v>8317</v>
      </c>
      <c r="R2792" t="s">
        <v>8318</v>
      </c>
      <c r="S2792" s="9">
        <f t="shared" si="174"/>
        <v>42016.938692129625</v>
      </c>
      <c r="T2792" s="9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102.49999999999999</v>
      </c>
      <c r="P2793" s="5">
        <f t="shared" si="173"/>
        <v>73.214285714285708</v>
      </c>
      <c r="Q2793" t="s">
        <v>8317</v>
      </c>
      <c r="R2793" t="s">
        <v>8318</v>
      </c>
      <c r="S2793" s="9">
        <f t="shared" si="174"/>
        <v>42591.899988425925</v>
      </c>
      <c r="T2793" s="9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107.60000000000001</v>
      </c>
      <c r="P2794" s="5">
        <f t="shared" si="173"/>
        <v>89.666666666666671</v>
      </c>
      <c r="Q2794" t="s">
        <v>8317</v>
      </c>
      <c r="R2794" t="s">
        <v>8318</v>
      </c>
      <c r="S2794" s="9">
        <f t="shared" si="174"/>
        <v>42183.231006944443</v>
      </c>
      <c r="T2794" s="9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110.5675</v>
      </c>
      <c r="P2795" s="5">
        <f t="shared" si="173"/>
        <v>151.4623287671233</v>
      </c>
      <c r="Q2795" t="s">
        <v>8317</v>
      </c>
      <c r="R2795" t="s">
        <v>8318</v>
      </c>
      <c r="S2795" s="9">
        <f t="shared" si="174"/>
        <v>42176.419039351851</v>
      </c>
      <c r="T2795" s="9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150</v>
      </c>
      <c r="P2796" s="5">
        <f t="shared" si="173"/>
        <v>25</v>
      </c>
      <c r="Q2796" t="s">
        <v>8317</v>
      </c>
      <c r="R2796" t="s">
        <v>8318</v>
      </c>
      <c r="S2796" s="9">
        <f t="shared" si="174"/>
        <v>42416.691655092596</v>
      </c>
      <c r="T2796" s="9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104.28571428571429</v>
      </c>
      <c r="P2797" s="5">
        <f t="shared" si="173"/>
        <v>36.5</v>
      </c>
      <c r="Q2797" t="s">
        <v>8317</v>
      </c>
      <c r="R2797" t="s">
        <v>8318</v>
      </c>
      <c r="S2797" s="9">
        <f t="shared" si="174"/>
        <v>41780.525937500002</v>
      </c>
      <c r="T2797" s="9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115.5</v>
      </c>
      <c r="P2798" s="5">
        <f t="shared" si="173"/>
        <v>44</v>
      </c>
      <c r="Q2798" t="s">
        <v>8317</v>
      </c>
      <c r="R2798" t="s">
        <v>8318</v>
      </c>
      <c r="S2798" s="9">
        <f t="shared" si="174"/>
        <v>41795.528101851851</v>
      </c>
      <c r="T2798" s="9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102.64512500000001</v>
      </c>
      <c r="P2799" s="5">
        <f t="shared" si="173"/>
        <v>87.357553191489373</v>
      </c>
      <c r="Q2799" t="s">
        <v>8317</v>
      </c>
      <c r="R2799" t="s">
        <v>8318</v>
      </c>
      <c r="S2799" s="9">
        <f t="shared" si="174"/>
        <v>41798.94027777778</v>
      </c>
      <c r="T2799" s="9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101.4</v>
      </c>
      <c r="P2800" s="5">
        <f t="shared" si="173"/>
        <v>36.474820143884891</v>
      </c>
      <c r="Q2800" t="s">
        <v>8317</v>
      </c>
      <c r="R2800" t="s">
        <v>8318</v>
      </c>
      <c r="S2800" s="9">
        <f t="shared" si="174"/>
        <v>42201.675011574072</v>
      </c>
      <c r="T2800" s="9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116.6348</v>
      </c>
      <c r="P2801" s="5">
        <f t="shared" si="173"/>
        <v>44.859538461538463</v>
      </c>
      <c r="Q2801" t="s">
        <v>8317</v>
      </c>
      <c r="R2801" t="s">
        <v>8318</v>
      </c>
      <c r="S2801" s="9">
        <f t="shared" si="174"/>
        <v>42507.264699074076</v>
      </c>
      <c r="T2801" s="9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133</v>
      </c>
      <c r="P2802" s="5">
        <f t="shared" si="173"/>
        <v>42.903225806451616</v>
      </c>
      <c r="Q2802" t="s">
        <v>8317</v>
      </c>
      <c r="R2802" t="s">
        <v>8318</v>
      </c>
      <c r="S2802" s="9">
        <f t="shared" si="174"/>
        <v>41948.552847222221</v>
      </c>
      <c r="T2802" s="9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133.20000000000002</v>
      </c>
      <c r="P2803" s="5">
        <f t="shared" si="173"/>
        <v>51.230769230769234</v>
      </c>
      <c r="Q2803" t="s">
        <v>8317</v>
      </c>
      <c r="R2803" t="s">
        <v>8318</v>
      </c>
      <c r="S2803" s="9">
        <f t="shared" si="174"/>
        <v>41900.243159722224</v>
      </c>
      <c r="T2803" s="9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101.83333333333333</v>
      </c>
      <c r="P2804" s="5">
        <f t="shared" si="173"/>
        <v>33.944444444444443</v>
      </c>
      <c r="Q2804" t="s">
        <v>8317</v>
      </c>
      <c r="R2804" t="s">
        <v>8318</v>
      </c>
      <c r="S2804" s="9">
        <f t="shared" si="174"/>
        <v>42192.64707175926</v>
      </c>
      <c r="T2804" s="9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127.95</v>
      </c>
      <c r="P2805" s="5">
        <f t="shared" si="173"/>
        <v>90.744680851063833</v>
      </c>
      <c r="Q2805" t="s">
        <v>8317</v>
      </c>
      <c r="R2805" t="s">
        <v>8318</v>
      </c>
      <c r="S2805" s="9">
        <f t="shared" si="174"/>
        <v>42158.065694444449</v>
      </c>
      <c r="T2805" s="9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114.99999999999999</v>
      </c>
      <c r="P2806" s="5">
        <f t="shared" si="173"/>
        <v>50</v>
      </c>
      <c r="Q2806" t="s">
        <v>8317</v>
      </c>
      <c r="R2806" t="s">
        <v>8318</v>
      </c>
      <c r="S2806" s="9">
        <f t="shared" si="174"/>
        <v>41881.453587962962</v>
      </c>
      <c r="T2806" s="9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110.00000000000001</v>
      </c>
      <c r="P2807" s="5">
        <f t="shared" si="173"/>
        <v>24.444444444444443</v>
      </c>
      <c r="Q2807" t="s">
        <v>8317</v>
      </c>
      <c r="R2807" t="s">
        <v>8318</v>
      </c>
      <c r="S2807" s="9">
        <f t="shared" si="174"/>
        <v>42213.505474537036</v>
      </c>
      <c r="T2807" s="9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112.1</v>
      </c>
      <c r="P2808" s="5">
        <f t="shared" si="173"/>
        <v>44.25</v>
      </c>
      <c r="Q2808" t="s">
        <v>8317</v>
      </c>
      <c r="R2808" t="s">
        <v>8318</v>
      </c>
      <c r="S2808" s="9">
        <f t="shared" si="174"/>
        <v>42185.267245370371</v>
      </c>
      <c r="T2808" s="9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126</v>
      </c>
      <c r="P2809" s="5">
        <f t="shared" si="173"/>
        <v>67.741935483870961</v>
      </c>
      <c r="Q2809" t="s">
        <v>8317</v>
      </c>
      <c r="R2809" t="s">
        <v>8318</v>
      </c>
      <c r="S2809" s="9">
        <f t="shared" si="174"/>
        <v>42154.873124999998</v>
      </c>
      <c r="T2809" s="9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100.24444444444444</v>
      </c>
      <c r="P2810" s="5">
        <f t="shared" si="173"/>
        <v>65.376811594202906</v>
      </c>
      <c r="Q2810" t="s">
        <v>8317</v>
      </c>
      <c r="R2810" t="s">
        <v>8318</v>
      </c>
      <c r="S2810" s="9">
        <f t="shared" si="174"/>
        <v>42208.84646990741</v>
      </c>
      <c r="T2810" s="9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102.4</v>
      </c>
      <c r="P2811" s="5">
        <f t="shared" si="173"/>
        <v>121.9047619047619</v>
      </c>
      <c r="Q2811" t="s">
        <v>8317</v>
      </c>
      <c r="R2811" t="s">
        <v>8318</v>
      </c>
      <c r="S2811" s="9">
        <f t="shared" si="174"/>
        <v>42451.496817129635</v>
      </c>
      <c r="T2811" s="9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108.2</v>
      </c>
      <c r="P2812" s="5">
        <f t="shared" si="173"/>
        <v>47.456140350877192</v>
      </c>
      <c r="Q2812" t="s">
        <v>8317</v>
      </c>
      <c r="R2812" t="s">
        <v>8318</v>
      </c>
      <c r="S2812" s="9">
        <f t="shared" si="174"/>
        <v>41759.13962962963</v>
      </c>
      <c r="T2812" s="9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100.27</v>
      </c>
      <c r="P2813" s="5">
        <f t="shared" si="173"/>
        <v>92.842592592592595</v>
      </c>
      <c r="Q2813" t="s">
        <v>8317</v>
      </c>
      <c r="R2813" t="s">
        <v>8318</v>
      </c>
      <c r="S2813" s="9">
        <f t="shared" si="174"/>
        <v>42028.496562500004</v>
      </c>
      <c r="T2813" s="9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113.3</v>
      </c>
      <c r="P2814" s="5">
        <f t="shared" si="173"/>
        <v>68.253012048192772</v>
      </c>
      <c r="Q2814" t="s">
        <v>8317</v>
      </c>
      <c r="R2814" t="s">
        <v>8318</v>
      </c>
      <c r="S2814" s="9">
        <f t="shared" si="174"/>
        <v>42054.74418981481</v>
      </c>
      <c r="T2814" s="9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127.57571428571428</v>
      </c>
      <c r="P2815" s="5">
        <f t="shared" si="173"/>
        <v>37.209583333333335</v>
      </c>
      <c r="Q2815" t="s">
        <v>8317</v>
      </c>
      <c r="R2815" t="s">
        <v>8318</v>
      </c>
      <c r="S2815" s="9">
        <f t="shared" si="174"/>
        <v>42693.742604166662</v>
      </c>
      <c r="T2815" s="9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107.73333333333332</v>
      </c>
      <c r="P2816" s="5">
        <f t="shared" si="173"/>
        <v>25.25</v>
      </c>
      <c r="Q2816" t="s">
        <v>8317</v>
      </c>
      <c r="R2816" t="s">
        <v>8318</v>
      </c>
      <c r="S2816" s="9">
        <f t="shared" si="174"/>
        <v>42103.399479166663</v>
      </c>
      <c r="T2816" s="9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242</v>
      </c>
      <c r="P2817" s="5">
        <f t="shared" si="173"/>
        <v>43.214285714285715</v>
      </c>
      <c r="Q2817" t="s">
        <v>8317</v>
      </c>
      <c r="R2817" t="s">
        <v>8318</v>
      </c>
      <c r="S2817" s="9">
        <f t="shared" si="174"/>
        <v>42559.776724537034</v>
      </c>
      <c r="T2817" s="9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141.56666666666666</v>
      </c>
      <c r="P2818" s="5">
        <f t="shared" si="173"/>
        <v>25.130177514792898</v>
      </c>
      <c r="Q2818" t="s">
        <v>8317</v>
      </c>
      <c r="R2818" t="s">
        <v>8318</v>
      </c>
      <c r="S2818" s="9">
        <f t="shared" si="174"/>
        <v>42188.467499999999</v>
      </c>
      <c r="T2818" s="9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(E2819/D2819)*100</f>
        <v>130</v>
      </c>
      <c r="P2819" s="5">
        <f t="shared" ref="P2819:P2882" si="177">E2819/L2819</f>
        <v>23.636363636363637</v>
      </c>
      <c r="Q2819" t="s">
        <v>8317</v>
      </c>
      <c r="R2819" t="s">
        <v>8318</v>
      </c>
      <c r="S2819" s="9">
        <f t="shared" ref="S2819:S2882" si="178">(((J2819/60)/60)/24)+DATE(1970,1,1)</f>
        <v>42023.634976851856</v>
      </c>
      <c r="T2819" s="9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106.03</v>
      </c>
      <c r="P2820" s="5">
        <f t="shared" si="177"/>
        <v>103.95098039215686</v>
      </c>
      <c r="Q2820" t="s">
        <v>8317</v>
      </c>
      <c r="R2820" t="s">
        <v>8318</v>
      </c>
      <c r="S2820" s="9">
        <f t="shared" si="178"/>
        <v>42250.598217592589</v>
      </c>
      <c r="T2820" s="9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104.80000000000001</v>
      </c>
      <c r="P2821" s="5">
        <f t="shared" si="177"/>
        <v>50.384615384615387</v>
      </c>
      <c r="Q2821" t="s">
        <v>8317</v>
      </c>
      <c r="R2821" t="s">
        <v>8318</v>
      </c>
      <c r="S2821" s="9">
        <f t="shared" si="178"/>
        <v>42139.525567129633</v>
      </c>
      <c r="T2821" s="9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136</v>
      </c>
      <c r="P2822" s="5">
        <f t="shared" si="177"/>
        <v>13.6</v>
      </c>
      <c r="Q2822" t="s">
        <v>8317</v>
      </c>
      <c r="R2822" t="s">
        <v>8318</v>
      </c>
      <c r="S2822" s="9">
        <f t="shared" si="178"/>
        <v>42401.610983796301</v>
      </c>
      <c r="T2822" s="9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100</v>
      </c>
      <c r="P2823" s="5">
        <f t="shared" si="177"/>
        <v>28.571428571428573</v>
      </c>
      <c r="Q2823" t="s">
        <v>8317</v>
      </c>
      <c r="R2823" t="s">
        <v>8318</v>
      </c>
      <c r="S2823" s="9">
        <f t="shared" si="178"/>
        <v>41875.922858796301</v>
      </c>
      <c r="T2823" s="9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100</v>
      </c>
      <c r="P2824" s="5">
        <f t="shared" si="177"/>
        <v>63.829787234042556</v>
      </c>
      <c r="Q2824" t="s">
        <v>8317</v>
      </c>
      <c r="R2824" t="s">
        <v>8318</v>
      </c>
      <c r="S2824" s="9">
        <f t="shared" si="178"/>
        <v>42060.683935185181</v>
      </c>
      <c r="T2824" s="9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124</v>
      </c>
      <c r="P2825" s="5">
        <f t="shared" si="177"/>
        <v>8.8571428571428577</v>
      </c>
      <c r="Q2825" t="s">
        <v>8317</v>
      </c>
      <c r="R2825" t="s">
        <v>8318</v>
      </c>
      <c r="S2825" s="9">
        <f t="shared" si="178"/>
        <v>42067.011643518519</v>
      </c>
      <c r="T2825" s="9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116.92307692307693</v>
      </c>
      <c r="P2826" s="5">
        <f t="shared" si="177"/>
        <v>50.666666666666664</v>
      </c>
      <c r="Q2826" t="s">
        <v>8317</v>
      </c>
      <c r="R2826" t="s">
        <v>8318</v>
      </c>
      <c r="S2826" s="9">
        <f t="shared" si="178"/>
        <v>42136.270787037036</v>
      </c>
      <c r="T2826" s="9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103.33333333333334</v>
      </c>
      <c r="P2827" s="5">
        <f t="shared" si="177"/>
        <v>60.784313725490193</v>
      </c>
      <c r="Q2827" t="s">
        <v>8317</v>
      </c>
      <c r="R2827" t="s">
        <v>8318</v>
      </c>
      <c r="S2827" s="9">
        <f t="shared" si="178"/>
        <v>42312.792662037042</v>
      </c>
      <c r="T2827" s="9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107.74999999999999</v>
      </c>
      <c r="P2828" s="5">
        <f t="shared" si="177"/>
        <v>113.42105263157895</v>
      </c>
      <c r="Q2828" t="s">
        <v>8317</v>
      </c>
      <c r="R2828" t="s">
        <v>8318</v>
      </c>
      <c r="S2828" s="9">
        <f t="shared" si="178"/>
        <v>42171.034861111111</v>
      </c>
      <c r="T2828" s="9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120.24999999999999</v>
      </c>
      <c r="P2829" s="5">
        <f t="shared" si="177"/>
        <v>104.56521739130434</v>
      </c>
      <c r="Q2829" t="s">
        <v>8317</v>
      </c>
      <c r="R2829" t="s">
        <v>8318</v>
      </c>
      <c r="S2829" s="9">
        <f t="shared" si="178"/>
        <v>42494.683634259258</v>
      </c>
      <c r="T2829" s="9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100.37894736842105</v>
      </c>
      <c r="P2830" s="5">
        <f t="shared" si="177"/>
        <v>98.30927835051547</v>
      </c>
      <c r="Q2830" t="s">
        <v>8317</v>
      </c>
      <c r="R2830" t="s">
        <v>8318</v>
      </c>
      <c r="S2830" s="9">
        <f t="shared" si="178"/>
        <v>42254.264687499999</v>
      </c>
      <c r="T2830" s="9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106.52</v>
      </c>
      <c r="P2831" s="5">
        <f t="shared" si="177"/>
        <v>35.039473684210527</v>
      </c>
      <c r="Q2831" t="s">
        <v>8317</v>
      </c>
      <c r="R2831" t="s">
        <v>8318</v>
      </c>
      <c r="S2831" s="9">
        <f t="shared" si="178"/>
        <v>42495.434236111112</v>
      </c>
      <c r="T2831" s="9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100</v>
      </c>
      <c r="P2832" s="5">
        <f t="shared" si="177"/>
        <v>272.72727272727275</v>
      </c>
      <c r="Q2832" t="s">
        <v>8317</v>
      </c>
      <c r="R2832" t="s">
        <v>8318</v>
      </c>
      <c r="S2832" s="9">
        <f t="shared" si="178"/>
        <v>41758.839675925927</v>
      </c>
      <c r="T2832" s="9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110.66666666666667</v>
      </c>
      <c r="P2833" s="5">
        <f t="shared" si="177"/>
        <v>63.846153846153847</v>
      </c>
      <c r="Q2833" t="s">
        <v>8317</v>
      </c>
      <c r="R2833" t="s">
        <v>8318</v>
      </c>
      <c r="S2833" s="9">
        <f t="shared" si="178"/>
        <v>42171.824884259258</v>
      </c>
      <c r="T2833" s="9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114.71959999999999</v>
      </c>
      <c r="P2834" s="5">
        <f t="shared" si="177"/>
        <v>30.189368421052631</v>
      </c>
      <c r="Q2834" t="s">
        <v>8317</v>
      </c>
      <c r="R2834" t="s">
        <v>8318</v>
      </c>
      <c r="S2834" s="9">
        <f t="shared" si="178"/>
        <v>41938.709421296298</v>
      </c>
      <c r="T2834" s="9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108.25925925925925</v>
      </c>
      <c r="P2835" s="5">
        <f t="shared" si="177"/>
        <v>83.51428571428572</v>
      </c>
      <c r="Q2835" t="s">
        <v>8317</v>
      </c>
      <c r="R2835" t="s">
        <v>8318</v>
      </c>
      <c r="S2835" s="9">
        <f t="shared" si="178"/>
        <v>42268.127696759257</v>
      </c>
      <c r="T2835" s="9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170</v>
      </c>
      <c r="P2836" s="5">
        <f t="shared" si="177"/>
        <v>64.761904761904759</v>
      </c>
      <c r="Q2836" t="s">
        <v>8317</v>
      </c>
      <c r="R2836" t="s">
        <v>8318</v>
      </c>
      <c r="S2836" s="9">
        <f t="shared" si="178"/>
        <v>42019.959837962961</v>
      </c>
      <c r="T2836" s="9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187.09899999999999</v>
      </c>
      <c r="P2837" s="5">
        <f t="shared" si="177"/>
        <v>20.118172043010752</v>
      </c>
      <c r="Q2837" t="s">
        <v>8317</v>
      </c>
      <c r="R2837" t="s">
        <v>8318</v>
      </c>
      <c r="S2837" s="9">
        <f t="shared" si="178"/>
        <v>42313.703900462962</v>
      </c>
      <c r="T2837" s="9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107.77777777777777</v>
      </c>
      <c r="P2838" s="5">
        <f t="shared" si="177"/>
        <v>44.090909090909093</v>
      </c>
      <c r="Q2838" t="s">
        <v>8317</v>
      </c>
      <c r="R2838" t="s">
        <v>8318</v>
      </c>
      <c r="S2838" s="9">
        <f t="shared" si="178"/>
        <v>42746.261782407411</v>
      </c>
      <c r="T2838" s="9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100</v>
      </c>
      <c r="P2839" s="5">
        <f t="shared" si="177"/>
        <v>40.476190476190474</v>
      </c>
      <c r="Q2839" t="s">
        <v>8317</v>
      </c>
      <c r="R2839" t="s">
        <v>8318</v>
      </c>
      <c r="S2839" s="9">
        <f t="shared" si="178"/>
        <v>42307.908379629633</v>
      </c>
      <c r="T2839" s="9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120.24999999999999</v>
      </c>
      <c r="P2840" s="5">
        <f t="shared" si="177"/>
        <v>44.537037037037038</v>
      </c>
      <c r="Q2840" t="s">
        <v>8317</v>
      </c>
      <c r="R2840" t="s">
        <v>8318</v>
      </c>
      <c r="S2840" s="9">
        <f t="shared" si="178"/>
        <v>41842.607592592591</v>
      </c>
      <c r="T2840" s="9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111.42857142857143</v>
      </c>
      <c r="P2841" s="5">
        <f t="shared" si="177"/>
        <v>125.80645161290323</v>
      </c>
      <c r="Q2841" t="s">
        <v>8317</v>
      </c>
      <c r="R2841" t="s">
        <v>8318</v>
      </c>
      <c r="S2841" s="9">
        <f t="shared" si="178"/>
        <v>41853.240208333329</v>
      </c>
      <c r="T2841" s="9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104</v>
      </c>
      <c r="P2842" s="5">
        <f t="shared" si="177"/>
        <v>19.696969696969695</v>
      </c>
      <c r="Q2842" t="s">
        <v>8317</v>
      </c>
      <c r="R2842" t="s">
        <v>8318</v>
      </c>
      <c r="S2842" s="9">
        <f t="shared" si="178"/>
        <v>42060.035636574074</v>
      </c>
      <c r="T2842" s="9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1</v>
      </c>
      <c r="P2843" s="5">
        <f t="shared" si="177"/>
        <v>10</v>
      </c>
      <c r="Q2843" t="s">
        <v>8317</v>
      </c>
      <c r="R2843" t="s">
        <v>8318</v>
      </c>
      <c r="S2843" s="9">
        <f t="shared" si="178"/>
        <v>42291.739548611105</v>
      </c>
      <c r="T2843" s="9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5" t="e">
        <f t="shared" si="177"/>
        <v>#DIV/0!</v>
      </c>
      <c r="Q2844" t="s">
        <v>8317</v>
      </c>
      <c r="R2844" t="s">
        <v>8318</v>
      </c>
      <c r="S2844" s="9">
        <f t="shared" si="178"/>
        <v>41784.952488425923</v>
      </c>
      <c r="T2844" s="9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5" t="e">
        <f t="shared" si="177"/>
        <v>#DIV/0!</v>
      </c>
      <c r="Q2845" t="s">
        <v>8317</v>
      </c>
      <c r="R2845" t="s">
        <v>8318</v>
      </c>
      <c r="S2845" s="9">
        <f t="shared" si="178"/>
        <v>42492.737847222219</v>
      </c>
      <c r="T2845" s="9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5.4545454545454541</v>
      </c>
      <c r="P2846" s="5">
        <f t="shared" si="177"/>
        <v>30</v>
      </c>
      <c r="Q2846" t="s">
        <v>8317</v>
      </c>
      <c r="R2846" t="s">
        <v>8318</v>
      </c>
      <c r="S2846" s="9">
        <f t="shared" si="178"/>
        <v>42709.546064814815</v>
      </c>
      <c r="T2846" s="9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31.546666666666667</v>
      </c>
      <c r="P2847" s="5">
        <f t="shared" si="177"/>
        <v>60.666666666666664</v>
      </c>
      <c r="Q2847" t="s">
        <v>8317</v>
      </c>
      <c r="R2847" t="s">
        <v>8318</v>
      </c>
      <c r="S2847" s="9">
        <f t="shared" si="178"/>
        <v>42103.016585648147</v>
      </c>
      <c r="T2847" s="9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5" t="e">
        <f t="shared" si="177"/>
        <v>#DIV/0!</v>
      </c>
      <c r="Q2848" t="s">
        <v>8317</v>
      </c>
      <c r="R2848" t="s">
        <v>8318</v>
      </c>
      <c r="S2848" s="9">
        <f t="shared" si="178"/>
        <v>42108.692060185189</v>
      </c>
      <c r="T2848" s="9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5" t="e">
        <f t="shared" si="177"/>
        <v>#DIV/0!</v>
      </c>
      <c r="Q2849" t="s">
        <v>8317</v>
      </c>
      <c r="R2849" t="s">
        <v>8318</v>
      </c>
      <c r="S2849" s="9">
        <f t="shared" si="178"/>
        <v>42453.806307870371</v>
      </c>
      <c r="T2849" s="9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0.2</v>
      </c>
      <c r="P2850" s="5">
        <f t="shared" si="177"/>
        <v>23.333333333333332</v>
      </c>
      <c r="Q2850" t="s">
        <v>8317</v>
      </c>
      <c r="R2850" t="s">
        <v>8318</v>
      </c>
      <c r="S2850" s="9">
        <f t="shared" si="178"/>
        <v>42123.648831018523</v>
      </c>
      <c r="T2850" s="9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1</v>
      </c>
      <c r="P2851" s="5">
        <f t="shared" si="177"/>
        <v>5</v>
      </c>
      <c r="Q2851" t="s">
        <v>8317</v>
      </c>
      <c r="R2851" t="s">
        <v>8318</v>
      </c>
      <c r="S2851" s="9">
        <f t="shared" si="178"/>
        <v>42453.428240740745</v>
      </c>
      <c r="T2851" s="9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3.8875000000000002</v>
      </c>
      <c r="P2852" s="5">
        <f t="shared" si="177"/>
        <v>23.923076923076923</v>
      </c>
      <c r="Q2852" t="s">
        <v>8317</v>
      </c>
      <c r="R2852" t="s">
        <v>8318</v>
      </c>
      <c r="S2852" s="9">
        <f t="shared" si="178"/>
        <v>41858.007071759261</v>
      </c>
      <c r="T2852" s="9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5" t="e">
        <f t="shared" si="177"/>
        <v>#DIV/0!</v>
      </c>
      <c r="Q2853" t="s">
        <v>8317</v>
      </c>
      <c r="R2853" t="s">
        <v>8318</v>
      </c>
      <c r="S2853" s="9">
        <f t="shared" si="178"/>
        <v>42390.002650462964</v>
      </c>
      <c r="T2853" s="9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</v>
      </c>
      <c r="P2854" s="5">
        <f t="shared" si="177"/>
        <v>15.833333333333334</v>
      </c>
      <c r="Q2854" t="s">
        <v>8317</v>
      </c>
      <c r="R2854" t="s">
        <v>8318</v>
      </c>
      <c r="S2854" s="9">
        <f t="shared" si="178"/>
        <v>41781.045173611114</v>
      </c>
      <c r="T2854" s="9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5" t="e">
        <f t="shared" si="177"/>
        <v>#DIV/0!</v>
      </c>
      <c r="Q2855" t="s">
        <v>8317</v>
      </c>
      <c r="R2855" t="s">
        <v>8318</v>
      </c>
      <c r="S2855" s="9">
        <f t="shared" si="178"/>
        <v>41836.190937499996</v>
      </c>
      <c r="T2855" s="9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41.699999999999996</v>
      </c>
      <c r="P2856" s="5">
        <f t="shared" si="177"/>
        <v>29.785714285714285</v>
      </c>
      <c r="Q2856" t="s">
        <v>8317</v>
      </c>
      <c r="R2856" t="s">
        <v>8318</v>
      </c>
      <c r="S2856" s="9">
        <f t="shared" si="178"/>
        <v>42111.71665509259</v>
      </c>
      <c r="T2856" s="9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50</v>
      </c>
      <c r="P2857" s="5">
        <f t="shared" si="177"/>
        <v>60</v>
      </c>
      <c r="Q2857" t="s">
        <v>8317</v>
      </c>
      <c r="R2857" t="s">
        <v>8318</v>
      </c>
      <c r="S2857" s="9">
        <f t="shared" si="178"/>
        <v>42370.007766203707</v>
      </c>
      <c r="T2857" s="9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4.8666666666666663</v>
      </c>
      <c r="P2858" s="5">
        <f t="shared" si="177"/>
        <v>24.333333333333332</v>
      </c>
      <c r="Q2858" t="s">
        <v>8317</v>
      </c>
      <c r="R2858" t="s">
        <v>8318</v>
      </c>
      <c r="S2858" s="9">
        <f t="shared" si="178"/>
        <v>42165.037581018521</v>
      </c>
      <c r="T2858" s="9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19.736842105263158</v>
      </c>
      <c r="P2859" s="5">
        <f t="shared" si="177"/>
        <v>500</v>
      </c>
      <c r="Q2859" t="s">
        <v>8317</v>
      </c>
      <c r="R2859" t="s">
        <v>8318</v>
      </c>
      <c r="S2859" s="9">
        <f t="shared" si="178"/>
        <v>42726.920081018514</v>
      </c>
      <c r="T2859" s="9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5" t="e">
        <f t="shared" si="177"/>
        <v>#DIV/0!</v>
      </c>
      <c r="Q2860" t="s">
        <v>8317</v>
      </c>
      <c r="R2860" t="s">
        <v>8318</v>
      </c>
      <c r="S2860" s="9">
        <f t="shared" si="178"/>
        <v>41954.545081018514</v>
      </c>
      <c r="T2860" s="9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</v>
      </c>
      <c r="P2861" s="5">
        <f t="shared" si="177"/>
        <v>35</v>
      </c>
      <c r="Q2861" t="s">
        <v>8317</v>
      </c>
      <c r="R2861" t="s">
        <v>8318</v>
      </c>
      <c r="S2861" s="9">
        <f t="shared" si="178"/>
        <v>42233.362314814818</v>
      </c>
      <c r="T2861" s="9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</v>
      </c>
      <c r="P2862" s="5">
        <f t="shared" si="177"/>
        <v>29.555555555555557</v>
      </c>
      <c r="Q2862" t="s">
        <v>8317</v>
      </c>
      <c r="R2862" t="s">
        <v>8318</v>
      </c>
      <c r="S2862" s="9">
        <f t="shared" si="178"/>
        <v>42480.800648148142</v>
      </c>
      <c r="T2862" s="9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32</v>
      </c>
      <c r="P2863" s="5">
        <f t="shared" si="177"/>
        <v>26.666666666666668</v>
      </c>
      <c r="Q2863" t="s">
        <v>8317</v>
      </c>
      <c r="R2863" t="s">
        <v>8318</v>
      </c>
      <c r="S2863" s="9">
        <f t="shared" si="178"/>
        <v>42257.590833333335</v>
      </c>
      <c r="T2863" s="9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0.43307086614173229</v>
      </c>
      <c r="P2864" s="5">
        <f t="shared" si="177"/>
        <v>18.333333333333332</v>
      </c>
      <c r="Q2864" t="s">
        <v>8317</v>
      </c>
      <c r="R2864" t="s">
        <v>8318</v>
      </c>
      <c r="S2864" s="9">
        <f t="shared" si="178"/>
        <v>41784.789687500001</v>
      </c>
      <c r="T2864" s="9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0.04</v>
      </c>
      <c r="P2865" s="5">
        <f t="shared" si="177"/>
        <v>20</v>
      </c>
      <c r="Q2865" t="s">
        <v>8317</v>
      </c>
      <c r="R2865" t="s">
        <v>8318</v>
      </c>
      <c r="S2865" s="9">
        <f t="shared" si="178"/>
        <v>41831.675034722226</v>
      </c>
      <c r="T2865" s="9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</v>
      </c>
      <c r="P2866" s="5">
        <f t="shared" si="177"/>
        <v>13.333333333333334</v>
      </c>
      <c r="Q2866" t="s">
        <v>8317</v>
      </c>
      <c r="R2866" t="s">
        <v>8318</v>
      </c>
      <c r="S2866" s="9">
        <f t="shared" si="178"/>
        <v>42172.613506944443</v>
      </c>
      <c r="T2866" s="9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5" t="e">
        <f t="shared" si="177"/>
        <v>#DIV/0!</v>
      </c>
      <c r="Q2867" t="s">
        <v>8317</v>
      </c>
      <c r="R2867" t="s">
        <v>8318</v>
      </c>
      <c r="S2867" s="9">
        <f t="shared" si="178"/>
        <v>41950.114108796297</v>
      </c>
      <c r="T2867" s="9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0.89999999999999991</v>
      </c>
      <c r="P2868" s="5">
        <f t="shared" si="177"/>
        <v>22.5</v>
      </c>
      <c r="Q2868" t="s">
        <v>8317</v>
      </c>
      <c r="R2868" t="s">
        <v>8318</v>
      </c>
      <c r="S2868" s="9">
        <f t="shared" si="178"/>
        <v>42627.955104166671</v>
      </c>
      <c r="T2868" s="9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20.16</v>
      </c>
      <c r="P2869" s="5">
        <f t="shared" si="177"/>
        <v>50.4</v>
      </c>
      <c r="Q2869" t="s">
        <v>8317</v>
      </c>
      <c r="R2869" t="s">
        <v>8318</v>
      </c>
      <c r="S2869" s="9">
        <f t="shared" si="178"/>
        <v>42531.195277777777</v>
      </c>
      <c r="T2869" s="9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42.011733333333332</v>
      </c>
      <c r="P2870" s="5">
        <f t="shared" si="177"/>
        <v>105.02933333333334</v>
      </c>
      <c r="Q2870" t="s">
        <v>8317</v>
      </c>
      <c r="R2870" t="s">
        <v>8318</v>
      </c>
      <c r="S2870" s="9">
        <f t="shared" si="178"/>
        <v>42618.827013888891</v>
      </c>
      <c r="T2870" s="9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0.88500000000000001</v>
      </c>
      <c r="P2871" s="5">
        <f t="shared" si="177"/>
        <v>35.4</v>
      </c>
      <c r="Q2871" t="s">
        <v>8317</v>
      </c>
      <c r="R2871" t="s">
        <v>8318</v>
      </c>
      <c r="S2871" s="9">
        <f t="shared" si="178"/>
        <v>42540.593530092592</v>
      </c>
      <c r="T2871" s="9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15</v>
      </c>
      <c r="P2872" s="5">
        <f t="shared" si="177"/>
        <v>83.333333333333329</v>
      </c>
      <c r="Q2872" t="s">
        <v>8317</v>
      </c>
      <c r="R2872" t="s">
        <v>8318</v>
      </c>
      <c r="S2872" s="9">
        <f t="shared" si="178"/>
        <v>41746.189409722225</v>
      </c>
      <c r="T2872" s="9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4.67</v>
      </c>
      <c r="P2873" s="5">
        <f t="shared" si="177"/>
        <v>35.92307692307692</v>
      </c>
      <c r="Q2873" t="s">
        <v>8317</v>
      </c>
      <c r="R2873" t="s">
        <v>8318</v>
      </c>
      <c r="S2873" s="9">
        <f t="shared" si="178"/>
        <v>41974.738576388889</v>
      </c>
      <c r="T2873" s="9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5" t="e">
        <f t="shared" si="177"/>
        <v>#DIV/0!</v>
      </c>
      <c r="Q2874" t="s">
        <v>8317</v>
      </c>
      <c r="R2874" t="s">
        <v>8318</v>
      </c>
      <c r="S2874" s="9">
        <f t="shared" si="178"/>
        <v>42115.11618055556</v>
      </c>
      <c r="T2874" s="9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38.119999999999997</v>
      </c>
      <c r="P2875" s="5">
        <f t="shared" si="177"/>
        <v>119.125</v>
      </c>
      <c r="Q2875" t="s">
        <v>8317</v>
      </c>
      <c r="R2875" t="s">
        <v>8318</v>
      </c>
      <c r="S2875" s="9">
        <f t="shared" si="178"/>
        <v>42002.817488425921</v>
      </c>
      <c r="T2875" s="9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5.42</v>
      </c>
      <c r="P2876" s="5">
        <f t="shared" si="177"/>
        <v>90.333333333333329</v>
      </c>
      <c r="Q2876" t="s">
        <v>8317</v>
      </c>
      <c r="R2876" t="s">
        <v>8318</v>
      </c>
      <c r="S2876" s="9">
        <f t="shared" si="178"/>
        <v>42722.84474537037</v>
      </c>
      <c r="T2876" s="9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3.4999999999999996E-2</v>
      </c>
      <c r="P2877" s="5">
        <f t="shared" si="177"/>
        <v>2.3333333333333335</v>
      </c>
      <c r="Q2877" t="s">
        <v>8317</v>
      </c>
      <c r="R2877" t="s">
        <v>8318</v>
      </c>
      <c r="S2877" s="9">
        <f t="shared" si="178"/>
        <v>42465.128391203703</v>
      </c>
      <c r="T2877" s="9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5" t="e">
        <f t="shared" si="177"/>
        <v>#DIV/0!</v>
      </c>
      <c r="Q2878" t="s">
        <v>8317</v>
      </c>
      <c r="R2878" t="s">
        <v>8318</v>
      </c>
      <c r="S2878" s="9">
        <f t="shared" si="178"/>
        <v>42171.743969907402</v>
      </c>
      <c r="T2878" s="9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10.833333333333334</v>
      </c>
      <c r="P2879" s="5">
        <f t="shared" si="177"/>
        <v>108.33333333333333</v>
      </c>
      <c r="Q2879" t="s">
        <v>8317</v>
      </c>
      <c r="R2879" t="s">
        <v>8318</v>
      </c>
      <c r="S2879" s="9">
        <f t="shared" si="178"/>
        <v>42672.955138888887</v>
      </c>
      <c r="T2879" s="9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</v>
      </c>
      <c r="P2880" s="5">
        <f t="shared" si="177"/>
        <v>15.75</v>
      </c>
      <c r="Q2880" t="s">
        <v>8317</v>
      </c>
      <c r="R2880" t="s">
        <v>8318</v>
      </c>
      <c r="S2880" s="9">
        <f t="shared" si="178"/>
        <v>42128.615682870368</v>
      </c>
      <c r="T2880" s="9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0.2589285714285714</v>
      </c>
      <c r="P2881" s="5">
        <f t="shared" si="177"/>
        <v>29</v>
      </c>
      <c r="Q2881" t="s">
        <v>8317</v>
      </c>
      <c r="R2881" t="s">
        <v>8318</v>
      </c>
      <c r="S2881" s="9">
        <f t="shared" si="178"/>
        <v>42359.725243055553</v>
      </c>
      <c r="T2881" s="9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23.333333333333332</v>
      </c>
      <c r="P2882" s="5">
        <f t="shared" si="177"/>
        <v>96.551724137931032</v>
      </c>
      <c r="Q2882" t="s">
        <v>8317</v>
      </c>
      <c r="R2882" t="s">
        <v>8318</v>
      </c>
      <c r="S2882" s="9">
        <f t="shared" si="178"/>
        <v>42192.905694444446</v>
      </c>
      <c r="T2882" s="9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(E2883/D2883)*100</f>
        <v>0</v>
      </c>
      <c r="P2883" s="5" t="e">
        <f t="shared" ref="P2883:P2946" si="181">E2883/L2883</f>
        <v>#DIV/0!</v>
      </c>
      <c r="Q2883" t="s">
        <v>8317</v>
      </c>
      <c r="R2883" t="s">
        <v>8318</v>
      </c>
      <c r="S2883" s="9">
        <f t="shared" ref="S2883:S2946" si="182">(((J2883/60)/60)/24)+DATE(1970,1,1)</f>
        <v>41916.597638888888</v>
      </c>
      <c r="T2883" s="9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33.6</v>
      </c>
      <c r="P2884" s="5">
        <f t="shared" si="181"/>
        <v>63</v>
      </c>
      <c r="Q2884" t="s">
        <v>8317</v>
      </c>
      <c r="R2884" t="s">
        <v>8318</v>
      </c>
      <c r="S2884" s="9">
        <f t="shared" si="182"/>
        <v>42461.596273148149</v>
      </c>
      <c r="T2884" s="9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19.079999999999998</v>
      </c>
      <c r="P2885" s="5">
        <f t="shared" si="181"/>
        <v>381.6</v>
      </c>
      <c r="Q2885" t="s">
        <v>8317</v>
      </c>
      <c r="R2885" t="s">
        <v>8318</v>
      </c>
      <c r="S2885" s="9">
        <f t="shared" si="182"/>
        <v>42370.90320601852</v>
      </c>
      <c r="T2885" s="9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0.41111111111111115</v>
      </c>
      <c r="P2886" s="5">
        <f t="shared" si="181"/>
        <v>46.25</v>
      </c>
      <c r="Q2886" t="s">
        <v>8317</v>
      </c>
      <c r="R2886" t="s">
        <v>8318</v>
      </c>
      <c r="S2886" s="9">
        <f t="shared" si="182"/>
        <v>41948.727256944447</v>
      </c>
      <c r="T2886" s="9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32.5</v>
      </c>
      <c r="P2887" s="5">
        <f t="shared" si="181"/>
        <v>26</v>
      </c>
      <c r="Q2887" t="s">
        <v>8317</v>
      </c>
      <c r="R2887" t="s">
        <v>8318</v>
      </c>
      <c r="S2887" s="9">
        <f t="shared" si="182"/>
        <v>42047.07640046296</v>
      </c>
      <c r="T2887" s="9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5</v>
      </c>
      <c r="P2888" s="5">
        <f t="shared" si="181"/>
        <v>10</v>
      </c>
      <c r="Q2888" t="s">
        <v>8317</v>
      </c>
      <c r="R2888" t="s">
        <v>8318</v>
      </c>
      <c r="S2888" s="9">
        <f t="shared" si="182"/>
        <v>42261.632916666669</v>
      </c>
      <c r="T2888" s="9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0.16666666666666669</v>
      </c>
      <c r="P2889" s="5">
        <f t="shared" si="181"/>
        <v>5</v>
      </c>
      <c r="Q2889" t="s">
        <v>8317</v>
      </c>
      <c r="R2889" t="s">
        <v>8318</v>
      </c>
      <c r="S2889" s="9">
        <f t="shared" si="182"/>
        <v>41985.427361111113</v>
      </c>
      <c r="T2889" s="9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5" t="e">
        <f t="shared" si="181"/>
        <v>#DIV/0!</v>
      </c>
      <c r="Q2890" t="s">
        <v>8317</v>
      </c>
      <c r="R2890" t="s">
        <v>8318</v>
      </c>
      <c r="S2890" s="9">
        <f t="shared" si="182"/>
        <v>41922.535185185188</v>
      </c>
      <c r="T2890" s="9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38.066666666666663</v>
      </c>
      <c r="P2891" s="5">
        <f t="shared" si="181"/>
        <v>81.571428571428569</v>
      </c>
      <c r="Q2891" t="s">
        <v>8317</v>
      </c>
      <c r="R2891" t="s">
        <v>8318</v>
      </c>
      <c r="S2891" s="9">
        <f t="shared" si="182"/>
        <v>41850.863252314812</v>
      </c>
      <c r="T2891" s="9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</v>
      </c>
      <c r="P2892" s="5">
        <f t="shared" si="181"/>
        <v>7</v>
      </c>
      <c r="Q2892" t="s">
        <v>8317</v>
      </c>
      <c r="R2892" t="s">
        <v>8318</v>
      </c>
      <c r="S2892" s="9">
        <f t="shared" si="182"/>
        <v>41831.742962962962</v>
      </c>
      <c r="T2892" s="9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</v>
      </c>
      <c r="P2893" s="5">
        <f t="shared" si="181"/>
        <v>27.3</v>
      </c>
      <c r="Q2893" t="s">
        <v>8317</v>
      </c>
      <c r="R2893" t="s">
        <v>8318</v>
      </c>
      <c r="S2893" s="9">
        <f t="shared" si="182"/>
        <v>42415.883425925931</v>
      </c>
      <c r="T2893" s="9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9.0909090909090917</v>
      </c>
      <c r="P2894" s="5">
        <f t="shared" si="181"/>
        <v>29.411764705882351</v>
      </c>
      <c r="Q2894" t="s">
        <v>8317</v>
      </c>
      <c r="R2894" t="s">
        <v>8318</v>
      </c>
      <c r="S2894" s="9">
        <f t="shared" si="182"/>
        <v>41869.714166666665</v>
      </c>
      <c r="T2894" s="9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0.5</v>
      </c>
      <c r="P2895" s="5">
        <f t="shared" si="181"/>
        <v>12.5</v>
      </c>
      <c r="Q2895" t="s">
        <v>8317</v>
      </c>
      <c r="R2895" t="s">
        <v>8318</v>
      </c>
      <c r="S2895" s="9">
        <f t="shared" si="182"/>
        <v>41953.773090277777</v>
      </c>
      <c r="T2895" s="9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5" t="e">
        <f t="shared" si="181"/>
        <v>#DIV/0!</v>
      </c>
      <c r="Q2896" t="s">
        <v>8317</v>
      </c>
      <c r="R2896" t="s">
        <v>8318</v>
      </c>
      <c r="S2896" s="9">
        <f t="shared" si="182"/>
        <v>42037.986284722225</v>
      </c>
      <c r="T2896" s="9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4.5999999999999996</v>
      </c>
      <c r="P2897" s="5">
        <f t="shared" si="181"/>
        <v>5.75</v>
      </c>
      <c r="Q2897" t="s">
        <v>8317</v>
      </c>
      <c r="R2897" t="s">
        <v>8318</v>
      </c>
      <c r="S2897" s="9">
        <f t="shared" si="182"/>
        <v>41811.555462962962</v>
      </c>
      <c r="T2897" s="9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20.833333333333336</v>
      </c>
      <c r="P2898" s="5">
        <f t="shared" si="181"/>
        <v>52.083333333333336</v>
      </c>
      <c r="Q2898" t="s">
        <v>8317</v>
      </c>
      <c r="R2898" t="s">
        <v>8318</v>
      </c>
      <c r="S2898" s="9">
        <f t="shared" si="182"/>
        <v>42701.908807870372</v>
      </c>
      <c r="T2898" s="9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</v>
      </c>
      <c r="P2899" s="5">
        <f t="shared" si="181"/>
        <v>183.33333333333334</v>
      </c>
      <c r="Q2899" t="s">
        <v>8317</v>
      </c>
      <c r="R2899" t="s">
        <v>8318</v>
      </c>
      <c r="S2899" s="9">
        <f t="shared" si="182"/>
        <v>42258.646504629629</v>
      </c>
      <c r="T2899" s="9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4.2133333333333338</v>
      </c>
      <c r="P2900" s="5">
        <f t="shared" si="181"/>
        <v>26.333333333333332</v>
      </c>
      <c r="Q2900" t="s">
        <v>8317</v>
      </c>
      <c r="R2900" t="s">
        <v>8318</v>
      </c>
      <c r="S2900" s="9">
        <f t="shared" si="182"/>
        <v>42278.664965277778</v>
      </c>
      <c r="T2900" s="9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5" t="e">
        <f t="shared" si="181"/>
        <v>#DIV/0!</v>
      </c>
      <c r="Q2901" t="s">
        <v>8317</v>
      </c>
      <c r="R2901" t="s">
        <v>8318</v>
      </c>
      <c r="S2901" s="9">
        <f t="shared" si="182"/>
        <v>42515.078217592592</v>
      </c>
      <c r="T2901" s="9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61.909090909090914</v>
      </c>
      <c r="P2902" s="5">
        <f t="shared" si="181"/>
        <v>486.42857142857144</v>
      </c>
      <c r="Q2902" t="s">
        <v>8317</v>
      </c>
      <c r="R2902" t="s">
        <v>8318</v>
      </c>
      <c r="S2902" s="9">
        <f t="shared" si="182"/>
        <v>41830.234166666669</v>
      </c>
      <c r="T2902" s="9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0.8</v>
      </c>
      <c r="P2903" s="5">
        <f t="shared" si="181"/>
        <v>3</v>
      </c>
      <c r="Q2903" t="s">
        <v>8317</v>
      </c>
      <c r="R2903" t="s">
        <v>8318</v>
      </c>
      <c r="S2903" s="9">
        <f t="shared" si="182"/>
        <v>41982.904386574075</v>
      </c>
      <c r="T2903" s="9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1.6666666666666666E-2</v>
      </c>
      <c r="P2904" s="5">
        <f t="shared" si="181"/>
        <v>25</v>
      </c>
      <c r="Q2904" t="s">
        <v>8317</v>
      </c>
      <c r="R2904" t="s">
        <v>8318</v>
      </c>
      <c r="S2904" s="9">
        <f t="shared" si="182"/>
        <v>42210.439768518518</v>
      </c>
      <c r="T2904" s="9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0.77999999999999992</v>
      </c>
      <c r="P2905" s="5">
        <f t="shared" si="181"/>
        <v>9.75</v>
      </c>
      <c r="Q2905" t="s">
        <v>8317</v>
      </c>
      <c r="R2905" t="s">
        <v>8318</v>
      </c>
      <c r="S2905" s="9">
        <f t="shared" si="182"/>
        <v>42196.166874999995</v>
      </c>
      <c r="T2905" s="9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5</v>
      </c>
      <c r="P2906" s="5">
        <f t="shared" si="181"/>
        <v>18.75</v>
      </c>
      <c r="Q2906" t="s">
        <v>8317</v>
      </c>
      <c r="R2906" t="s">
        <v>8318</v>
      </c>
      <c r="S2906" s="9">
        <f t="shared" si="182"/>
        <v>41940.967951388891</v>
      </c>
      <c r="T2906" s="9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17.771428571428572</v>
      </c>
      <c r="P2907" s="5">
        <f t="shared" si="181"/>
        <v>36.588235294117645</v>
      </c>
      <c r="Q2907" t="s">
        <v>8317</v>
      </c>
      <c r="R2907" t="s">
        <v>8318</v>
      </c>
      <c r="S2907" s="9">
        <f t="shared" si="182"/>
        <v>42606.056863425925</v>
      </c>
      <c r="T2907" s="9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9.4166666666666661</v>
      </c>
      <c r="P2908" s="5">
        <f t="shared" si="181"/>
        <v>80.714285714285708</v>
      </c>
      <c r="Q2908" t="s">
        <v>8317</v>
      </c>
      <c r="R2908" t="s">
        <v>8318</v>
      </c>
      <c r="S2908" s="9">
        <f t="shared" si="182"/>
        <v>42199.648912037039</v>
      </c>
      <c r="T2908" s="9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0.08</v>
      </c>
      <c r="P2909" s="5">
        <f t="shared" si="181"/>
        <v>1</v>
      </c>
      <c r="Q2909" t="s">
        <v>8317</v>
      </c>
      <c r="R2909" t="s">
        <v>8318</v>
      </c>
      <c r="S2909" s="9">
        <f t="shared" si="182"/>
        <v>42444.877743055549</v>
      </c>
      <c r="T2909" s="9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</v>
      </c>
      <c r="P2910" s="5">
        <f t="shared" si="181"/>
        <v>52.8</v>
      </c>
      <c r="Q2910" t="s">
        <v>8317</v>
      </c>
      <c r="R2910" t="s">
        <v>8318</v>
      </c>
      <c r="S2910" s="9">
        <f t="shared" si="182"/>
        <v>42499.731701388882</v>
      </c>
      <c r="T2910" s="9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1.1111111111111112E-2</v>
      </c>
      <c r="P2911" s="5">
        <f t="shared" si="181"/>
        <v>20</v>
      </c>
      <c r="Q2911" t="s">
        <v>8317</v>
      </c>
      <c r="R2911" t="s">
        <v>8318</v>
      </c>
      <c r="S2911" s="9">
        <f t="shared" si="182"/>
        <v>41929.266215277778</v>
      </c>
      <c r="T2911" s="9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3.3333333333333335E-3</v>
      </c>
      <c r="P2912" s="5">
        <f t="shared" si="181"/>
        <v>1</v>
      </c>
      <c r="Q2912" t="s">
        <v>8317</v>
      </c>
      <c r="R2912" t="s">
        <v>8318</v>
      </c>
      <c r="S2912" s="9">
        <f t="shared" si="182"/>
        <v>42107.841284722221</v>
      </c>
      <c r="T2912" s="9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36.5</v>
      </c>
      <c r="P2913" s="5">
        <f t="shared" si="181"/>
        <v>46.928571428571431</v>
      </c>
      <c r="Q2913" t="s">
        <v>8317</v>
      </c>
      <c r="R2913" t="s">
        <v>8318</v>
      </c>
      <c r="S2913" s="9">
        <f t="shared" si="182"/>
        <v>42142.768819444449</v>
      </c>
      <c r="T2913" s="9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14.058171745152354</v>
      </c>
      <c r="P2914" s="5">
        <f t="shared" si="181"/>
        <v>78.07692307692308</v>
      </c>
      <c r="Q2914" t="s">
        <v>8317</v>
      </c>
      <c r="R2914" t="s">
        <v>8318</v>
      </c>
      <c r="S2914" s="9">
        <f t="shared" si="182"/>
        <v>42354.131643518514</v>
      </c>
      <c r="T2914" s="9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0.02</v>
      </c>
      <c r="P2915" s="5">
        <f t="shared" si="181"/>
        <v>1</v>
      </c>
      <c r="Q2915" t="s">
        <v>8317</v>
      </c>
      <c r="R2915" t="s">
        <v>8318</v>
      </c>
      <c r="S2915" s="9">
        <f t="shared" si="182"/>
        <v>41828.922905092593</v>
      </c>
      <c r="T2915" s="9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4.0000000000000001E-3</v>
      </c>
      <c r="P2916" s="5">
        <f t="shared" si="181"/>
        <v>1</v>
      </c>
      <c r="Q2916" t="s">
        <v>8317</v>
      </c>
      <c r="R2916" t="s">
        <v>8318</v>
      </c>
      <c r="S2916" s="9">
        <f t="shared" si="182"/>
        <v>42017.907337962963</v>
      </c>
      <c r="T2916" s="9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61.1</v>
      </c>
      <c r="P2917" s="5">
        <f t="shared" si="181"/>
        <v>203.66666666666666</v>
      </c>
      <c r="Q2917" t="s">
        <v>8317</v>
      </c>
      <c r="R2917" t="s">
        <v>8318</v>
      </c>
      <c r="S2917" s="9">
        <f t="shared" si="182"/>
        <v>42415.398032407407</v>
      </c>
      <c r="T2917" s="9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7.8378378378378386</v>
      </c>
      <c r="P2918" s="5">
        <f t="shared" si="181"/>
        <v>20.714285714285715</v>
      </c>
      <c r="Q2918" t="s">
        <v>8317</v>
      </c>
      <c r="R2918" t="s">
        <v>8318</v>
      </c>
      <c r="S2918" s="9">
        <f t="shared" si="182"/>
        <v>41755.476724537039</v>
      </c>
      <c r="T2918" s="9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21.85</v>
      </c>
      <c r="P2919" s="5">
        <f t="shared" si="181"/>
        <v>48.555555555555557</v>
      </c>
      <c r="Q2919" t="s">
        <v>8317</v>
      </c>
      <c r="R2919" t="s">
        <v>8318</v>
      </c>
      <c r="S2919" s="9">
        <f t="shared" si="182"/>
        <v>42245.234340277777</v>
      </c>
      <c r="T2919" s="9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27.24</v>
      </c>
      <c r="P2920" s="5">
        <f t="shared" si="181"/>
        <v>68.099999999999994</v>
      </c>
      <c r="Q2920" t="s">
        <v>8317</v>
      </c>
      <c r="R2920" t="s">
        <v>8318</v>
      </c>
      <c r="S2920" s="9">
        <f t="shared" si="182"/>
        <v>42278.629710648151</v>
      </c>
      <c r="T2920" s="9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</v>
      </c>
      <c r="P2921" s="5">
        <f t="shared" si="181"/>
        <v>8.5</v>
      </c>
      <c r="Q2921" t="s">
        <v>8317</v>
      </c>
      <c r="R2921" t="s">
        <v>8318</v>
      </c>
      <c r="S2921" s="9">
        <f t="shared" si="182"/>
        <v>41826.61954861111</v>
      </c>
      <c r="T2921" s="9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26.840000000000003</v>
      </c>
      <c r="P2922" s="5">
        <f t="shared" si="181"/>
        <v>51.615384615384613</v>
      </c>
      <c r="Q2922" t="s">
        <v>8317</v>
      </c>
      <c r="R2922" t="s">
        <v>8318</v>
      </c>
      <c r="S2922" s="9">
        <f t="shared" si="182"/>
        <v>42058.792476851857</v>
      </c>
      <c r="T2922" s="9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129</v>
      </c>
      <c r="P2923" s="5">
        <f t="shared" si="181"/>
        <v>43</v>
      </c>
      <c r="Q2923" t="s">
        <v>8317</v>
      </c>
      <c r="R2923" t="s">
        <v>8359</v>
      </c>
      <c r="S2923" s="9">
        <f t="shared" si="182"/>
        <v>41877.886620370373</v>
      </c>
      <c r="T2923" s="9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100</v>
      </c>
      <c r="P2924" s="5">
        <f t="shared" si="181"/>
        <v>83.333333333333329</v>
      </c>
      <c r="Q2924" t="s">
        <v>8317</v>
      </c>
      <c r="R2924" t="s">
        <v>8359</v>
      </c>
      <c r="S2924" s="9">
        <f t="shared" si="182"/>
        <v>42097.874155092592</v>
      </c>
      <c r="T2924" s="9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100</v>
      </c>
      <c r="P2925" s="5">
        <f t="shared" si="181"/>
        <v>30</v>
      </c>
      <c r="Q2925" t="s">
        <v>8317</v>
      </c>
      <c r="R2925" t="s">
        <v>8359</v>
      </c>
      <c r="S2925" s="9">
        <f t="shared" si="182"/>
        <v>42013.15253472222</v>
      </c>
      <c r="T2925" s="9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103.2</v>
      </c>
      <c r="P2926" s="5">
        <f t="shared" si="181"/>
        <v>175.51020408163265</v>
      </c>
      <c r="Q2926" t="s">
        <v>8317</v>
      </c>
      <c r="R2926" t="s">
        <v>8359</v>
      </c>
      <c r="S2926" s="9">
        <f t="shared" si="182"/>
        <v>42103.556828703702</v>
      </c>
      <c r="T2926" s="9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102.44597777777777</v>
      </c>
      <c r="P2927" s="5">
        <f t="shared" si="181"/>
        <v>231.66175879396985</v>
      </c>
      <c r="Q2927" t="s">
        <v>8317</v>
      </c>
      <c r="R2927" t="s">
        <v>8359</v>
      </c>
      <c r="S2927" s="9">
        <f t="shared" si="182"/>
        <v>41863.584120370368</v>
      </c>
      <c r="T2927" s="9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125</v>
      </c>
      <c r="P2928" s="5">
        <f t="shared" si="181"/>
        <v>75</v>
      </c>
      <c r="Q2928" t="s">
        <v>8317</v>
      </c>
      <c r="R2928" t="s">
        <v>8359</v>
      </c>
      <c r="S2928" s="9">
        <f t="shared" si="182"/>
        <v>42044.765960648147</v>
      </c>
      <c r="T2928" s="9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130.83333333333334</v>
      </c>
      <c r="P2929" s="5">
        <f t="shared" si="181"/>
        <v>112.14285714285714</v>
      </c>
      <c r="Q2929" t="s">
        <v>8317</v>
      </c>
      <c r="R2929" t="s">
        <v>8359</v>
      </c>
      <c r="S2929" s="9">
        <f t="shared" si="182"/>
        <v>41806.669317129628</v>
      </c>
      <c r="T2929" s="9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100</v>
      </c>
      <c r="P2930" s="5">
        <f t="shared" si="181"/>
        <v>41.666666666666664</v>
      </c>
      <c r="Q2930" t="s">
        <v>8317</v>
      </c>
      <c r="R2930" t="s">
        <v>8359</v>
      </c>
      <c r="S2930" s="9">
        <f t="shared" si="182"/>
        <v>42403.998217592598</v>
      </c>
      <c r="T2930" s="9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102.06937499999999</v>
      </c>
      <c r="P2931" s="5">
        <f t="shared" si="181"/>
        <v>255.17343750000001</v>
      </c>
      <c r="Q2931" t="s">
        <v>8317</v>
      </c>
      <c r="R2931" t="s">
        <v>8359</v>
      </c>
      <c r="S2931" s="9">
        <f t="shared" si="182"/>
        <v>41754.564328703702</v>
      </c>
      <c r="T2931" s="9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100.92000000000002</v>
      </c>
      <c r="P2932" s="5">
        <f t="shared" si="181"/>
        <v>162.7741935483871</v>
      </c>
      <c r="Q2932" t="s">
        <v>8317</v>
      </c>
      <c r="R2932" t="s">
        <v>8359</v>
      </c>
      <c r="S2932" s="9">
        <f t="shared" si="182"/>
        <v>42101.584074074075</v>
      </c>
      <c r="T2932" s="9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106</v>
      </c>
      <c r="P2933" s="5">
        <f t="shared" si="181"/>
        <v>88.333333333333329</v>
      </c>
      <c r="Q2933" t="s">
        <v>8317</v>
      </c>
      <c r="R2933" t="s">
        <v>8359</v>
      </c>
      <c r="S2933" s="9">
        <f t="shared" si="182"/>
        <v>41872.291238425925</v>
      </c>
      <c r="T2933" s="9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105.0967741935484</v>
      </c>
      <c r="P2934" s="5">
        <f t="shared" si="181"/>
        <v>85.736842105263165</v>
      </c>
      <c r="Q2934" t="s">
        <v>8317</v>
      </c>
      <c r="R2934" t="s">
        <v>8359</v>
      </c>
      <c r="S2934" s="9">
        <f t="shared" si="182"/>
        <v>42025.164780092593</v>
      </c>
      <c r="T2934" s="9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102.76</v>
      </c>
      <c r="P2935" s="5">
        <f t="shared" si="181"/>
        <v>47.574074074074076</v>
      </c>
      <c r="Q2935" t="s">
        <v>8317</v>
      </c>
      <c r="R2935" t="s">
        <v>8359</v>
      </c>
      <c r="S2935" s="9">
        <f t="shared" si="182"/>
        <v>42495.956631944442</v>
      </c>
      <c r="T2935" s="9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108</v>
      </c>
      <c r="P2936" s="5">
        <f t="shared" si="181"/>
        <v>72.972972972972968</v>
      </c>
      <c r="Q2936" t="s">
        <v>8317</v>
      </c>
      <c r="R2936" t="s">
        <v>8359</v>
      </c>
      <c r="S2936" s="9">
        <f t="shared" si="182"/>
        <v>41775.636157407411</v>
      </c>
      <c r="T2936" s="9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100.88571428571429</v>
      </c>
      <c r="P2937" s="5">
        <f t="shared" si="181"/>
        <v>90.538461538461533</v>
      </c>
      <c r="Q2937" t="s">
        <v>8317</v>
      </c>
      <c r="R2937" t="s">
        <v>8359</v>
      </c>
      <c r="S2937" s="9">
        <f t="shared" si="182"/>
        <v>42553.583425925928</v>
      </c>
      <c r="T2937" s="9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128</v>
      </c>
      <c r="P2938" s="5">
        <f t="shared" si="181"/>
        <v>37.647058823529413</v>
      </c>
      <c r="Q2938" t="s">
        <v>8317</v>
      </c>
      <c r="R2938" t="s">
        <v>8359</v>
      </c>
      <c r="S2938" s="9">
        <f t="shared" si="182"/>
        <v>41912.650729166664</v>
      </c>
      <c r="T2938" s="9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133.33333333333331</v>
      </c>
      <c r="P2939" s="5">
        <f t="shared" si="181"/>
        <v>36.363636363636367</v>
      </c>
      <c r="Q2939" t="s">
        <v>8317</v>
      </c>
      <c r="R2939" t="s">
        <v>8359</v>
      </c>
      <c r="S2939" s="9">
        <f t="shared" si="182"/>
        <v>41803.457326388889</v>
      </c>
      <c r="T2939" s="9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101.375</v>
      </c>
      <c r="P2940" s="5">
        <f t="shared" si="181"/>
        <v>126.71875</v>
      </c>
      <c r="Q2940" t="s">
        <v>8317</v>
      </c>
      <c r="R2940" t="s">
        <v>8359</v>
      </c>
      <c r="S2940" s="9">
        <f t="shared" si="182"/>
        <v>42004.703865740739</v>
      </c>
      <c r="T2940" s="9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102.875</v>
      </c>
      <c r="P2941" s="5">
        <f t="shared" si="181"/>
        <v>329.2</v>
      </c>
      <c r="Q2941" t="s">
        <v>8317</v>
      </c>
      <c r="R2941" t="s">
        <v>8359</v>
      </c>
      <c r="S2941" s="9">
        <f t="shared" si="182"/>
        <v>41845.809166666666</v>
      </c>
      <c r="T2941" s="9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107.24000000000001</v>
      </c>
      <c r="P2942" s="5">
        <f t="shared" si="181"/>
        <v>81.242424242424249</v>
      </c>
      <c r="Q2942" t="s">
        <v>8317</v>
      </c>
      <c r="R2942" t="s">
        <v>8359</v>
      </c>
      <c r="S2942" s="9">
        <f t="shared" si="182"/>
        <v>41982.773356481484</v>
      </c>
      <c r="T2942" s="9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4.0000000000000001E-3</v>
      </c>
      <c r="P2943" s="5">
        <f t="shared" si="181"/>
        <v>1</v>
      </c>
      <c r="Q2943" t="s">
        <v>8317</v>
      </c>
      <c r="R2943" t="s">
        <v>8357</v>
      </c>
      <c r="S2943" s="9">
        <f t="shared" si="182"/>
        <v>42034.960127314815</v>
      </c>
      <c r="T2943" s="9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20.424999999999997</v>
      </c>
      <c r="P2944" s="5">
        <f t="shared" si="181"/>
        <v>202.22772277227722</v>
      </c>
      <c r="Q2944" t="s">
        <v>8317</v>
      </c>
      <c r="R2944" t="s">
        <v>8357</v>
      </c>
      <c r="S2944" s="9">
        <f t="shared" si="182"/>
        <v>42334.803923611107</v>
      </c>
      <c r="T2944" s="9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5" t="e">
        <f t="shared" si="181"/>
        <v>#DIV/0!</v>
      </c>
      <c r="Q2945" t="s">
        <v>8317</v>
      </c>
      <c r="R2945" t="s">
        <v>8357</v>
      </c>
      <c r="S2945" s="9">
        <f t="shared" si="182"/>
        <v>42077.129398148143</v>
      </c>
      <c r="T2945" s="9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1</v>
      </c>
      <c r="P2946" s="5">
        <f t="shared" si="181"/>
        <v>100</v>
      </c>
      <c r="Q2946" t="s">
        <v>8317</v>
      </c>
      <c r="R2946" t="s">
        <v>8357</v>
      </c>
      <c r="S2946" s="9">
        <f t="shared" si="182"/>
        <v>42132.9143287037</v>
      </c>
      <c r="T2946" s="9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(E2947/D2947)*100</f>
        <v>0</v>
      </c>
      <c r="P2947" s="5" t="e">
        <f t="shared" ref="P2947:P3010" si="185">E2947/L2947</f>
        <v>#DIV/0!</v>
      </c>
      <c r="Q2947" t="s">
        <v>8317</v>
      </c>
      <c r="R2947" t="s">
        <v>8357</v>
      </c>
      <c r="S2947" s="9">
        <f t="shared" ref="S2947:S3010" si="186">(((J2947/60)/60)/24)+DATE(1970,1,1)</f>
        <v>42118.139583333337</v>
      </c>
      <c r="T2947" s="9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0.1</v>
      </c>
      <c r="P2948" s="5">
        <f t="shared" si="185"/>
        <v>1</v>
      </c>
      <c r="Q2948" t="s">
        <v>8317</v>
      </c>
      <c r="R2948" t="s">
        <v>8357</v>
      </c>
      <c r="S2948" s="9">
        <f t="shared" si="186"/>
        <v>42567.531157407408</v>
      </c>
      <c r="T2948" s="9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4.2880000000000003</v>
      </c>
      <c r="P2949" s="5">
        <f t="shared" si="185"/>
        <v>82.461538461538467</v>
      </c>
      <c r="Q2949" t="s">
        <v>8317</v>
      </c>
      <c r="R2949" t="s">
        <v>8357</v>
      </c>
      <c r="S2949" s="9">
        <f t="shared" si="186"/>
        <v>42649.562118055561</v>
      </c>
      <c r="T2949" s="9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4.8000000000000004E-3</v>
      </c>
      <c r="P2950" s="5">
        <f t="shared" si="185"/>
        <v>2.6666666666666665</v>
      </c>
      <c r="Q2950" t="s">
        <v>8317</v>
      </c>
      <c r="R2950" t="s">
        <v>8357</v>
      </c>
      <c r="S2950" s="9">
        <f t="shared" si="186"/>
        <v>42097.649224537032</v>
      </c>
      <c r="T2950" s="9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</v>
      </c>
      <c r="P2951" s="5">
        <f t="shared" si="185"/>
        <v>12.5</v>
      </c>
      <c r="Q2951" t="s">
        <v>8317</v>
      </c>
      <c r="R2951" t="s">
        <v>8357</v>
      </c>
      <c r="S2951" s="9">
        <f t="shared" si="186"/>
        <v>42297.823113425926</v>
      </c>
      <c r="T2951" s="9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5" t="e">
        <f t="shared" si="185"/>
        <v>#DIV/0!</v>
      </c>
      <c r="Q2952" t="s">
        <v>8317</v>
      </c>
      <c r="R2952" t="s">
        <v>8357</v>
      </c>
      <c r="S2952" s="9">
        <f t="shared" si="186"/>
        <v>42362.36518518519</v>
      </c>
      <c r="T2952" s="9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2.1919999999999997</v>
      </c>
      <c r="P2953" s="5">
        <f t="shared" si="185"/>
        <v>18.896551724137932</v>
      </c>
      <c r="Q2953" t="s">
        <v>8317</v>
      </c>
      <c r="R2953" t="s">
        <v>8357</v>
      </c>
      <c r="S2953" s="9">
        <f t="shared" si="186"/>
        <v>41872.802928240737</v>
      </c>
      <c r="T2953" s="9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8.0250000000000004</v>
      </c>
      <c r="P2954" s="5">
        <f t="shared" si="185"/>
        <v>200.625</v>
      </c>
      <c r="Q2954" t="s">
        <v>8317</v>
      </c>
      <c r="R2954" t="s">
        <v>8357</v>
      </c>
      <c r="S2954" s="9">
        <f t="shared" si="186"/>
        <v>42628.690266203703</v>
      </c>
      <c r="T2954" s="9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0.15125</v>
      </c>
      <c r="P2955" s="5">
        <f t="shared" si="185"/>
        <v>201.66666666666666</v>
      </c>
      <c r="Q2955" t="s">
        <v>8317</v>
      </c>
      <c r="R2955" t="s">
        <v>8357</v>
      </c>
      <c r="S2955" s="9">
        <f t="shared" si="186"/>
        <v>42255.791909722218</v>
      </c>
      <c r="T2955" s="9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5" t="e">
        <f t="shared" si="185"/>
        <v>#DIV/0!</v>
      </c>
      <c r="Q2956" t="s">
        <v>8317</v>
      </c>
      <c r="R2956" t="s">
        <v>8357</v>
      </c>
      <c r="S2956" s="9">
        <f t="shared" si="186"/>
        <v>42790.583368055552</v>
      </c>
      <c r="T2956" s="9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59.583333333333336</v>
      </c>
      <c r="P2957" s="5">
        <f t="shared" si="185"/>
        <v>65</v>
      </c>
      <c r="Q2957" t="s">
        <v>8317</v>
      </c>
      <c r="R2957" t="s">
        <v>8357</v>
      </c>
      <c r="S2957" s="9">
        <f t="shared" si="186"/>
        <v>42141.741307870368</v>
      </c>
      <c r="T2957" s="9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16.734177215189874</v>
      </c>
      <c r="P2958" s="5">
        <f t="shared" si="185"/>
        <v>66.099999999999994</v>
      </c>
      <c r="Q2958" t="s">
        <v>8317</v>
      </c>
      <c r="R2958" t="s">
        <v>8357</v>
      </c>
      <c r="S2958" s="9">
        <f t="shared" si="186"/>
        <v>42464.958912037036</v>
      </c>
      <c r="T2958" s="9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1.8666666666666669</v>
      </c>
      <c r="P2959" s="5">
        <f t="shared" si="185"/>
        <v>93.333333333333329</v>
      </c>
      <c r="Q2959" t="s">
        <v>8317</v>
      </c>
      <c r="R2959" t="s">
        <v>8357</v>
      </c>
      <c r="S2959" s="9">
        <f t="shared" si="186"/>
        <v>42031.011249999996</v>
      </c>
      <c r="T2959" s="9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5" t="e">
        <f t="shared" si="185"/>
        <v>#DIV/0!</v>
      </c>
      <c r="Q2960" t="s">
        <v>8317</v>
      </c>
      <c r="R2960" t="s">
        <v>8357</v>
      </c>
      <c r="S2960" s="9">
        <f t="shared" si="186"/>
        <v>42438.779131944444</v>
      </c>
      <c r="T2960" s="9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5" t="e">
        <f t="shared" si="185"/>
        <v>#DIV/0!</v>
      </c>
      <c r="Q2961" t="s">
        <v>8317</v>
      </c>
      <c r="R2961" t="s">
        <v>8357</v>
      </c>
      <c r="S2961" s="9">
        <f t="shared" si="186"/>
        <v>42498.008391203708</v>
      </c>
      <c r="T2961" s="9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5" t="e">
        <f t="shared" si="185"/>
        <v>#DIV/0!</v>
      </c>
      <c r="Q2962" t="s">
        <v>8317</v>
      </c>
      <c r="R2962" t="s">
        <v>8357</v>
      </c>
      <c r="S2962" s="9">
        <f t="shared" si="186"/>
        <v>41863.757210648146</v>
      </c>
      <c r="T2962" s="9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109.62</v>
      </c>
      <c r="P2963" s="5">
        <f t="shared" si="185"/>
        <v>50.75</v>
      </c>
      <c r="Q2963" t="s">
        <v>8317</v>
      </c>
      <c r="R2963" t="s">
        <v>8318</v>
      </c>
      <c r="S2963" s="9">
        <f t="shared" si="186"/>
        <v>42061.212488425925</v>
      </c>
      <c r="T2963" s="9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121.8</v>
      </c>
      <c r="P2964" s="5">
        <f t="shared" si="185"/>
        <v>60.9</v>
      </c>
      <c r="Q2964" t="s">
        <v>8317</v>
      </c>
      <c r="R2964" t="s">
        <v>8318</v>
      </c>
      <c r="S2964" s="9">
        <f t="shared" si="186"/>
        <v>42036.24428240741</v>
      </c>
      <c r="T2964" s="9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106.85</v>
      </c>
      <c r="P2965" s="5">
        <f t="shared" si="185"/>
        <v>109.03061224489795</v>
      </c>
      <c r="Q2965" t="s">
        <v>8317</v>
      </c>
      <c r="R2965" t="s">
        <v>8318</v>
      </c>
      <c r="S2965" s="9">
        <f t="shared" si="186"/>
        <v>42157.470185185186</v>
      </c>
      <c r="T2965" s="9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100.71379999999999</v>
      </c>
      <c r="P2966" s="5">
        <f t="shared" si="185"/>
        <v>25.692295918367346</v>
      </c>
      <c r="Q2966" t="s">
        <v>8317</v>
      </c>
      <c r="R2966" t="s">
        <v>8318</v>
      </c>
      <c r="S2966" s="9">
        <f t="shared" si="186"/>
        <v>41827.909942129627</v>
      </c>
      <c r="T2966" s="9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109.00000000000001</v>
      </c>
      <c r="P2967" s="5">
        <f t="shared" si="185"/>
        <v>41.92307692307692</v>
      </c>
      <c r="Q2967" t="s">
        <v>8317</v>
      </c>
      <c r="R2967" t="s">
        <v>8318</v>
      </c>
      <c r="S2967" s="9">
        <f t="shared" si="186"/>
        <v>42162.729548611111</v>
      </c>
      <c r="T2967" s="9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113.63000000000001</v>
      </c>
      <c r="P2968" s="5">
        <f t="shared" si="185"/>
        <v>88.7734375</v>
      </c>
      <c r="Q2968" t="s">
        <v>8317</v>
      </c>
      <c r="R2968" t="s">
        <v>8318</v>
      </c>
      <c r="S2968" s="9">
        <f t="shared" si="186"/>
        <v>42233.738564814819</v>
      </c>
      <c r="T2968" s="9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113.92</v>
      </c>
      <c r="P2969" s="5">
        <f t="shared" si="185"/>
        <v>80.225352112676063</v>
      </c>
      <c r="Q2969" t="s">
        <v>8317</v>
      </c>
      <c r="R2969" t="s">
        <v>8318</v>
      </c>
      <c r="S2969" s="9">
        <f t="shared" si="186"/>
        <v>42042.197824074072</v>
      </c>
      <c r="T2969" s="9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106</v>
      </c>
      <c r="P2970" s="5">
        <f t="shared" si="185"/>
        <v>78.936170212765958</v>
      </c>
      <c r="Q2970" t="s">
        <v>8317</v>
      </c>
      <c r="R2970" t="s">
        <v>8318</v>
      </c>
      <c r="S2970" s="9">
        <f t="shared" si="186"/>
        <v>42585.523842592593</v>
      </c>
      <c r="T2970" s="9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162.5</v>
      </c>
      <c r="P2971" s="5">
        <f t="shared" si="185"/>
        <v>95.588235294117652</v>
      </c>
      <c r="Q2971" t="s">
        <v>8317</v>
      </c>
      <c r="R2971" t="s">
        <v>8318</v>
      </c>
      <c r="S2971" s="9">
        <f t="shared" si="186"/>
        <v>42097.786493055552</v>
      </c>
      <c r="T2971" s="9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106</v>
      </c>
      <c r="P2972" s="5">
        <f t="shared" si="185"/>
        <v>69.890109890109883</v>
      </c>
      <c r="Q2972" t="s">
        <v>8317</v>
      </c>
      <c r="R2972" t="s">
        <v>8318</v>
      </c>
      <c r="S2972" s="9">
        <f t="shared" si="186"/>
        <v>41808.669571759259</v>
      </c>
      <c r="T2972" s="9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100.15624999999999</v>
      </c>
      <c r="P2973" s="5">
        <f t="shared" si="185"/>
        <v>74.534883720930239</v>
      </c>
      <c r="Q2973" t="s">
        <v>8317</v>
      </c>
      <c r="R2973" t="s">
        <v>8318</v>
      </c>
      <c r="S2973" s="9">
        <f t="shared" si="186"/>
        <v>41852.658310185187</v>
      </c>
      <c r="T2973" s="9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105.35000000000001</v>
      </c>
      <c r="P2974" s="5">
        <f t="shared" si="185"/>
        <v>123.94117647058823</v>
      </c>
      <c r="Q2974" t="s">
        <v>8317</v>
      </c>
      <c r="R2974" t="s">
        <v>8318</v>
      </c>
      <c r="S2974" s="9">
        <f t="shared" si="186"/>
        <v>42694.110185185185</v>
      </c>
      <c r="T2974" s="9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174.8</v>
      </c>
      <c r="P2975" s="5">
        <f t="shared" si="185"/>
        <v>264.84848484848487</v>
      </c>
      <c r="Q2975" t="s">
        <v>8317</v>
      </c>
      <c r="R2975" t="s">
        <v>8318</v>
      </c>
      <c r="S2975" s="9">
        <f t="shared" si="186"/>
        <v>42341.818379629629</v>
      </c>
      <c r="T2975" s="9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102</v>
      </c>
      <c r="P2976" s="5">
        <f t="shared" si="185"/>
        <v>58.620689655172413</v>
      </c>
      <c r="Q2976" t="s">
        <v>8317</v>
      </c>
      <c r="R2976" t="s">
        <v>8318</v>
      </c>
      <c r="S2976" s="9">
        <f t="shared" si="186"/>
        <v>41880.061006944445</v>
      </c>
      <c r="T2976" s="9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100.125</v>
      </c>
      <c r="P2977" s="5">
        <f t="shared" si="185"/>
        <v>70.884955752212392</v>
      </c>
      <c r="Q2977" t="s">
        <v>8317</v>
      </c>
      <c r="R2977" t="s">
        <v>8318</v>
      </c>
      <c r="S2977" s="9">
        <f t="shared" si="186"/>
        <v>41941.683865740742</v>
      </c>
      <c r="T2977" s="9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171.42857142857142</v>
      </c>
      <c r="P2978" s="5">
        <f t="shared" si="185"/>
        <v>8.5714285714285712</v>
      </c>
      <c r="Q2978" t="s">
        <v>8317</v>
      </c>
      <c r="R2978" t="s">
        <v>8318</v>
      </c>
      <c r="S2978" s="9">
        <f t="shared" si="186"/>
        <v>42425.730671296296</v>
      </c>
      <c r="T2978" s="9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113.56666666666666</v>
      </c>
      <c r="P2979" s="5">
        <f t="shared" si="185"/>
        <v>113.56666666666666</v>
      </c>
      <c r="Q2979" t="s">
        <v>8317</v>
      </c>
      <c r="R2979" t="s">
        <v>8318</v>
      </c>
      <c r="S2979" s="9">
        <f t="shared" si="186"/>
        <v>42026.88118055556</v>
      </c>
      <c r="T2979" s="9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129.46666666666667</v>
      </c>
      <c r="P2980" s="5">
        <f t="shared" si="185"/>
        <v>60.6875</v>
      </c>
      <c r="Q2980" t="s">
        <v>8317</v>
      </c>
      <c r="R2980" t="s">
        <v>8318</v>
      </c>
      <c r="S2980" s="9">
        <f t="shared" si="186"/>
        <v>41922.640590277777</v>
      </c>
      <c r="T2980" s="9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101.4</v>
      </c>
      <c r="P2981" s="5">
        <f t="shared" si="185"/>
        <v>110.21739130434783</v>
      </c>
      <c r="Q2981" t="s">
        <v>8317</v>
      </c>
      <c r="R2981" t="s">
        <v>8318</v>
      </c>
      <c r="S2981" s="9">
        <f t="shared" si="186"/>
        <v>41993.824340277773</v>
      </c>
      <c r="T2981" s="9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109.16666666666666</v>
      </c>
      <c r="P2982" s="5">
        <f t="shared" si="185"/>
        <v>136.45833333333334</v>
      </c>
      <c r="Q2982" t="s">
        <v>8317</v>
      </c>
      <c r="R2982" t="s">
        <v>8318</v>
      </c>
      <c r="S2982" s="9">
        <f t="shared" si="186"/>
        <v>42219.915856481486</v>
      </c>
      <c r="T2982" s="9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128.92500000000001</v>
      </c>
      <c r="P2983" s="5">
        <f t="shared" si="185"/>
        <v>53.164948453608247</v>
      </c>
      <c r="Q2983" t="s">
        <v>8317</v>
      </c>
      <c r="R2983" t="s">
        <v>8357</v>
      </c>
      <c r="S2983" s="9">
        <f t="shared" si="186"/>
        <v>42225.559675925921</v>
      </c>
      <c r="T2983" s="9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102.06</v>
      </c>
      <c r="P2984" s="5">
        <f t="shared" si="185"/>
        <v>86.491525423728817</v>
      </c>
      <c r="Q2984" t="s">
        <v>8317</v>
      </c>
      <c r="R2984" t="s">
        <v>8357</v>
      </c>
      <c r="S2984" s="9">
        <f t="shared" si="186"/>
        <v>42381.686840277776</v>
      </c>
      <c r="T2984" s="9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146.53957758620692</v>
      </c>
      <c r="P2985" s="5">
        <f t="shared" si="185"/>
        <v>155.23827397260274</v>
      </c>
      <c r="Q2985" t="s">
        <v>8317</v>
      </c>
      <c r="R2985" t="s">
        <v>8357</v>
      </c>
      <c r="S2985" s="9">
        <f t="shared" si="186"/>
        <v>41894.632361111115</v>
      </c>
      <c r="T2985" s="9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100.352</v>
      </c>
      <c r="P2986" s="5">
        <f t="shared" si="185"/>
        <v>115.08256880733946</v>
      </c>
      <c r="Q2986" t="s">
        <v>8317</v>
      </c>
      <c r="R2986" t="s">
        <v>8357</v>
      </c>
      <c r="S2986" s="9">
        <f t="shared" si="186"/>
        <v>42576.278715277775</v>
      </c>
      <c r="T2986" s="9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121.64999999999999</v>
      </c>
      <c r="P2987" s="5">
        <f t="shared" si="185"/>
        <v>109.5945945945946</v>
      </c>
      <c r="Q2987" t="s">
        <v>8317</v>
      </c>
      <c r="R2987" t="s">
        <v>8357</v>
      </c>
      <c r="S2987" s="9">
        <f t="shared" si="186"/>
        <v>42654.973703703698</v>
      </c>
      <c r="T2987" s="9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105.5</v>
      </c>
      <c r="P2988" s="5">
        <f t="shared" si="185"/>
        <v>45.214285714285715</v>
      </c>
      <c r="Q2988" t="s">
        <v>8317</v>
      </c>
      <c r="R2988" t="s">
        <v>8357</v>
      </c>
      <c r="S2988" s="9">
        <f t="shared" si="186"/>
        <v>42431.500069444446</v>
      </c>
      <c r="T2988" s="9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110.4008</v>
      </c>
      <c r="P2989" s="5">
        <f t="shared" si="185"/>
        <v>104.15169811320754</v>
      </c>
      <c r="Q2989" t="s">
        <v>8317</v>
      </c>
      <c r="R2989" t="s">
        <v>8357</v>
      </c>
      <c r="S2989" s="9">
        <f t="shared" si="186"/>
        <v>42627.307303240741</v>
      </c>
      <c r="T2989" s="9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100</v>
      </c>
      <c r="P2990" s="5">
        <f t="shared" si="185"/>
        <v>35.714285714285715</v>
      </c>
      <c r="Q2990" t="s">
        <v>8317</v>
      </c>
      <c r="R2990" t="s">
        <v>8357</v>
      </c>
      <c r="S2990" s="9">
        <f t="shared" si="186"/>
        <v>42511.362048611118</v>
      </c>
      <c r="T2990" s="9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176.535</v>
      </c>
      <c r="P2991" s="5">
        <f t="shared" si="185"/>
        <v>96.997252747252745</v>
      </c>
      <c r="Q2991" t="s">
        <v>8317</v>
      </c>
      <c r="R2991" t="s">
        <v>8357</v>
      </c>
      <c r="S2991" s="9">
        <f t="shared" si="186"/>
        <v>42337.02039351852</v>
      </c>
      <c r="T2991" s="9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100</v>
      </c>
      <c r="P2992" s="5">
        <f t="shared" si="185"/>
        <v>370.37037037037038</v>
      </c>
      <c r="Q2992" t="s">
        <v>8317</v>
      </c>
      <c r="R2992" t="s">
        <v>8357</v>
      </c>
      <c r="S2992" s="9">
        <f t="shared" si="186"/>
        <v>42341.57430555555</v>
      </c>
      <c r="T2992" s="9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103.29411764705883</v>
      </c>
      <c r="P2993" s="5">
        <f t="shared" si="185"/>
        <v>94.408602150537632</v>
      </c>
      <c r="Q2993" t="s">
        <v>8317</v>
      </c>
      <c r="R2993" t="s">
        <v>8357</v>
      </c>
      <c r="S2993" s="9">
        <f t="shared" si="186"/>
        <v>42740.837152777778</v>
      </c>
      <c r="T2993" s="9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104.5</v>
      </c>
      <c r="P2994" s="5">
        <f t="shared" si="185"/>
        <v>48.984375</v>
      </c>
      <c r="Q2994" t="s">
        <v>8317</v>
      </c>
      <c r="R2994" t="s">
        <v>8357</v>
      </c>
      <c r="S2994" s="9">
        <f t="shared" si="186"/>
        <v>42622.767476851848</v>
      </c>
      <c r="T2994" s="9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100.29999999999998</v>
      </c>
      <c r="P2995" s="5">
        <f t="shared" si="185"/>
        <v>45.590909090909093</v>
      </c>
      <c r="Q2995" t="s">
        <v>8317</v>
      </c>
      <c r="R2995" t="s">
        <v>8357</v>
      </c>
      <c r="S2995" s="9">
        <f t="shared" si="186"/>
        <v>42390.838738425926</v>
      </c>
      <c r="T2995" s="9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457.74666666666673</v>
      </c>
      <c r="P2996" s="5">
        <f t="shared" si="185"/>
        <v>23.275254237288134</v>
      </c>
      <c r="Q2996" t="s">
        <v>8317</v>
      </c>
      <c r="R2996" t="s">
        <v>8357</v>
      </c>
      <c r="S2996" s="9">
        <f t="shared" si="186"/>
        <v>41885.478842592594</v>
      </c>
      <c r="T2996" s="9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104.96000000000001</v>
      </c>
      <c r="P2997" s="5">
        <f t="shared" si="185"/>
        <v>63.2289156626506</v>
      </c>
      <c r="Q2997" t="s">
        <v>8317</v>
      </c>
      <c r="R2997" t="s">
        <v>8357</v>
      </c>
      <c r="S2997" s="9">
        <f t="shared" si="186"/>
        <v>42724.665173611109</v>
      </c>
      <c r="T2997" s="9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171.94285714285715</v>
      </c>
      <c r="P2998" s="5">
        <f t="shared" si="185"/>
        <v>153.5204081632653</v>
      </c>
      <c r="Q2998" t="s">
        <v>8317</v>
      </c>
      <c r="R2998" t="s">
        <v>8357</v>
      </c>
      <c r="S2998" s="9">
        <f t="shared" si="186"/>
        <v>42090.912500000006</v>
      </c>
      <c r="T2998" s="9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103.73000000000002</v>
      </c>
      <c r="P2999" s="5">
        <f t="shared" si="185"/>
        <v>90.2</v>
      </c>
      <c r="Q2999" t="s">
        <v>8317</v>
      </c>
      <c r="R2999" t="s">
        <v>8357</v>
      </c>
      <c r="S2999" s="9">
        <f t="shared" si="186"/>
        <v>42775.733715277776</v>
      </c>
      <c r="T2999" s="9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103.029</v>
      </c>
      <c r="P3000" s="5">
        <f t="shared" si="185"/>
        <v>118.97113163972287</v>
      </c>
      <c r="Q3000" t="s">
        <v>8317</v>
      </c>
      <c r="R3000" t="s">
        <v>8357</v>
      </c>
      <c r="S3000" s="9">
        <f t="shared" si="186"/>
        <v>41778.193622685183</v>
      </c>
      <c r="T3000" s="9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118.88888888888889</v>
      </c>
      <c r="P3001" s="5">
        <f t="shared" si="185"/>
        <v>80.25</v>
      </c>
      <c r="Q3001" t="s">
        <v>8317</v>
      </c>
      <c r="R3001" t="s">
        <v>8357</v>
      </c>
      <c r="S3001" s="9">
        <f t="shared" si="186"/>
        <v>42780.740277777775</v>
      </c>
      <c r="T3001" s="9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100</v>
      </c>
      <c r="P3002" s="5">
        <f t="shared" si="185"/>
        <v>62.5</v>
      </c>
      <c r="Q3002" t="s">
        <v>8317</v>
      </c>
      <c r="R3002" t="s">
        <v>8357</v>
      </c>
      <c r="S3002" s="9">
        <f t="shared" si="186"/>
        <v>42752.827199074076</v>
      </c>
      <c r="T3002" s="9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318.69988910451895</v>
      </c>
      <c r="P3003" s="5">
        <f t="shared" si="185"/>
        <v>131.37719999999999</v>
      </c>
      <c r="Q3003" t="s">
        <v>8317</v>
      </c>
      <c r="R3003" t="s">
        <v>8357</v>
      </c>
      <c r="S3003" s="9">
        <f t="shared" si="186"/>
        <v>42534.895625000005</v>
      </c>
      <c r="T3003" s="9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108.50614285714286</v>
      </c>
      <c r="P3004" s="5">
        <f t="shared" si="185"/>
        <v>73.032980769230775</v>
      </c>
      <c r="Q3004" t="s">
        <v>8317</v>
      </c>
      <c r="R3004" t="s">
        <v>8357</v>
      </c>
      <c r="S3004" s="9">
        <f t="shared" si="186"/>
        <v>41239.83625</v>
      </c>
      <c r="T3004" s="9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101.16666666666667</v>
      </c>
      <c r="P3005" s="5">
        <f t="shared" si="185"/>
        <v>178.52941176470588</v>
      </c>
      <c r="Q3005" t="s">
        <v>8317</v>
      </c>
      <c r="R3005" t="s">
        <v>8357</v>
      </c>
      <c r="S3005" s="9">
        <f t="shared" si="186"/>
        <v>42398.849259259259</v>
      </c>
      <c r="T3005" s="9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112.815</v>
      </c>
      <c r="P3006" s="5">
        <f t="shared" si="185"/>
        <v>162.90974729241879</v>
      </c>
      <c r="Q3006" t="s">
        <v>8317</v>
      </c>
      <c r="R3006" t="s">
        <v>8357</v>
      </c>
      <c r="S3006" s="9">
        <f t="shared" si="186"/>
        <v>41928.881064814814</v>
      </c>
      <c r="T3006" s="9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120.49622641509434</v>
      </c>
      <c r="P3007" s="5">
        <f t="shared" si="185"/>
        <v>108.24237288135593</v>
      </c>
      <c r="Q3007" t="s">
        <v>8317</v>
      </c>
      <c r="R3007" t="s">
        <v>8357</v>
      </c>
      <c r="S3007" s="9">
        <f t="shared" si="186"/>
        <v>41888.674826388888</v>
      </c>
      <c r="T3007" s="9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107.74999999999999</v>
      </c>
      <c r="P3008" s="5">
        <f t="shared" si="185"/>
        <v>88.865979381443296</v>
      </c>
      <c r="Q3008" t="s">
        <v>8317</v>
      </c>
      <c r="R3008" t="s">
        <v>8357</v>
      </c>
      <c r="S3008" s="9">
        <f t="shared" si="186"/>
        <v>41957.756840277783</v>
      </c>
      <c r="T3008" s="9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180</v>
      </c>
      <c r="P3009" s="5">
        <f t="shared" si="185"/>
        <v>54</v>
      </c>
      <c r="Q3009" t="s">
        <v>8317</v>
      </c>
      <c r="R3009" t="s">
        <v>8357</v>
      </c>
      <c r="S3009" s="9">
        <f t="shared" si="186"/>
        <v>42098.216238425928</v>
      </c>
      <c r="T3009" s="9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101.16666666666667</v>
      </c>
      <c r="P3010" s="5">
        <f t="shared" si="185"/>
        <v>116.73076923076923</v>
      </c>
      <c r="Q3010" t="s">
        <v>8317</v>
      </c>
      <c r="R3010" t="s">
        <v>8357</v>
      </c>
      <c r="S3010" s="9">
        <f t="shared" si="186"/>
        <v>42360.212025462963</v>
      </c>
      <c r="T3010" s="9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(E3011/D3011)*100</f>
        <v>119.756</v>
      </c>
      <c r="P3011" s="5">
        <f t="shared" ref="P3011:P3074" si="189">E3011/L3011</f>
        <v>233.8984375</v>
      </c>
      <c r="Q3011" t="s">
        <v>8317</v>
      </c>
      <c r="R3011" t="s">
        <v>8357</v>
      </c>
      <c r="S3011" s="9">
        <f t="shared" ref="S3011:S3074" si="190">(((J3011/60)/60)/24)+DATE(1970,1,1)</f>
        <v>41939.569907407407</v>
      </c>
      <c r="T3011" s="9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158</v>
      </c>
      <c r="P3012" s="5">
        <f t="shared" si="189"/>
        <v>158</v>
      </c>
      <c r="Q3012" t="s">
        <v>8317</v>
      </c>
      <c r="R3012" t="s">
        <v>8357</v>
      </c>
      <c r="S3012" s="9">
        <f t="shared" si="190"/>
        <v>41996.832395833335</v>
      </c>
      <c r="T3012" s="9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123.66666666666666</v>
      </c>
      <c r="P3013" s="5">
        <f t="shared" si="189"/>
        <v>14.84</v>
      </c>
      <c r="Q3013" t="s">
        <v>8317</v>
      </c>
      <c r="R3013" t="s">
        <v>8357</v>
      </c>
      <c r="S3013" s="9">
        <f t="shared" si="190"/>
        <v>42334.468935185185</v>
      </c>
      <c r="T3013" s="9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117.12499999999999</v>
      </c>
      <c r="P3014" s="5">
        <f t="shared" si="189"/>
        <v>85.181818181818187</v>
      </c>
      <c r="Q3014" t="s">
        <v>8317</v>
      </c>
      <c r="R3014" t="s">
        <v>8357</v>
      </c>
      <c r="S3014" s="9">
        <f t="shared" si="190"/>
        <v>42024.702893518523</v>
      </c>
      <c r="T3014" s="9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156.96</v>
      </c>
      <c r="P3015" s="5">
        <f t="shared" si="189"/>
        <v>146.69158878504672</v>
      </c>
      <c r="Q3015" t="s">
        <v>8317</v>
      </c>
      <c r="R3015" t="s">
        <v>8357</v>
      </c>
      <c r="S3015" s="9">
        <f t="shared" si="190"/>
        <v>42146.836215277777</v>
      </c>
      <c r="T3015" s="9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113.104</v>
      </c>
      <c r="P3016" s="5">
        <f t="shared" si="189"/>
        <v>50.764811490125673</v>
      </c>
      <c r="Q3016" t="s">
        <v>8317</v>
      </c>
      <c r="R3016" t="s">
        <v>8357</v>
      </c>
      <c r="S3016" s="9">
        <f t="shared" si="190"/>
        <v>41920.123611111114</v>
      </c>
      <c r="T3016" s="9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103.17647058823529</v>
      </c>
      <c r="P3017" s="5">
        <f t="shared" si="189"/>
        <v>87.7</v>
      </c>
      <c r="Q3017" t="s">
        <v>8317</v>
      </c>
      <c r="R3017" t="s">
        <v>8357</v>
      </c>
      <c r="S3017" s="9">
        <f t="shared" si="190"/>
        <v>41785.72729166667</v>
      </c>
      <c r="T3017" s="9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102.61176470588236</v>
      </c>
      <c r="P3018" s="5">
        <f t="shared" si="189"/>
        <v>242.27777777777777</v>
      </c>
      <c r="Q3018" t="s">
        <v>8317</v>
      </c>
      <c r="R3018" t="s">
        <v>8357</v>
      </c>
      <c r="S3018" s="9">
        <f t="shared" si="190"/>
        <v>41778.548055555555</v>
      </c>
      <c r="T3018" s="9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105.84090909090908</v>
      </c>
      <c r="P3019" s="5">
        <f t="shared" si="189"/>
        <v>146.44654088050314</v>
      </c>
      <c r="Q3019" t="s">
        <v>8317</v>
      </c>
      <c r="R3019" t="s">
        <v>8357</v>
      </c>
      <c r="S3019" s="9">
        <f t="shared" si="190"/>
        <v>41841.850034722222</v>
      </c>
      <c r="T3019" s="9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100.71428571428571</v>
      </c>
      <c r="P3020" s="5">
        <f t="shared" si="189"/>
        <v>103.17073170731707</v>
      </c>
      <c r="Q3020" t="s">
        <v>8317</v>
      </c>
      <c r="R3020" t="s">
        <v>8357</v>
      </c>
      <c r="S3020" s="9">
        <f t="shared" si="190"/>
        <v>42163.29833333334</v>
      </c>
      <c r="T3020" s="9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121.23333333333332</v>
      </c>
      <c r="P3021" s="5">
        <f t="shared" si="189"/>
        <v>80.464601769911511</v>
      </c>
      <c r="Q3021" t="s">
        <v>8317</v>
      </c>
      <c r="R3021" t="s">
        <v>8357</v>
      </c>
      <c r="S3021" s="9">
        <f t="shared" si="190"/>
        <v>41758.833564814813</v>
      </c>
      <c r="T3021" s="9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100.57142857142858</v>
      </c>
      <c r="P3022" s="5">
        <f t="shared" si="189"/>
        <v>234.66666666666666</v>
      </c>
      <c r="Q3022" t="s">
        <v>8317</v>
      </c>
      <c r="R3022" t="s">
        <v>8357</v>
      </c>
      <c r="S3022" s="9">
        <f t="shared" si="190"/>
        <v>42170.846446759257</v>
      </c>
      <c r="T3022" s="9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116.02222222222223</v>
      </c>
      <c r="P3023" s="5">
        <f t="shared" si="189"/>
        <v>50.689320388349515</v>
      </c>
      <c r="Q3023" t="s">
        <v>8317</v>
      </c>
      <c r="R3023" t="s">
        <v>8357</v>
      </c>
      <c r="S3023" s="9">
        <f t="shared" si="190"/>
        <v>42660.618854166663</v>
      </c>
      <c r="T3023" s="9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100.88</v>
      </c>
      <c r="P3024" s="5">
        <f t="shared" si="189"/>
        <v>162.70967741935485</v>
      </c>
      <c r="Q3024" t="s">
        <v>8317</v>
      </c>
      <c r="R3024" t="s">
        <v>8357</v>
      </c>
      <c r="S3024" s="9">
        <f t="shared" si="190"/>
        <v>42564.95380787037</v>
      </c>
      <c r="T3024" s="9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103</v>
      </c>
      <c r="P3025" s="5">
        <f t="shared" si="189"/>
        <v>120.16666666666667</v>
      </c>
      <c r="Q3025" t="s">
        <v>8317</v>
      </c>
      <c r="R3025" t="s">
        <v>8357</v>
      </c>
      <c r="S3025" s="9">
        <f t="shared" si="190"/>
        <v>42121.675763888896</v>
      </c>
      <c r="T3025" s="9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246.42</v>
      </c>
      <c r="P3026" s="5">
        <f t="shared" si="189"/>
        <v>67.697802197802204</v>
      </c>
      <c r="Q3026" t="s">
        <v>8317</v>
      </c>
      <c r="R3026" t="s">
        <v>8357</v>
      </c>
      <c r="S3026" s="9">
        <f t="shared" si="190"/>
        <v>41158.993923611109</v>
      </c>
      <c r="T3026" s="9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302.2</v>
      </c>
      <c r="P3027" s="5">
        <f t="shared" si="189"/>
        <v>52.103448275862071</v>
      </c>
      <c r="Q3027" t="s">
        <v>8317</v>
      </c>
      <c r="R3027" t="s">
        <v>8357</v>
      </c>
      <c r="S3027" s="9">
        <f t="shared" si="190"/>
        <v>41761.509409722225</v>
      </c>
      <c r="T3027" s="9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143.33333333333334</v>
      </c>
      <c r="P3028" s="5">
        <f t="shared" si="189"/>
        <v>51.6</v>
      </c>
      <c r="Q3028" t="s">
        <v>8317</v>
      </c>
      <c r="R3028" t="s">
        <v>8357</v>
      </c>
      <c r="S3028" s="9">
        <f t="shared" si="190"/>
        <v>42783.459398148145</v>
      </c>
      <c r="T3028" s="9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131.44</v>
      </c>
      <c r="P3029" s="5">
        <f t="shared" si="189"/>
        <v>164.3</v>
      </c>
      <c r="Q3029" t="s">
        <v>8317</v>
      </c>
      <c r="R3029" t="s">
        <v>8357</v>
      </c>
      <c r="S3029" s="9">
        <f t="shared" si="190"/>
        <v>42053.704293981486</v>
      </c>
      <c r="T3029" s="9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168.01999999999998</v>
      </c>
      <c r="P3030" s="5">
        <f t="shared" si="189"/>
        <v>84.858585858585855</v>
      </c>
      <c r="Q3030" t="s">
        <v>8317</v>
      </c>
      <c r="R3030" t="s">
        <v>8357</v>
      </c>
      <c r="S3030" s="9">
        <f t="shared" si="190"/>
        <v>42567.264178240745</v>
      </c>
      <c r="T3030" s="9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109.67666666666666</v>
      </c>
      <c r="P3031" s="5">
        <f t="shared" si="189"/>
        <v>94.548850574712645</v>
      </c>
      <c r="Q3031" t="s">
        <v>8317</v>
      </c>
      <c r="R3031" t="s">
        <v>8357</v>
      </c>
      <c r="S3031" s="9">
        <f t="shared" si="190"/>
        <v>41932.708877314813</v>
      </c>
      <c r="T3031" s="9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106.6857142857143</v>
      </c>
      <c r="P3032" s="5">
        <f t="shared" si="189"/>
        <v>45.536585365853661</v>
      </c>
      <c r="Q3032" t="s">
        <v>8317</v>
      </c>
      <c r="R3032" t="s">
        <v>8357</v>
      </c>
      <c r="S3032" s="9">
        <f t="shared" si="190"/>
        <v>42233.747349537036</v>
      </c>
      <c r="T3032" s="9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100</v>
      </c>
      <c r="P3033" s="5">
        <f t="shared" si="189"/>
        <v>51.724137931034484</v>
      </c>
      <c r="Q3033" t="s">
        <v>8317</v>
      </c>
      <c r="R3033" t="s">
        <v>8357</v>
      </c>
      <c r="S3033" s="9">
        <f t="shared" si="190"/>
        <v>42597.882488425923</v>
      </c>
      <c r="T3033" s="9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127.2</v>
      </c>
      <c r="P3034" s="5">
        <f t="shared" si="189"/>
        <v>50.88</v>
      </c>
      <c r="Q3034" t="s">
        <v>8317</v>
      </c>
      <c r="R3034" t="s">
        <v>8357</v>
      </c>
      <c r="S3034" s="9">
        <f t="shared" si="190"/>
        <v>42228.044664351852</v>
      </c>
      <c r="T3034" s="9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146.53333333333333</v>
      </c>
      <c r="P3035" s="5">
        <f t="shared" si="189"/>
        <v>191.13043478260869</v>
      </c>
      <c r="Q3035" t="s">
        <v>8317</v>
      </c>
      <c r="R3035" t="s">
        <v>8357</v>
      </c>
      <c r="S3035" s="9">
        <f t="shared" si="190"/>
        <v>42570.110243055555</v>
      </c>
      <c r="T3035" s="9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112.53599999999999</v>
      </c>
      <c r="P3036" s="5">
        <f t="shared" si="189"/>
        <v>89.314285714285717</v>
      </c>
      <c r="Q3036" t="s">
        <v>8317</v>
      </c>
      <c r="R3036" t="s">
        <v>8357</v>
      </c>
      <c r="S3036" s="9">
        <f t="shared" si="190"/>
        <v>42644.535358796296</v>
      </c>
      <c r="T3036" s="9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108.78684000000001</v>
      </c>
      <c r="P3037" s="5">
        <f t="shared" si="189"/>
        <v>88.588631921824103</v>
      </c>
      <c r="Q3037" t="s">
        <v>8317</v>
      </c>
      <c r="R3037" t="s">
        <v>8357</v>
      </c>
      <c r="S3037" s="9">
        <f t="shared" si="190"/>
        <v>41368.560289351852</v>
      </c>
      <c r="T3037" s="9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126.732</v>
      </c>
      <c r="P3038" s="5">
        <f t="shared" si="189"/>
        <v>96.300911854103347</v>
      </c>
      <c r="Q3038" t="s">
        <v>8317</v>
      </c>
      <c r="R3038" t="s">
        <v>8357</v>
      </c>
      <c r="S3038" s="9">
        <f t="shared" si="190"/>
        <v>41466.785231481481</v>
      </c>
      <c r="T3038" s="9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213.20000000000002</v>
      </c>
      <c r="P3039" s="5">
        <f t="shared" si="189"/>
        <v>33.3125</v>
      </c>
      <c r="Q3039" t="s">
        <v>8317</v>
      </c>
      <c r="R3039" t="s">
        <v>8357</v>
      </c>
      <c r="S3039" s="9">
        <f t="shared" si="190"/>
        <v>40378.893206018518</v>
      </c>
      <c r="T3039" s="9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100.49999999999999</v>
      </c>
      <c r="P3040" s="5">
        <f t="shared" si="189"/>
        <v>37.222222222222221</v>
      </c>
      <c r="Q3040" t="s">
        <v>8317</v>
      </c>
      <c r="R3040" t="s">
        <v>8357</v>
      </c>
      <c r="S3040" s="9">
        <f t="shared" si="190"/>
        <v>42373.252280092594</v>
      </c>
      <c r="T3040" s="9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108.71389999999998</v>
      </c>
      <c r="P3041" s="5">
        <f t="shared" si="189"/>
        <v>92.130423728813554</v>
      </c>
      <c r="Q3041" t="s">
        <v>8317</v>
      </c>
      <c r="R3041" t="s">
        <v>8357</v>
      </c>
      <c r="S3041" s="9">
        <f t="shared" si="190"/>
        <v>41610.794421296298</v>
      </c>
      <c r="T3041" s="9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107.5</v>
      </c>
      <c r="P3042" s="5">
        <f t="shared" si="189"/>
        <v>76.785714285714292</v>
      </c>
      <c r="Q3042" t="s">
        <v>8317</v>
      </c>
      <c r="R3042" t="s">
        <v>8357</v>
      </c>
      <c r="S3042" s="9">
        <f t="shared" si="190"/>
        <v>42177.791909722218</v>
      </c>
      <c r="T3042" s="9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110.48192771084338</v>
      </c>
      <c r="P3043" s="5">
        <f t="shared" si="189"/>
        <v>96.526315789473685</v>
      </c>
      <c r="Q3043" t="s">
        <v>8317</v>
      </c>
      <c r="R3043" t="s">
        <v>8357</v>
      </c>
      <c r="S3043" s="9">
        <f t="shared" si="190"/>
        <v>42359.868611111116</v>
      </c>
      <c r="T3043" s="9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128</v>
      </c>
      <c r="P3044" s="5">
        <f t="shared" si="189"/>
        <v>51.891891891891895</v>
      </c>
      <c r="Q3044" t="s">
        <v>8317</v>
      </c>
      <c r="R3044" t="s">
        <v>8357</v>
      </c>
      <c r="S3044" s="9">
        <f t="shared" si="190"/>
        <v>42253.688043981485</v>
      </c>
      <c r="T3044" s="9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110.00666666666667</v>
      </c>
      <c r="P3045" s="5">
        <f t="shared" si="189"/>
        <v>128.9140625</v>
      </c>
      <c r="Q3045" t="s">
        <v>8317</v>
      </c>
      <c r="R3045" t="s">
        <v>8357</v>
      </c>
      <c r="S3045" s="9">
        <f t="shared" si="190"/>
        <v>42083.070590277777</v>
      </c>
      <c r="T3045" s="9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109.34166666666667</v>
      </c>
      <c r="P3046" s="5">
        <f t="shared" si="189"/>
        <v>84.108974358974365</v>
      </c>
      <c r="Q3046" t="s">
        <v>8317</v>
      </c>
      <c r="R3046" t="s">
        <v>8357</v>
      </c>
      <c r="S3046" s="9">
        <f t="shared" si="190"/>
        <v>42387.7268287037</v>
      </c>
      <c r="T3046" s="9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132.70650000000001</v>
      </c>
      <c r="P3047" s="5">
        <f t="shared" si="189"/>
        <v>82.941562500000003</v>
      </c>
      <c r="Q3047" t="s">
        <v>8317</v>
      </c>
      <c r="R3047" t="s">
        <v>8357</v>
      </c>
      <c r="S3047" s="9">
        <f t="shared" si="190"/>
        <v>41843.155729166669</v>
      </c>
      <c r="T3047" s="9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190.84810126582278</v>
      </c>
      <c r="P3048" s="5">
        <f t="shared" si="189"/>
        <v>259.94827586206895</v>
      </c>
      <c r="Q3048" t="s">
        <v>8317</v>
      </c>
      <c r="R3048" t="s">
        <v>8357</v>
      </c>
      <c r="S3048" s="9">
        <f t="shared" si="190"/>
        <v>41862.803078703706</v>
      </c>
      <c r="T3048" s="9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149</v>
      </c>
      <c r="P3049" s="5">
        <f t="shared" si="189"/>
        <v>37.25</v>
      </c>
      <c r="Q3049" t="s">
        <v>8317</v>
      </c>
      <c r="R3049" t="s">
        <v>8357</v>
      </c>
      <c r="S3049" s="9">
        <f t="shared" si="190"/>
        <v>42443.989050925928</v>
      </c>
      <c r="T3049" s="9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166.4</v>
      </c>
      <c r="P3050" s="5">
        <f t="shared" si="189"/>
        <v>177.02127659574469</v>
      </c>
      <c r="Q3050" t="s">
        <v>8317</v>
      </c>
      <c r="R3050" t="s">
        <v>8357</v>
      </c>
      <c r="S3050" s="9">
        <f t="shared" si="190"/>
        <v>41975.901180555549</v>
      </c>
      <c r="T3050" s="9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106.66666666666667</v>
      </c>
      <c r="P3051" s="5">
        <f t="shared" si="189"/>
        <v>74.074074074074076</v>
      </c>
      <c r="Q3051" t="s">
        <v>8317</v>
      </c>
      <c r="R3051" t="s">
        <v>8357</v>
      </c>
      <c r="S3051" s="9">
        <f t="shared" si="190"/>
        <v>42139.014525462961</v>
      </c>
      <c r="T3051" s="9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106</v>
      </c>
      <c r="P3052" s="5">
        <f t="shared" si="189"/>
        <v>70.666666666666671</v>
      </c>
      <c r="Q3052" t="s">
        <v>8317</v>
      </c>
      <c r="R3052" t="s">
        <v>8357</v>
      </c>
      <c r="S3052" s="9">
        <f t="shared" si="190"/>
        <v>42465.16851851852</v>
      </c>
      <c r="T3052" s="9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23.62857142857143</v>
      </c>
      <c r="P3053" s="5">
        <f t="shared" si="189"/>
        <v>23.62857142857143</v>
      </c>
      <c r="Q3053" t="s">
        <v>8317</v>
      </c>
      <c r="R3053" t="s">
        <v>8357</v>
      </c>
      <c r="S3053" s="9">
        <f t="shared" si="190"/>
        <v>42744.416030092587</v>
      </c>
      <c r="T3053" s="9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0.15</v>
      </c>
      <c r="P3054" s="5">
        <f t="shared" si="189"/>
        <v>37.5</v>
      </c>
      <c r="Q3054" t="s">
        <v>8317</v>
      </c>
      <c r="R3054" t="s">
        <v>8357</v>
      </c>
      <c r="S3054" s="9">
        <f t="shared" si="190"/>
        <v>42122.670069444444</v>
      </c>
      <c r="T3054" s="9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0.4</v>
      </c>
      <c r="P3055" s="5">
        <f t="shared" si="189"/>
        <v>13.333333333333334</v>
      </c>
      <c r="Q3055" t="s">
        <v>8317</v>
      </c>
      <c r="R3055" t="s">
        <v>8357</v>
      </c>
      <c r="S3055" s="9">
        <f t="shared" si="190"/>
        <v>41862.761724537035</v>
      </c>
      <c r="T3055" s="9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5" t="e">
        <f t="shared" si="189"/>
        <v>#DIV/0!</v>
      </c>
      <c r="Q3056" t="s">
        <v>8317</v>
      </c>
      <c r="R3056" t="s">
        <v>8357</v>
      </c>
      <c r="S3056" s="9">
        <f t="shared" si="190"/>
        <v>42027.832800925928</v>
      </c>
      <c r="T3056" s="9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5.0000000000000001E-3</v>
      </c>
      <c r="P3057" s="5">
        <f t="shared" si="189"/>
        <v>1</v>
      </c>
      <c r="Q3057" t="s">
        <v>8317</v>
      </c>
      <c r="R3057" t="s">
        <v>8357</v>
      </c>
      <c r="S3057" s="9">
        <f t="shared" si="190"/>
        <v>41953.95821759259</v>
      </c>
      <c r="T3057" s="9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5" t="e">
        <f t="shared" si="189"/>
        <v>#DIV/0!</v>
      </c>
      <c r="Q3058" t="s">
        <v>8317</v>
      </c>
      <c r="R3058" t="s">
        <v>8357</v>
      </c>
      <c r="S3058" s="9">
        <f t="shared" si="190"/>
        <v>41851.636388888888</v>
      </c>
      <c r="T3058" s="9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5" t="e">
        <f t="shared" si="189"/>
        <v>#DIV/0!</v>
      </c>
      <c r="Q3059" t="s">
        <v>8317</v>
      </c>
      <c r="R3059" t="s">
        <v>8357</v>
      </c>
      <c r="S3059" s="9">
        <f t="shared" si="190"/>
        <v>42433.650590277779</v>
      </c>
      <c r="T3059" s="9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1.6666666666666666E-2</v>
      </c>
      <c r="P3060" s="5">
        <f t="shared" si="189"/>
        <v>1</v>
      </c>
      <c r="Q3060" t="s">
        <v>8317</v>
      </c>
      <c r="R3060" t="s">
        <v>8357</v>
      </c>
      <c r="S3060" s="9">
        <f t="shared" si="190"/>
        <v>42460.374305555553</v>
      </c>
      <c r="T3060" s="9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3.0066666666666664</v>
      </c>
      <c r="P3061" s="5">
        <f t="shared" si="189"/>
        <v>41</v>
      </c>
      <c r="Q3061" t="s">
        <v>8317</v>
      </c>
      <c r="R3061" t="s">
        <v>8357</v>
      </c>
      <c r="S3061" s="9">
        <f t="shared" si="190"/>
        <v>41829.935717592591</v>
      </c>
      <c r="T3061" s="9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0.15227272727272728</v>
      </c>
      <c r="P3062" s="5">
        <f t="shared" si="189"/>
        <v>55.833333333333336</v>
      </c>
      <c r="Q3062" t="s">
        <v>8317</v>
      </c>
      <c r="R3062" t="s">
        <v>8357</v>
      </c>
      <c r="S3062" s="9">
        <f t="shared" si="190"/>
        <v>42245.274699074071</v>
      </c>
      <c r="T3062" s="9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5" t="e">
        <f t="shared" si="189"/>
        <v>#DIV/0!</v>
      </c>
      <c r="Q3063" t="s">
        <v>8317</v>
      </c>
      <c r="R3063" t="s">
        <v>8357</v>
      </c>
      <c r="S3063" s="9">
        <f t="shared" si="190"/>
        <v>41834.784120370372</v>
      </c>
      <c r="T3063" s="9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66.84</v>
      </c>
      <c r="P3064" s="5">
        <f t="shared" si="189"/>
        <v>99.761194029850742</v>
      </c>
      <c r="Q3064" t="s">
        <v>8317</v>
      </c>
      <c r="R3064" t="s">
        <v>8357</v>
      </c>
      <c r="S3064" s="9">
        <f t="shared" si="190"/>
        <v>42248.535787037035</v>
      </c>
      <c r="T3064" s="9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19.566666666666666</v>
      </c>
      <c r="P3065" s="5">
        <f t="shared" si="189"/>
        <v>25.521739130434781</v>
      </c>
      <c r="Q3065" t="s">
        <v>8317</v>
      </c>
      <c r="R3065" t="s">
        <v>8357</v>
      </c>
      <c r="S3065" s="9">
        <f t="shared" si="190"/>
        <v>42630.922893518517</v>
      </c>
      <c r="T3065" s="9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11.294666666666666</v>
      </c>
      <c r="P3066" s="5">
        <f t="shared" si="189"/>
        <v>117.65277777777777</v>
      </c>
      <c r="Q3066" t="s">
        <v>8317</v>
      </c>
      <c r="R3066" t="s">
        <v>8357</v>
      </c>
      <c r="S3066" s="9">
        <f t="shared" si="190"/>
        <v>42299.130162037036</v>
      </c>
      <c r="T3066" s="9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0.04</v>
      </c>
      <c r="P3067" s="5">
        <f t="shared" si="189"/>
        <v>5</v>
      </c>
      <c r="Q3067" t="s">
        <v>8317</v>
      </c>
      <c r="R3067" t="s">
        <v>8357</v>
      </c>
      <c r="S3067" s="9">
        <f t="shared" si="190"/>
        <v>41825.055231481485</v>
      </c>
      <c r="T3067" s="9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11.985714285714286</v>
      </c>
      <c r="P3068" s="5">
        <f t="shared" si="189"/>
        <v>2796.6666666666665</v>
      </c>
      <c r="Q3068" t="s">
        <v>8317</v>
      </c>
      <c r="R3068" t="s">
        <v>8357</v>
      </c>
      <c r="S3068" s="9">
        <f t="shared" si="190"/>
        <v>42531.228437500002</v>
      </c>
      <c r="T3068" s="9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</v>
      </c>
      <c r="P3069" s="5">
        <f t="shared" si="189"/>
        <v>200</v>
      </c>
      <c r="Q3069" t="s">
        <v>8317</v>
      </c>
      <c r="R3069" t="s">
        <v>8357</v>
      </c>
      <c r="S3069" s="9">
        <f t="shared" si="190"/>
        <v>42226.938414351855</v>
      </c>
      <c r="T3069" s="9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6.9999999999999993E-2</v>
      </c>
      <c r="P3070" s="5">
        <f t="shared" si="189"/>
        <v>87.5</v>
      </c>
      <c r="Q3070" t="s">
        <v>8317</v>
      </c>
      <c r="R3070" t="s">
        <v>8357</v>
      </c>
      <c r="S3070" s="9">
        <f t="shared" si="190"/>
        <v>42263.691574074073</v>
      </c>
      <c r="T3070" s="9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14.099999999999998</v>
      </c>
      <c r="P3071" s="5">
        <f t="shared" si="189"/>
        <v>20.142857142857142</v>
      </c>
      <c r="Q3071" t="s">
        <v>8317</v>
      </c>
      <c r="R3071" t="s">
        <v>8357</v>
      </c>
      <c r="S3071" s="9">
        <f t="shared" si="190"/>
        <v>41957.833726851852</v>
      </c>
      <c r="T3071" s="9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3.34</v>
      </c>
      <c r="P3072" s="5">
        <f t="shared" si="189"/>
        <v>20.875</v>
      </c>
      <c r="Q3072" t="s">
        <v>8317</v>
      </c>
      <c r="R3072" t="s">
        <v>8357</v>
      </c>
      <c r="S3072" s="9">
        <f t="shared" si="190"/>
        <v>42690.733437499999</v>
      </c>
      <c r="T3072" s="9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59.774999999999999</v>
      </c>
      <c r="P3073" s="5">
        <f t="shared" si="189"/>
        <v>61.307692307692307</v>
      </c>
      <c r="Q3073" t="s">
        <v>8317</v>
      </c>
      <c r="R3073" t="s">
        <v>8357</v>
      </c>
      <c r="S3073" s="9">
        <f t="shared" si="190"/>
        <v>42097.732418981483</v>
      </c>
      <c r="T3073" s="9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1.6666666666666666E-2</v>
      </c>
      <c r="P3074" s="5">
        <f t="shared" si="189"/>
        <v>1</v>
      </c>
      <c r="Q3074" t="s">
        <v>8317</v>
      </c>
      <c r="R3074" t="s">
        <v>8357</v>
      </c>
      <c r="S3074" s="9">
        <f t="shared" si="190"/>
        <v>42658.690532407403</v>
      </c>
      <c r="T3074" s="9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(E3075/D3075)*100</f>
        <v>2.3035714285714284E-2</v>
      </c>
      <c r="P3075" s="5">
        <f t="shared" ref="P3075:P3138" si="193">E3075/L3075</f>
        <v>92.142857142857139</v>
      </c>
      <c r="Q3075" t="s">
        <v>8317</v>
      </c>
      <c r="R3075" t="s">
        <v>8357</v>
      </c>
      <c r="S3075" s="9">
        <f t="shared" ref="S3075:S3138" si="194">(((J3075/60)/60)/24)+DATE(1970,1,1)</f>
        <v>42111.684027777781</v>
      </c>
      <c r="T3075" s="9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8.8000000000000009E-2</v>
      </c>
      <c r="P3076" s="5">
        <f t="shared" si="193"/>
        <v>7.333333333333333</v>
      </c>
      <c r="Q3076" t="s">
        <v>8317</v>
      </c>
      <c r="R3076" t="s">
        <v>8357</v>
      </c>
      <c r="S3076" s="9">
        <f t="shared" si="194"/>
        <v>42409.571284722217</v>
      </c>
      <c r="T3076" s="9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</v>
      </c>
      <c r="P3077" s="5">
        <f t="shared" si="193"/>
        <v>64.8</v>
      </c>
      <c r="Q3077" t="s">
        <v>8317</v>
      </c>
      <c r="R3077" t="s">
        <v>8357</v>
      </c>
      <c r="S3077" s="9">
        <f t="shared" si="194"/>
        <v>42551.102314814809</v>
      </c>
      <c r="T3077" s="9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15.06</v>
      </c>
      <c r="P3078" s="5">
        <f t="shared" si="193"/>
        <v>30.12</v>
      </c>
      <c r="Q3078" t="s">
        <v>8317</v>
      </c>
      <c r="R3078" t="s">
        <v>8357</v>
      </c>
      <c r="S3078" s="9">
        <f t="shared" si="194"/>
        <v>42226.651886574073</v>
      </c>
      <c r="T3078" s="9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0.47727272727272729</v>
      </c>
      <c r="P3079" s="5">
        <f t="shared" si="193"/>
        <v>52.5</v>
      </c>
      <c r="Q3079" t="s">
        <v>8317</v>
      </c>
      <c r="R3079" t="s">
        <v>8357</v>
      </c>
      <c r="S3079" s="9">
        <f t="shared" si="194"/>
        <v>42766.956921296296</v>
      </c>
      <c r="T3079" s="9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0.11833333333333333</v>
      </c>
      <c r="P3080" s="5">
        <f t="shared" si="193"/>
        <v>23.666666666666668</v>
      </c>
      <c r="Q3080" t="s">
        <v>8317</v>
      </c>
      <c r="R3080" t="s">
        <v>8357</v>
      </c>
      <c r="S3080" s="9">
        <f t="shared" si="194"/>
        <v>42031.138831018514</v>
      </c>
      <c r="T3080" s="9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0.8417399858735245</v>
      </c>
      <c r="P3081" s="5">
        <f t="shared" si="193"/>
        <v>415.77777777777777</v>
      </c>
      <c r="Q3081" t="s">
        <v>8317</v>
      </c>
      <c r="R3081" t="s">
        <v>8357</v>
      </c>
      <c r="S3081" s="9">
        <f t="shared" si="194"/>
        <v>42055.713368055556</v>
      </c>
      <c r="T3081" s="9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1.8799999999999997E-2</v>
      </c>
      <c r="P3082" s="5">
        <f t="shared" si="193"/>
        <v>53.714285714285715</v>
      </c>
      <c r="Q3082" t="s">
        <v>8317</v>
      </c>
      <c r="R3082" t="s">
        <v>8357</v>
      </c>
      <c r="S3082" s="9">
        <f t="shared" si="194"/>
        <v>41940.028287037036</v>
      </c>
      <c r="T3082" s="9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0.21029999999999999</v>
      </c>
      <c r="P3083" s="5">
        <f t="shared" si="193"/>
        <v>420.6</v>
      </c>
      <c r="Q3083" t="s">
        <v>8317</v>
      </c>
      <c r="R3083" t="s">
        <v>8357</v>
      </c>
      <c r="S3083" s="9">
        <f t="shared" si="194"/>
        <v>42237.181608796294</v>
      </c>
      <c r="T3083" s="9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5" t="e">
        <f t="shared" si="193"/>
        <v>#DIV/0!</v>
      </c>
      <c r="Q3084" t="s">
        <v>8317</v>
      </c>
      <c r="R3084" t="s">
        <v>8357</v>
      </c>
      <c r="S3084" s="9">
        <f t="shared" si="194"/>
        <v>42293.922986111109</v>
      </c>
      <c r="T3084" s="9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0.27999999999999997</v>
      </c>
      <c r="P3085" s="5">
        <f t="shared" si="193"/>
        <v>18.666666666666668</v>
      </c>
      <c r="Q3085" t="s">
        <v>8317</v>
      </c>
      <c r="R3085" t="s">
        <v>8357</v>
      </c>
      <c r="S3085" s="9">
        <f t="shared" si="194"/>
        <v>41853.563402777778</v>
      </c>
      <c r="T3085" s="9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11.57920670115792</v>
      </c>
      <c r="P3086" s="5">
        <f t="shared" si="193"/>
        <v>78.333333333333329</v>
      </c>
      <c r="Q3086" t="s">
        <v>8317</v>
      </c>
      <c r="R3086" t="s">
        <v>8357</v>
      </c>
      <c r="S3086" s="9">
        <f t="shared" si="194"/>
        <v>42100.723738425921</v>
      </c>
      <c r="T3086" s="9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</v>
      </c>
      <c r="P3087" s="5">
        <f t="shared" si="193"/>
        <v>67.777777777777771</v>
      </c>
      <c r="Q3087" t="s">
        <v>8317</v>
      </c>
      <c r="R3087" t="s">
        <v>8357</v>
      </c>
      <c r="S3087" s="9">
        <f t="shared" si="194"/>
        <v>42246.883784722217</v>
      </c>
      <c r="T3087" s="9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0.25</v>
      </c>
      <c r="P3088" s="5">
        <f t="shared" si="193"/>
        <v>16.666666666666668</v>
      </c>
      <c r="Q3088" t="s">
        <v>8317</v>
      </c>
      <c r="R3088" t="s">
        <v>8357</v>
      </c>
      <c r="S3088" s="9">
        <f t="shared" si="194"/>
        <v>42173.67082175926</v>
      </c>
      <c r="T3088" s="9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0.625</v>
      </c>
      <c r="P3089" s="5">
        <f t="shared" si="193"/>
        <v>62.5</v>
      </c>
      <c r="Q3089" t="s">
        <v>8317</v>
      </c>
      <c r="R3089" t="s">
        <v>8357</v>
      </c>
      <c r="S3089" s="9">
        <f t="shared" si="194"/>
        <v>42665.150347222225</v>
      </c>
      <c r="T3089" s="9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0.19384615384615383</v>
      </c>
      <c r="P3090" s="5">
        <f t="shared" si="193"/>
        <v>42</v>
      </c>
      <c r="Q3090" t="s">
        <v>8317</v>
      </c>
      <c r="R3090" t="s">
        <v>8357</v>
      </c>
      <c r="S3090" s="9">
        <f t="shared" si="194"/>
        <v>41981.57230324074</v>
      </c>
      <c r="T3090" s="9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23.416</v>
      </c>
      <c r="P3091" s="5">
        <f t="shared" si="193"/>
        <v>130.0888888888889</v>
      </c>
      <c r="Q3091" t="s">
        <v>8317</v>
      </c>
      <c r="R3091" t="s">
        <v>8357</v>
      </c>
      <c r="S3091" s="9">
        <f t="shared" si="194"/>
        <v>42528.542627314819</v>
      </c>
      <c r="T3091" s="9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5.0808888888888886</v>
      </c>
      <c r="P3092" s="5">
        <f t="shared" si="193"/>
        <v>1270.2222222222222</v>
      </c>
      <c r="Q3092" t="s">
        <v>8317</v>
      </c>
      <c r="R3092" t="s">
        <v>8357</v>
      </c>
      <c r="S3092" s="9">
        <f t="shared" si="194"/>
        <v>42065.818807870368</v>
      </c>
      <c r="T3092" s="9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15.920000000000002</v>
      </c>
      <c r="P3093" s="5">
        <f t="shared" si="193"/>
        <v>88.444444444444443</v>
      </c>
      <c r="Q3093" t="s">
        <v>8317</v>
      </c>
      <c r="R3093" t="s">
        <v>8357</v>
      </c>
      <c r="S3093" s="9">
        <f t="shared" si="194"/>
        <v>42566.948414351849</v>
      </c>
      <c r="T3093" s="9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1.1831900000000002</v>
      </c>
      <c r="P3094" s="5">
        <f t="shared" si="193"/>
        <v>56.342380952380957</v>
      </c>
      <c r="Q3094" t="s">
        <v>8317</v>
      </c>
      <c r="R3094" t="s">
        <v>8357</v>
      </c>
      <c r="S3094" s="9">
        <f t="shared" si="194"/>
        <v>42255.619351851856</v>
      </c>
      <c r="T3094" s="9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22.75</v>
      </c>
      <c r="P3095" s="5">
        <f t="shared" si="193"/>
        <v>53.529411764705884</v>
      </c>
      <c r="Q3095" t="s">
        <v>8317</v>
      </c>
      <c r="R3095" t="s">
        <v>8357</v>
      </c>
      <c r="S3095" s="9">
        <f t="shared" si="194"/>
        <v>41760.909039351849</v>
      </c>
      <c r="T3095" s="9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2.5000000000000001E-2</v>
      </c>
      <c r="P3096" s="5">
        <f t="shared" si="193"/>
        <v>25</v>
      </c>
      <c r="Q3096" t="s">
        <v>8317</v>
      </c>
      <c r="R3096" t="s">
        <v>8357</v>
      </c>
      <c r="S3096" s="9">
        <f t="shared" si="194"/>
        <v>42207.795787037037</v>
      </c>
      <c r="T3096" s="9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0.33512064343163539</v>
      </c>
      <c r="P3097" s="5">
        <f t="shared" si="193"/>
        <v>50</v>
      </c>
      <c r="Q3097" t="s">
        <v>8317</v>
      </c>
      <c r="R3097" t="s">
        <v>8357</v>
      </c>
      <c r="S3097" s="9">
        <f t="shared" si="194"/>
        <v>42523.025231481486</v>
      </c>
      <c r="T3097" s="9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</v>
      </c>
      <c r="P3098" s="5">
        <f t="shared" si="193"/>
        <v>56.785714285714285</v>
      </c>
      <c r="Q3098" t="s">
        <v>8317</v>
      </c>
      <c r="R3098" t="s">
        <v>8357</v>
      </c>
      <c r="S3098" s="9">
        <f t="shared" si="194"/>
        <v>42114.825532407413</v>
      </c>
      <c r="T3098" s="9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17.150000000000002</v>
      </c>
      <c r="P3099" s="5">
        <f t="shared" si="193"/>
        <v>40.833333333333336</v>
      </c>
      <c r="Q3099" t="s">
        <v>8317</v>
      </c>
      <c r="R3099" t="s">
        <v>8357</v>
      </c>
      <c r="S3099" s="9">
        <f t="shared" si="194"/>
        <v>42629.503483796296</v>
      </c>
      <c r="T3099" s="9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3.6080041046690612</v>
      </c>
      <c r="P3100" s="5">
        <f t="shared" si="193"/>
        <v>65.111111111111114</v>
      </c>
      <c r="Q3100" t="s">
        <v>8317</v>
      </c>
      <c r="R3100" t="s">
        <v>8357</v>
      </c>
      <c r="S3100" s="9">
        <f t="shared" si="194"/>
        <v>42359.792233796295</v>
      </c>
      <c r="T3100" s="9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13.900000000000002</v>
      </c>
      <c r="P3101" s="5">
        <f t="shared" si="193"/>
        <v>55.6</v>
      </c>
      <c r="Q3101" t="s">
        <v>8317</v>
      </c>
      <c r="R3101" t="s">
        <v>8357</v>
      </c>
      <c r="S3101" s="9">
        <f t="shared" si="194"/>
        <v>42382.189710648148</v>
      </c>
      <c r="T3101" s="9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15.225</v>
      </c>
      <c r="P3102" s="5">
        <f t="shared" si="193"/>
        <v>140.53846153846155</v>
      </c>
      <c r="Q3102" t="s">
        <v>8317</v>
      </c>
      <c r="R3102" t="s">
        <v>8357</v>
      </c>
      <c r="S3102" s="9">
        <f t="shared" si="194"/>
        <v>41902.622395833336</v>
      </c>
      <c r="T3102" s="9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12</v>
      </c>
      <c r="P3103" s="5">
        <f t="shared" si="193"/>
        <v>25</v>
      </c>
      <c r="Q3103" t="s">
        <v>8317</v>
      </c>
      <c r="R3103" t="s">
        <v>8357</v>
      </c>
      <c r="S3103" s="9">
        <f t="shared" si="194"/>
        <v>42171.383530092593</v>
      </c>
      <c r="T3103" s="9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39.112499999999997</v>
      </c>
      <c r="P3104" s="5">
        <f t="shared" si="193"/>
        <v>69.533333333333331</v>
      </c>
      <c r="Q3104" t="s">
        <v>8317</v>
      </c>
      <c r="R3104" t="s">
        <v>8357</v>
      </c>
      <c r="S3104" s="9">
        <f t="shared" si="194"/>
        <v>42555.340486111112</v>
      </c>
      <c r="T3104" s="9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0.26829268292682928</v>
      </c>
      <c r="P3105" s="5">
        <f t="shared" si="193"/>
        <v>5.5</v>
      </c>
      <c r="Q3105" t="s">
        <v>8317</v>
      </c>
      <c r="R3105" t="s">
        <v>8357</v>
      </c>
      <c r="S3105" s="9">
        <f t="shared" si="194"/>
        <v>42107.156319444446</v>
      </c>
      <c r="T3105" s="9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29.625</v>
      </c>
      <c r="P3106" s="5">
        <f t="shared" si="193"/>
        <v>237</v>
      </c>
      <c r="Q3106" t="s">
        <v>8317</v>
      </c>
      <c r="R3106" t="s">
        <v>8357</v>
      </c>
      <c r="S3106" s="9">
        <f t="shared" si="194"/>
        <v>42006.908692129626</v>
      </c>
      <c r="T3106" s="9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42.360992301112063</v>
      </c>
      <c r="P3107" s="5">
        <f t="shared" si="193"/>
        <v>79.870967741935488</v>
      </c>
      <c r="Q3107" t="s">
        <v>8317</v>
      </c>
      <c r="R3107" t="s">
        <v>8357</v>
      </c>
      <c r="S3107" s="9">
        <f t="shared" si="194"/>
        <v>41876.718935185185</v>
      </c>
      <c r="T3107" s="9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4.1000000000000005</v>
      </c>
      <c r="P3108" s="5">
        <f t="shared" si="193"/>
        <v>10.25</v>
      </c>
      <c r="Q3108" t="s">
        <v>8317</v>
      </c>
      <c r="R3108" t="s">
        <v>8357</v>
      </c>
      <c r="S3108" s="9">
        <f t="shared" si="194"/>
        <v>42241.429120370376</v>
      </c>
      <c r="T3108" s="9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19.762499999999999</v>
      </c>
      <c r="P3109" s="5">
        <f t="shared" si="193"/>
        <v>272.58620689655174</v>
      </c>
      <c r="Q3109" t="s">
        <v>8317</v>
      </c>
      <c r="R3109" t="s">
        <v>8357</v>
      </c>
      <c r="S3109" s="9">
        <f t="shared" si="194"/>
        <v>42128.814247685179</v>
      </c>
      <c r="T3109" s="9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5.1999999999999998E-2</v>
      </c>
      <c r="P3110" s="5">
        <f t="shared" si="193"/>
        <v>13</v>
      </c>
      <c r="Q3110" t="s">
        <v>8317</v>
      </c>
      <c r="R3110" t="s">
        <v>8357</v>
      </c>
      <c r="S3110" s="9">
        <f t="shared" si="194"/>
        <v>42062.680486111116</v>
      </c>
      <c r="T3110" s="9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25.030188679245285</v>
      </c>
      <c r="P3111" s="5">
        <f t="shared" si="193"/>
        <v>58.184210526315788</v>
      </c>
      <c r="Q3111" t="s">
        <v>8317</v>
      </c>
      <c r="R3111" t="s">
        <v>8357</v>
      </c>
      <c r="S3111" s="9">
        <f t="shared" si="194"/>
        <v>41844.125115740739</v>
      </c>
      <c r="T3111" s="9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0.04</v>
      </c>
      <c r="P3112" s="5">
        <f t="shared" si="193"/>
        <v>10</v>
      </c>
      <c r="Q3112" t="s">
        <v>8317</v>
      </c>
      <c r="R3112" t="s">
        <v>8357</v>
      </c>
      <c r="S3112" s="9">
        <f t="shared" si="194"/>
        <v>42745.031469907408</v>
      </c>
      <c r="T3112" s="9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26.640000000000004</v>
      </c>
      <c r="P3113" s="5">
        <f t="shared" si="193"/>
        <v>70.10526315789474</v>
      </c>
      <c r="Q3113" t="s">
        <v>8317</v>
      </c>
      <c r="R3113" t="s">
        <v>8357</v>
      </c>
      <c r="S3113" s="9">
        <f t="shared" si="194"/>
        <v>41885.595138888886</v>
      </c>
      <c r="T3113" s="9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4.7363636363636363</v>
      </c>
      <c r="P3114" s="5">
        <f t="shared" si="193"/>
        <v>57.888888888888886</v>
      </c>
      <c r="Q3114" t="s">
        <v>8317</v>
      </c>
      <c r="R3114" t="s">
        <v>8357</v>
      </c>
      <c r="S3114" s="9">
        <f t="shared" si="194"/>
        <v>42615.121921296297</v>
      </c>
      <c r="T3114" s="9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4.2435339894712749</v>
      </c>
      <c r="P3115" s="5">
        <f t="shared" si="193"/>
        <v>125.27027027027027</v>
      </c>
      <c r="Q3115" t="s">
        <v>8317</v>
      </c>
      <c r="R3115" t="s">
        <v>8357</v>
      </c>
      <c r="S3115" s="9">
        <f t="shared" si="194"/>
        <v>42081.731273148151</v>
      </c>
      <c r="T3115" s="9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5" t="e">
        <f t="shared" si="193"/>
        <v>#DIV/0!</v>
      </c>
      <c r="Q3116" t="s">
        <v>8317</v>
      </c>
      <c r="R3116" t="s">
        <v>8357</v>
      </c>
      <c r="S3116" s="9">
        <f t="shared" si="194"/>
        <v>41843.632523148146</v>
      </c>
      <c r="T3116" s="9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3</v>
      </c>
      <c r="P3117" s="5">
        <f t="shared" si="193"/>
        <v>300</v>
      </c>
      <c r="Q3117" t="s">
        <v>8317</v>
      </c>
      <c r="R3117" t="s">
        <v>8357</v>
      </c>
      <c r="S3117" s="9">
        <f t="shared" si="194"/>
        <v>42496.447071759263</v>
      </c>
      <c r="T3117" s="9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57.333333333333336</v>
      </c>
      <c r="P3118" s="5">
        <f t="shared" si="193"/>
        <v>43</v>
      </c>
      <c r="Q3118" t="s">
        <v>8317</v>
      </c>
      <c r="R3118" t="s">
        <v>8357</v>
      </c>
      <c r="S3118" s="9">
        <f t="shared" si="194"/>
        <v>42081.515335648146</v>
      </c>
      <c r="T3118" s="9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0.1</v>
      </c>
      <c r="P3119" s="5">
        <f t="shared" si="193"/>
        <v>1</v>
      </c>
      <c r="Q3119" t="s">
        <v>8317</v>
      </c>
      <c r="R3119" t="s">
        <v>8357</v>
      </c>
      <c r="S3119" s="9">
        <f t="shared" si="194"/>
        <v>42509.374537037031</v>
      </c>
      <c r="T3119" s="9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0.31</v>
      </c>
      <c r="P3120" s="5">
        <f t="shared" si="193"/>
        <v>775</v>
      </c>
      <c r="Q3120" t="s">
        <v>8317</v>
      </c>
      <c r="R3120" t="s">
        <v>8357</v>
      </c>
      <c r="S3120" s="9">
        <f t="shared" si="194"/>
        <v>42534.649571759262</v>
      </c>
      <c r="T3120" s="9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0.05</v>
      </c>
      <c r="P3121" s="5">
        <f t="shared" si="193"/>
        <v>5</v>
      </c>
      <c r="Q3121" t="s">
        <v>8317</v>
      </c>
      <c r="R3121" t="s">
        <v>8357</v>
      </c>
      <c r="S3121" s="9">
        <f t="shared" si="194"/>
        <v>42060.04550925926</v>
      </c>
      <c r="T3121" s="9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9.8461538461538465E-3</v>
      </c>
      <c r="P3122" s="5">
        <f t="shared" si="193"/>
        <v>12.8</v>
      </c>
      <c r="Q3122" t="s">
        <v>8317</v>
      </c>
      <c r="R3122" t="s">
        <v>8357</v>
      </c>
      <c r="S3122" s="9">
        <f t="shared" si="194"/>
        <v>42435.942083333335</v>
      </c>
      <c r="T3122" s="9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0.66666666666666674</v>
      </c>
      <c r="P3123" s="5">
        <f t="shared" si="193"/>
        <v>10</v>
      </c>
      <c r="Q3123" t="s">
        <v>8317</v>
      </c>
      <c r="R3123" t="s">
        <v>8357</v>
      </c>
      <c r="S3123" s="9">
        <f t="shared" si="194"/>
        <v>41848.679803240739</v>
      </c>
      <c r="T3123" s="9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58.291457286432156</v>
      </c>
      <c r="P3124" s="5">
        <f t="shared" si="193"/>
        <v>58</v>
      </c>
      <c r="Q3124" t="s">
        <v>8317</v>
      </c>
      <c r="R3124" t="s">
        <v>8357</v>
      </c>
      <c r="S3124" s="9">
        <f t="shared" si="194"/>
        <v>42678.932083333333</v>
      </c>
      <c r="T3124" s="9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68.153599999999997</v>
      </c>
      <c r="P3125" s="5">
        <f t="shared" si="193"/>
        <v>244.80459770114942</v>
      </c>
      <c r="Q3125" t="s">
        <v>8317</v>
      </c>
      <c r="R3125" t="s">
        <v>8357</v>
      </c>
      <c r="S3125" s="9">
        <f t="shared" si="194"/>
        <v>42530.993032407408</v>
      </c>
      <c r="T3125" s="9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3.2499999999999999E-3</v>
      </c>
      <c r="P3126" s="5">
        <f t="shared" si="193"/>
        <v>6.5</v>
      </c>
      <c r="Q3126" t="s">
        <v>8317</v>
      </c>
      <c r="R3126" t="s">
        <v>8357</v>
      </c>
      <c r="S3126" s="9">
        <f t="shared" si="194"/>
        <v>41977.780104166668</v>
      </c>
      <c r="T3126" s="9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5" t="e">
        <f t="shared" si="193"/>
        <v>#DIV/0!</v>
      </c>
      <c r="Q3127" t="s">
        <v>8317</v>
      </c>
      <c r="R3127" t="s">
        <v>8357</v>
      </c>
      <c r="S3127" s="9">
        <f t="shared" si="194"/>
        <v>42346.20685185185</v>
      </c>
      <c r="T3127" s="9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4.16</v>
      </c>
      <c r="P3128" s="5">
        <f t="shared" si="193"/>
        <v>61.176470588235297</v>
      </c>
      <c r="Q3128" t="s">
        <v>8317</v>
      </c>
      <c r="R3128" t="s">
        <v>8357</v>
      </c>
      <c r="S3128" s="9">
        <f t="shared" si="194"/>
        <v>42427.01807870371</v>
      </c>
      <c r="T3128" s="9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5" t="e">
        <f t="shared" si="193"/>
        <v>#DIV/0!</v>
      </c>
      <c r="Q3129" t="s">
        <v>8317</v>
      </c>
      <c r="R3129" t="s">
        <v>8357</v>
      </c>
      <c r="S3129" s="9">
        <f t="shared" si="194"/>
        <v>42034.856817129628</v>
      </c>
      <c r="T3129" s="9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108.60666666666667</v>
      </c>
      <c r="P3130" s="5">
        <f t="shared" si="193"/>
        <v>139.23931623931625</v>
      </c>
      <c r="Q3130" t="s">
        <v>8317</v>
      </c>
      <c r="R3130" t="s">
        <v>8318</v>
      </c>
      <c r="S3130" s="9">
        <f t="shared" si="194"/>
        <v>42780.825706018513</v>
      </c>
      <c r="T3130" s="9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0.8</v>
      </c>
      <c r="P3131" s="5">
        <f t="shared" si="193"/>
        <v>10</v>
      </c>
      <c r="Q3131" t="s">
        <v>8317</v>
      </c>
      <c r="R3131" t="s">
        <v>8318</v>
      </c>
      <c r="S3131" s="9">
        <f t="shared" si="194"/>
        <v>42803.842812499999</v>
      </c>
      <c r="T3131" s="9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3.75</v>
      </c>
      <c r="P3132" s="5">
        <f t="shared" si="193"/>
        <v>93.75</v>
      </c>
      <c r="Q3132" t="s">
        <v>8317</v>
      </c>
      <c r="R3132" t="s">
        <v>8318</v>
      </c>
      <c r="S3132" s="9">
        <f t="shared" si="194"/>
        <v>42808.640231481477</v>
      </c>
      <c r="T3132" s="9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15.731707317073171</v>
      </c>
      <c r="P3133" s="5">
        <f t="shared" si="193"/>
        <v>53.75</v>
      </c>
      <c r="Q3133" t="s">
        <v>8317</v>
      </c>
      <c r="R3133" t="s">
        <v>8318</v>
      </c>
      <c r="S3133" s="9">
        <f t="shared" si="194"/>
        <v>42803.579224537039</v>
      </c>
      <c r="T3133" s="9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3.3333333333333333E-2</v>
      </c>
      <c r="P3134" s="5">
        <f t="shared" si="193"/>
        <v>10</v>
      </c>
      <c r="Q3134" t="s">
        <v>8317</v>
      </c>
      <c r="R3134" t="s">
        <v>8318</v>
      </c>
      <c r="S3134" s="9">
        <f t="shared" si="194"/>
        <v>42786.350231481483</v>
      </c>
      <c r="T3134" s="9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108</v>
      </c>
      <c r="P3135" s="5">
        <f t="shared" si="193"/>
        <v>33.75</v>
      </c>
      <c r="Q3135" t="s">
        <v>8317</v>
      </c>
      <c r="R3135" t="s">
        <v>8318</v>
      </c>
      <c r="S3135" s="9">
        <f t="shared" si="194"/>
        <v>42788.565208333333</v>
      </c>
      <c r="T3135" s="9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22.5</v>
      </c>
      <c r="P3136" s="5">
        <f t="shared" si="193"/>
        <v>18.75</v>
      </c>
      <c r="Q3136" t="s">
        <v>8317</v>
      </c>
      <c r="R3136" t="s">
        <v>8318</v>
      </c>
      <c r="S3136" s="9">
        <f t="shared" si="194"/>
        <v>42800.720127314817</v>
      </c>
      <c r="T3136" s="9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20.849420849420849</v>
      </c>
      <c r="P3137" s="5">
        <f t="shared" si="193"/>
        <v>23.142857142857142</v>
      </c>
      <c r="Q3137" t="s">
        <v>8317</v>
      </c>
      <c r="R3137" t="s">
        <v>8318</v>
      </c>
      <c r="S3137" s="9">
        <f t="shared" si="194"/>
        <v>42807.151863425926</v>
      </c>
      <c r="T3137" s="9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127.8</v>
      </c>
      <c r="P3138" s="5">
        <f t="shared" si="193"/>
        <v>29.045454545454547</v>
      </c>
      <c r="Q3138" t="s">
        <v>8317</v>
      </c>
      <c r="R3138" t="s">
        <v>8318</v>
      </c>
      <c r="S3138" s="9">
        <f t="shared" si="194"/>
        <v>42789.462430555555</v>
      </c>
      <c r="T3138" s="9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(E3139/D3139)*100</f>
        <v>3.3333333333333335</v>
      </c>
      <c r="P3139" s="5">
        <f t="shared" ref="P3139:P3202" si="197">E3139/L3139</f>
        <v>50</v>
      </c>
      <c r="Q3139" t="s">
        <v>8317</v>
      </c>
      <c r="R3139" t="s">
        <v>8318</v>
      </c>
      <c r="S3139" s="9">
        <f t="shared" ref="S3139:S3202" si="198">(((J3139/60)/60)/24)+DATE(1970,1,1)</f>
        <v>42807.885057870371</v>
      </c>
      <c r="T3139" s="9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5" t="e">
        <f t="shared" si="197"/>
        <v>#DIV/0!</v>
      </c>
      <c r="Q3140" t="s">
        <v>8317</v>
      </c>
      <c r="R3140" t="s">
        <v>8318</v>
      </c>
      <c r="S3140" s="9">
        <f t="shared" si="198"/>
        <v>42809.645914351851</v>
      </c>
      <c r="T3140" s="9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5.4</v>
      </c>
      <c r="P3141" s="5">
        <f t="shared" si="197"/>
        <v>450</v>
      </c>
      <c r="Q3141" t="s">
        <v>8317</v>
      </c>
      <c r="R3141" t="s">
        <v>8318</v>
      </c>
      <c r="S3141" s="9">
        <f t="shared" si="198"/>
        <v>42785.270370370374</v>
      </c>
      <c r="T3141" s="9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0.96</v>
      </c>
      <c r="P3142" s="5">
        <f t="shared" si="197"/>
        <v>24</v>
      </c>
      <c r="Q3142" t="s">
        <v>8317</v>
      </c>
      <c r="R3142" t="s">
        <v>8318</v>
      </c>
      <c r="S3142" s="9">
        <f t="shared" si="198"/>
        <v>42802.718784722223</v>
      </c>
      <c r="T3142" s="9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51.6</v>
      </c>
      <c r="P3143" s="5">
        <f t="shared" si="197"/>
        <v>32.25</v>
      </c>
      <c r="Q3143" t="s">
        <v>8317</v>
      </c>
      <c r="R3143" t="s">
        <v>8318</v>
      </c>
      <c r="S3143" s="9">
        <f t="shared" si="198"/>
        <v>42800.753333333334</v>
      </c>
      <c r="T3143" s="9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</v>
      </c>
      <c r="P3144" s="5">
        <f t="shared" si="197"/>
        <v>15</v>
      </c>
      <c r="Q3144" t="s">
        <v>8317</v>
      </c>
      <c r="R3144" t="s">
        <v>8318</v>
      </c>
      <c r="S3144" s="9">
        <f t="shared" si="198"/>
        <v>42783.513182870374</v>
      </c>
      <c r="T3144" s="9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5" t="e">
        <f t="shared" si="197"/>
        <v>#DIV/0!</v>
      </c>
      <c r="Q3145" t="s">
        <v>8317</v>
      </c>
      <c r="R3145" t="s">
        <v>8318</v>
      </c>
      <c r="S3145" s="9">
        <f t="shared" si="198"/>
        <v>42808.358287037037</v>
      </c>
      <c r="T3145" s="9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75.400000000000006</v>
      </c>
      <c r="P3146" s="5">
        <f t="shared" si="197"/>
        <v>251.33333333333334</v>
      </c>
      <c r="Q3146" t="s">
        <v>8317</v>
      </c>
      <c r="R3146" t="s">
        <v>8318</v>
      </c>
      <c r="S3146" s="9">
        <f t="shared" si="198"/>
        <v>42796.538275462968</v>
      </c>
      <c r="T3146" s="9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5" t="e">
        <f t="shared" si="197"/>
        <v>#DIV/0!</v>
      </c>
      <c r="Q3147" t="s">
        <v>8317</v>
      </c>
      <c r="R3147" t="s">
        <v>8318</v>
      </c>
      <c r="S3147" s="9">
        <f t="shared" si="198"/>
        <v>42762.040902777779</v>
      </c>
      <c r="T3147" s="9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10.5</v>
      </c>
      <c r="P3148" s="5">
        <f t="shared" si="197"/>
        <v>437.5</v>
      </c>
      <c r="Q3148" t="s">
        <v>8317</v>
      </c>
      <c r="R3148" t="s">
        <v>8318</v>
      </c>
      <c r="S3148" s="9">
        <f t="shared" si="198"/>
        <v>42796.682476851856</v>
      </c>
      <c r="T3148" s="9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117.52499999999999</v>
      </c>
      <c r="P3149" s="5">
        <f t="shared" si="197"/>
        <v>110.35211267605634</v>
      </c>
      <c r="Q3149" t="s">
        <v>8317</v>
      </c>
      <c r="R3149" t="s">
        <v>8318</v>
      </c>
      <c r="S3149" s="9">
        <f t="shared" si="198"/>
        <v>41909.969386574077</v>
      </c>
      <c r="T3149" s="9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131.16666666666669</v>
      </c>
      <c r="P3150" s="5">
        <f t="shared" si="197"/>
        <v>41.421052631578945</v>
      </c>
      <c r="Q3150" t="s">
        <v>8317</v>
      </c>
      <c r="R3150" t="s">
        <v>8318</v>
      </c>
      <c r="S3150" s="9">
        <f t="shared" si="198"/>
        <v>41891.665324074071</v>
      </c>
      <c r="T3150" s="9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104</v>
      </c>
      <c r="P3151" s="5">
        <f t="shared" si="197"/>
        <v>52</v>
      </c>
      <c r="Q3151" t="s">
        <v>8317</v>
      </c>
      <c r="R3151" t="s">
        <v>8318</v>
      </c>
      <c r="S3151" s="9">
        <f t="shared" si="198"/>
        <v>41226.017361111109</v>
      </c>
      <c r="T3151" s="9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101</v>
      </c>
      <c r="P3152" s="5">
        <f t="shared" si="197"/>
        <v>33.990384615384613</v>
      </c>
      <c r="Q3152" t="s">
        <v>8317</v>
      </c>
      <c r="R3152" t="s">
        <v>8318</v>
      </c>
      <c r="S3152" s="9">
        <f t="shared" si="198"/>
        <v>40478.263923611114</v>
      </c>
      <c r="T3152" s="9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100.4</v>
      </c>
      <c r="P3153" s="5">
        <f t="shared" si="197"/>
        <v>103.35294117647059</v>
      </c>
      <c r="Q3153" t="s">
        <v>8317</v>
      </c>
      <c r="R3153" t="s">
        <v>8318</v>
      </c>
      <c r="S3153" s="9">
        <f t="shared" si="198"/>
        <v>41862.83997685185</v>
      </c>
      <c r="T3153" s="9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105.95454545454545</v>
      </c>
      <c r="P3154" s="5">
        <f t="shared" si="197"/>
        <v>34.791044776119406</v>
      </c>
      <c r="Q3154" t="s">
        <v>8317</v>
      </c>
      <c r="R3154" t="s">
        <v>8318</v>
      </c>
      <c r="S3154" s="9">
        <f t="shared" si="198"/>
        <v>41550.867673611108</v>
      </c>
      <c r="T3154" s="9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335.58333333333337</v>
      </c>
      <c r="P3155" s="5">
        <f t="shared" si="197"/>
        <v>41.773858921161825</v>
      </c>
      <c r="Q3155" t="s">
        <v>8317</v>
      </c>
      <c r="R3155" t="s">
        <v>8318</v>
      </c>
      <c r="S3155" s="9">
        <f t="shared" si="198"/>
        <v>40633.154363425929</v>
      </c>
      <c r="T3155" s="9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112.92857142857142</v>
      </c>
      <c r="P3156" s="5">
        <f t="shared" si="197"/>
        <v>64.268292682926827</v>
      </c>
      <c r="Q3156" t="s">
        <v>8317</v>
      </c>
      <c r="R3156" t="s">
        <v>8318</v>
      </c>
      <c r="S3156" s="9">
        <f t="shared" si="198"/>
        <v>40970.875671296293</v>
      </c>
      <c r="T3156" s="9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188.50460000000001</v>
      </c>
      <c r="P3157" s="5">
        <f t="shared" si="197"/>
        <v>31.209370860927152</v>
      </c>
      <c r="Q3157" t="s">
        <v>8317</v>
      </c>
      <c r="R3157" t="s">
        <v>8318</v>
      </c>
      <c r="S3157" s="9">
        <f t="shared" si="198"/>
        <v>41233.499131944445</v>
      </c>
      <c r="T3157" s="9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101.81818181818181</v>
      </c>
      <c r="P3158" s="5">
        <f t="shared" si="197"/>
        <v>62.921348314606739</v>
      </c>
      <c r="Q3158" t="s">
        <v>8317</v>
      </c>
      <c r="R3158" t="s">
        <v>8318</v>
      </c>
      <c r="S3158" s="9">
        <f t="shared" si="198"/>
        <v>41026.953055555554</v>
      </c>
      <c r="T3158" s="9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101</v>
      </c>
      <c r="P3159" s="5">
        <f t="shared" si="197"/>
        <v>98.536585365853654</v>
      </c>
      <c r="Q3159" t="s">
        <v>8317</v>
      </c>
      <c r="R3159" t="s">
        <v>8318</v>
      </c>
      <c r="S3159" s="9">
        <f t="shared" si="198"/>
        <v>41829.788252314815</v>
      </c>
      <c r="T3159" s="9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113.99999999999999</v>
      </c>
      <c r="P3160" s="5">
        <f t="shared" si="197"/>
        <v>82.608695652173907</v>
      </c>
      <c r="Q3160" t="s">
        <v>8317</v>
      </c>
      <c r="R3160" t="s">
        <v>8318</v>
      </c>
      <c r="S3160" s="9">
        <f t="shared" si="198"/>
        <v>41447.839722222219</v>
      </c>
      <c r="T3160" s="9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133.48133333333334</v>
      </c>
      <c r="P3161" s="5">
        <f t="shared" si="197"/>
        <v>38.504230769230773</v>
      </c>
      <c r="Q3161" t="s">
        <v>8317</v>
      </c>
      <c r="R3161" t="s">
        <v>8318</v>
      </c>
      <c r="S3161" s="9">
        <f t="shared" si="198"/>
        <v>40884.066678240742</v>
      </c>
      <c r="T3161" s="9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101.53333333333335</v>
      </c>
      <c r="P3162" s="5">
        <f t="shared" si="197"/>
        <v>80.15789473684211</v>
      </c>
      <c r="Q3162" t="s">
        <v>8317</v>
      </c>
      <c r="R3162" t="s">
        <v>8318</v>
      </c>
      <c r="S3162" s="9">
        <f t="shared" si="198"/>
        <v>41841.26489583333</v>
      </c>
      <c r="T3162" s="9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105.1</v>
      </c>
      <c r="P3163" s="5">
        <f t="shared" si="197"/>
        <v>28.405405405405407</v>
      </c>
      <c r="Q3163" t="s">
        <v>8317</v>
      </c>
      <c r="R3163" t="s">
        <v>8318</v>
      </c>
      <c r="S3163" s="9">
        <f t="shared" si="198"/>
        <v>41897.536134259259</v>
      </c>
      <c r="T3163" s="9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127.15</v>
      </c>
      <c r="P3164" s="5">
        <f t="shared" si="197"/>
        <v>80.730158730158735</v>
      </c>
      <c r="Q3164" t="s">
        <v>8317</v>
      </c>
      <c r="R3164" t="s">
        <v>8318</v>
      </c>
      <c r="S3164" s="9">
        <f t="shared" si="198"/>
        <v>41799.685902777775</v>
      </c>
      <c r="T3164" s="9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111.15384615384616</v>
      </c>
      <c r="P3165" s="5">
        <f t="shared" si="197"/>
        <v>200.69444444444446</v>
      </c>
      <c r="Q3165" t="s">
        <v>8317</v>
      </c>
      <c r="R3165" t="s">
        <v>8318</v>
      </c>
      <c r="S3165" s="9">
        <f t="shared" si="198"/>
        <v>41775.753761574073</v>
      </c>
      <c r="T3165" s="9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106.76</v>
      </c>
      <c r="P3166" s="5">
        <f t="shared" si="197"/>
        <v>37.591549295774648</v>
      </c>
      <c r="Q3166" t="s">
        <v>8317</v>
      </c>
      <c r="R3166" t="s">
        <v>8318</v>
      </c>
      <c r="S3166" s="9">
        <f t="shared" si="198"/>
        <v>41766.80572916667</v>
      </c>
      <c r="T3166" s="9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162.66666666666666</v>
      </c>
      <c r="P3167" s="5">
        <f t="shared" si="197"/>
        <v>58.095238095238095</v>
      </c>
      <c r="Q3167" t="s">
        <v>8317</v>
      </c>
      <c r="R3167" t="s">
        <v>8318</v>
      </c>
      <c r="S3167" s="9">
        <f t="shared" si="198"/>
        <v>40644.159259259257</v>
      </c>
      <c r="T3167" s="9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160.22808571428573</v>
      </c>
      <c r="P3168" s="5">
        <f t="shared" si="197"/>
        <v>60.300892473118282</v>
      </c>
      <c r="Q3168" t="s">
        <v>8317</v>
      </c>
      <c r="R3168" t="s">
        <v>8318</v>
      </c>
      <c r="S3168" s="9">
        <f t="shared" si="198"/>
        <v>41940.69158564815</v>
      </c>
      <c r="T3168" s="9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116.16666666666666</v>
      </c>
      <c r="P3169" s="5">
        <f t="shared" si="197"/>
        <v>63.363636363636367</v>
      </c>
      <c r="Q3169" t="s">
        <v>8317</v>
      </c>
      <c r="R3169" t="s">
        <v>8318</v>
      </c>
      <c r="S3169" s="9">
        <f t="shared" si="198"/>
        <v>41839.175706018519</v>
      </c>
      <c r="T3169" s="9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124.2</v>
      </c>
      <c r="P3170" s="5">
        <f t="shared" si="197"/>
        <v>50.901639344262293</v>
      </c>
      <c r="Q3170" t="s">
        <v>8317</v>
      </c>
      <c r="R3170" t="s">
        <v>8318</v>
      </c>
      <c r="S3170" s="9">
        <f t="shared" si="198"/>
        <v>41772.105937500004</v>
      </c>
      <c r="T3170" s="9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103.01249999999999</v>
      </c>
      <c r="P3171" s="5">
        <f t="shared" si="197"/>
        <v>100.5</v>
      </c>
      <c r="Q3171" t="s">
        <v>8317</v>
      </c>
      <c r="R3171" t="s">
        <v>8318</v>
      </c>
      <c r="S3171" s="9">
        <f t="shared" si="198"/>
        <v>41591.737974537034</v>
      </c>
      <c r="T3171" s="9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112.25</v>
      </c>
      <c r="P3172" s="5">
        <f t="shared" si="197"/>
        <v>31.619718309859156</v>
      </c>
      <c r="Q3172" t="s">
        <v>8317</v>
      </c>
      <c r="R3172" t="s">
        <v>8318</v>
      </c>
      <c r="S3172" s="9">
        <f t="shared" si="198"/>
        <v>41789.080370370371</v>
      </c>
      <c r="T3172" s="9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108.8142857142857</v>
      </c>
      <c r="P3173" s="5">
        <f t="shared" si="197"/>
        <v>65.102564102564102</v>
      </c>
      <c r="Q3173" t="s">
        <v>8317</v>
      </c>
      <c r="R3173" t="s">
        <v>8318</v>
      </c>
      <c r="S3173" s="9">
        <f t="shared" si="198"/>
        <v>42466.608310185184</v>
      </c>
      <c r="T3173" s="9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114.99999999999999</v>
      </c>
      <c r="P3174" s="5">
        <f t="shared" si="197"/>
        <v>79.310344827586206</v>
      </c>
      <c r="Q3174" t="s">
        <v>8317</v>
      </c>
      <c r="R3174" t="s">
        <v>8318</v>
      </c>
      <c r="S3174" s="9">
        <f t="shared" si="198"/>
        <v>40923.729953703703</v>
      </c>
      <c r="T3174" s="9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103</v>
      </c>
      <c r="P3175" s="5">
        <f t="shared" si="197"/>
        <v>139.18918918918919</v>
      </c>
      <c r="Q3175" t="s">
        <v>8317</v>
      </c>
      <c r="R3175" t="s">
        <v>8318</v>
      </c>
      <c r="S3175" s="9">
        <f t="shared" si="198"/>
        <v>41878.878379629627</v>
      </c>
      <c r="T3175" s="9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101.13333333333334</v>
      </c>
      <c r="P3176" s="5">
        <f t="shared" si="197"/>
        <v>131.91304347826087</v>
      </c>
      <c r="Q3176" t="s">
        <v>8317</v>
      </c>
      <c r="R3176" t="s">
        <v>8318</v>
      </c>
      <c r="S3176" s="9">
        <f t="shared" si="198"/>
        <v>41862.864675925928</v>
      </c>
      <c r="T3176" s="9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109.55999999999999</v>
      </c>
      <c r="P3177" s="5">
        <f t="shared" si="197"/>
        <v>91.3</v>
      </c>
      <c r="Q3177" t="s">
        <v>8317</v>
      </c>
      <c r="R3177" t="s">
        <v>8318</v>
      </c>
      <c r="S3177" s="9">
        <f t="shared" si="198"/>
        <v>40531.886886574073</v>
      </c>
      <c r="T3177" s="9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114.8421052631579</v>
      </c>
      <c r="P3178" s="5">
        <f t="shared" si="197"/>
        <v>39.672727272727272</v>
      </c>
      <c r="Q3178" t="s">
        <v>8317</v>
      </c>
      <c r="R3178" t="s">
        <v>8318</v>
      </c>
      <c r="S3178" s="9">
        <f t="shared" si="198"/>
        <v>41477.930914351848</v>
      </c>
      <c r="T3178" s="9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117.39999999999999</v>
      </c>
      <c r="P3179" s="5">
        <f t="shared" si="197"/>
        <v>57.549019607843135</v>
      </c>
      <c r="Q3179" t="s">
        <v>8317</v>
      </c>
      <c r="R3179" t="s">
        <v>8318</v>
      </c>
      <c r="S3179" s="9">
        <f t="shared" si="198"/>
        <v>41781.666770833333</v>
      </c>
      <c r="T3179" s="9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171.73333333333335</v>
      </c>
      <c r="P3180" s="5">
        <f t="shared" si="197"/>
        <v>33.025641025641029</v>
      </c>
      <c r="Q3180" t="s">
        <v>8317</v>
      </c>
      <c r="R3180" t="s">
        <v>8318</v>
      </c>
      <c r="S3180" s="9">
        <f t="shared" si="198"/>
        <v>41806.605034722219</v>
      </c>
      <c r="T3180" s="9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114.16238095238094</v>
      </c>
      <c r="P3181" s="5">
        <f t="shared" si="197"/>
        <v>77.335806451612896</v>
      </c>
      <c r="Q3181" t="s">
        <v>8317</v>
      </c>
      <c r="R3181" t="s">
        <v>8318</v>
      </c>
      <c r="S3181" s="9">
        <f t="shared" si="198"/>
        <v>41375.702210648145</v>
      </c>
      <c r="T3181" s="9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119.75</v>
      </c>
      <c r="P3182" s="5">
        <f t="shared" si="197"/>
        <v>31.933333333333334</v>
      </c>
      <c r="Q3182" t="s">
        <v>8317</v>
      </c>
      <c r="R3182" t="s">
        <v>8318</v>
      </c>
      <c r="S3182" s="9">
        <f t="shared" si="198"/>
        <v>41780.412604166668</v>
      </c>
      <c r="T3182" s="9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109.00000000000001</v>
      </c>
      <c r="P3183" s="5">
        <f t="shared" si="197"/>
        <v>36.333333333333336</v>
      </c>
      <c r="Q3183" t="s">
        <v>8317</v>
      </c>
      <c r="R3183" t="s">
        <v>8318</v>
      </c>
      <c r="S3183" s="9">
        <f t="shared" si="198"/>
        <v>41779.310034722221</v>
      </c>
      <c r="T3183" s="9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100.88571428571429</v>
      </c>
      <c r="P3184" s="5">
        <f t="shared" si="197"/>
        <v>46.768211920529801</v>
      </c>
      <c r="Q3184" t="s">
        <v>8317</v>
      </c>
      <c r="R3184" t="s">
        <v>8318</v>
      </c>
      <c r="S3184" s="9">
        <f t="shared" si="198"/>
        <v>40883.949317129627</v>
      </c>
      <c r="T3184" s="9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109.00000000000001</v>
      </c>
      <c r="P3185" s="5">
        <f t="shared" si="197"/>
        <v>40.073529411764703</v>
      </c>
      <c r="Q3185" t="s">
        <v>8317</v>
      </c>
      <c r="R3185" t="s">
        <v>8318</v>
      </c>
      <c r="S3185" s="9">
        <f t="shared" si="198"/>
        <v>41491.79478009259</v>
      </c>
      <c r="T3185" s="9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107.20930232558139</v>
      </c>
      <c r="P3186" s="5">
        <f t="shared" si="197"/>
        <v>100.21739130434783</v>
      </c>
      <c r="Q3186" t="s">
        <v>8317</v>
      </c>
      <c r="R3186" t="s">
        <v>8318</v>
      </c>
      <c r="S3186" s="9">
        <f t="shared" si="198"/>
        <v>41791.993414351848</v>
      </c>
      <c r="T3186" s="9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100</v>
      </c>
      <c r="P3187" s="5">
        <f t="shared" si="197"/>
        <v>41.666666666666664</v>
      </c>
      <c r="Q3187" t="s">
        <v>8317</v>
      </c>
      <c r="R3187" t="s">
        <v>8318</v>
      </c>
      <c r="S3187" s="9">
        <f t="shared" si="198"/>
        <v>41829.977326388893</v>
      </c>
      <c r="T3187" s="9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102.18750000000001</v>
      </c>
      <c r="P3188" s="5">
        <f t="shared" si="197"/>
        <v>46.714285714285715</v>
      </c>
      <c r="Q3188" t="s">
        <v>8317</v>
      </c>
      <c r="R3188" t="s">
        <v>8318</v>
      </c>
      <c r="S3188" s="9">
        <f t="shared" si="198"/>
        <v>41868.924050925925</v>
      </c>
      <c r="T3188" s="9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116.29333333333334</v>
      </c>
      <c r="P3189" s="5">
        <f t="shared" si="197"/>
        <v>71.491803278688522</v>
      </c>
      <c r="Q3189" t="s">
        <v>8317</v>
      </c>
      <c r="R3189" t="s">
        <v>8318</v>
      </c>
      <c r="S3189" s="9">
        <f t="shared" si="198"/>
        <v>41835.666354166664</v>
      </c>
      <c r="T3189" s="9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65</v>
      </c>
      <c r="P3190" s="5">
        <f t="shared" si="197"/>
        <v>14.444444444444445</v>
      </c>
      <c r="Q3190" t="s">
        <v>8317</v>
      </c>
      <c r="R3190" t="s">
        <v>8359</v>
      </c>
      <c r="S3190" s="9">
        <f t="shared" si="198"/>
        <v>42144.415532407409</v>
      </c>
      <c r="T3190" s="9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12.327272727272726</v>
      </c>
      <c r="P3191" s="5">
        <f t="shared" si="197"/>
        <v>356.84210526315792</v>
      </c>
      <c r="Q3191" t="s">
        <v>8317</v>
      </c>
      <c r="R3191" t="s">
        <v>8359</v>
      </c>
      <c r="S3191" s="9">
        <f t="shared" si="198"/>
        <v>42118.346435185187</v>
      </c>
      <c r="T3191" s="9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5" t="e">
        <f t="shared" si="197"/>
        <v>#DIV/0!</v>
      </c>
      <c r="Q3192" t="s">
        <v>8317</v>
      </c>
      <c r="R3192" t="s">
        <v>8359</v>
      </c>
      <c r="S3192" s="9">
        <f t="shared" si="198"/>
        <v>42683.151331018518</v>
      </c>
      <c r="T3192" s="9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4.0266666666666664</v>
      </c>
      <c r="P3193" s="5">
        <f t="shared" si="197"/>
        <v>37.75</v>
      </c>
      <c r="Q3193" t="s">
        <v>8317</v>
      </c>
      <c r="R3193" t="s">
        <v>8359</v>
      </c>
      <c r="S3193" s="9">
        <f t="shared" si="198"/>
        <v>42538.755428240736</v>
      </c>
      <c r="T3193" s="9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</v>
      </c>
      <c r="P3194" s="5">
        <f t="shared" si="197"/>
        <v>12.75</v>
      </c>
      <c r="Q3194" t="s">
        <v>8317</v>
      </c>
      <c r="R3194" t="s">
        <v>8359</v>
      </c>
      <c r="S3194" s="9">
        <f t="shared" si="198"/>
        <v>42018.94049768518</v>
      </c>
      <c r="T3194" s="9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11.74</v>
      </c>
      <c r="P3195" s="5">
        <f t="shared" si="197"/>
        <v>24.458333333333332</v>
      </c>
      <c r="Q3195" t="s">
        <v>8317</v>
      </c>
      <c r="R3195" t="s">
        <v>8359</v>
      </c>
      <c r="S3195" s="9">
        <f t="shared" si="198"/>
        <v>42010.968240740738</v>
      </c>
      <c r="T3195" s="9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5" t="e">
        <f t="shared" si="197"/>
        <v>#DIV/0!</v>
      </c>
      <c r="Q3196" t="s">
        <v>8317</v>
      </c>
      <c r="R3196" t="s">
        <v>8359</v>
      </c>
      <c r="S3196" s="9">
        <f t="shared" si="198"/>
        <v>42182.062476851846</v>
      </c>
      <c r="T3196" s="9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59.142857142857139</v>
      </c>
      <c r="P3197" s="5">
        <f t="shared" si="197"/>
        <v>53.07692307692308</v>
      </c>
      <c r="Q3197" t="s">
        <v>8317</v>
      </c>
      <c r="R3197" t="s">
        <v>8359</v>
      </c>
      <c r="S3197" s="9">
        <f t="shared" si="198"/>
        <v>42017.594236111108</v>
      </c>
      <c r="T3197" s="9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0.06</v>
      </c>
      <c r="P3198" s="5">
        <f t="shared" si="197"/>
        <v>300</v>
      </c>
      <c r="Q3198" t="s">
        <v>8317</v>
      </c>
      <c r="R3198" t="s">
        <v>8359</v>
      </c>
      <c r="S3198" s="9">
        <f t="shared" si="198"/>
        <v>42157.598090277781</v>
      </c>
      <c r="T3198" s="9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11.450000000000001</v>
      </c>
      <c r="P3199" s="5">
        <f t="shared" si="197"/>
        <v>286.25</v>
      </c>
      <c r="Q3199" t="s">
        <v>8317</v>
      </c>
      <c r="R3199" t="s">
        <v>8359</v>
      </c>
      <c r="S3199" s="9">
        <f t="shared" si="198"/>
        <v>42009.493263888886</v>
      </c>
      <c r="T3199" s="9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0.36666666666666664</v>
      </c>
      <c r="P3200" s="5">
        <f t="shared" si="197"/>
        <v>36.666666666666664</v>
      </c>
      <c r="Q3200" t="s">
        <v>8317</v>
      </c>
      <c r="R3200" t="s">
        <v>8359</v>
      </c>
      <c r="S3200" s="9">
        <f t="shared" si="198"/>
        <v>42013.424502314811</v>
      </c>
      <c r="T3200" s="9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52.16</v>
      </c>
      <c r="P3201" s="5">
        <f t="shared" si="197"/>
        <v>49.20754716981132</v>
      </c>
      <c r="Q3201" t="s">
        <v>8317</v>
      </c>
      <c r="R3201" t="s">
        <v>8359</v>
      </c>
      <c r="S3201" s="9">
        <f t="shared" si="198"/>
        <v>41858.761782407404</v>
      </c>
      <c r="T3201" s="9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2E-3</v>
      </c>
      <c r="P3202" s="5">
        <f t="shared" si="197"/>
        <v>1</v>
      </c>
      <c r="Q3202" t="s">
        <v>8317</v>
      </c>
      <c r="R3202" t="s">
        <v>8359</v>
      </c>
      <c r="S3202" s="9">
        <f t="shared" si="198"/>
        <v>42460.320613425924</v>
      </c>
      <c r="T3202" s="9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(E3203/D3203)*100</f>
        <v>1.25</v>
      </c>
      <c r="P3203" s="5">
        <f t="shared" ref="P3203:P3266" si="201">E3203/L3203</f>
        <v>12.5</v>
      </c>
      <c r="Q3203" t="s">
        <v>8317</v>
      </c>
      <c r="R3203" t="s">
        <v>8359</v>
      </c>
      <c r="S3203" s="9">
        <f t="shared" ref="S3203:S3266" si="202">(((J3203/60)/60)/24)+DATE(1970,1,1)</f>
        <v>41861.767094907409</v>
      </c>
      <c r="T3203" s="9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54.52</v>
      </c>
      <c r="P3204" s="5">
        <f t="shared" si="201"/>
        <v>109.04</v>
      </c>
      <c r="Q3204" t="s">
        <v>8317</v>
      </c>
      <c r="R3204" t="s">
        <v>8359</v>
      </c>
      <c r="S3204" s="9">
        <f t="shared" si="202"/>
        <v>42293.853541666671</v>
      </c>
      <c r="T3204" s="9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25</v>
      </c>
      <c r="P3205" s="5">
        <f t="shared" si="201"/>
        <v>41.666666666666664</v>
      </c>
      <c r="Q3205" t="s">
        <v>8317</v>
      </c>
      <c r="R3205" t="s">
        <v>8359</v>
      </c>
      <c r="S3205" s="9">
        <f t="shared" si="202"/>
        <v>42242.988680555558</v>
      </c>
      <c r="T3205" s="9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5" t="e">
        <f t="shared" si="201"/>
        <v>#DIV/0!</v>
      </c>
      <c r="Q3206" t="s">
        <v>8317</v>
      </c>
      <c r="R3206" t="s">
        <v>8359</v>
      </c>
      <c r="S3206" s="9">
        <f t="shared" si="202"/>
        <v>42172.686099537037</v>
      </c>
      <c r="T3206" s="9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3.4125000000000001</v>
      </c>
      <c r="P3207" s="5">
        <f t="shared" si="201"/>
        <v>22.75</v>
      </c>
      <c r="Q3207" t="s">
        <v>8317</v>
      </c>
      <c r="R3207" t="s">
        <v>8359</v>
      </c>
      <c r="S3207" s="9">
        <f t="shared" si="202"/>
        <v>42095.374675925923</v>
      </c>
      <c r="T3207" s="9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5" t="e">
        <f t="shared" si="201"/>
        <v>#DIV/0!</v>
      </c>
      <c r="Q3208" t="s">
        <v>8317</v>
      </c>
      <c r="R3208" t="s">
        <v>8359</v>
      </c>
      <c r="S3208" s="9">
        <f t="shared" si="202"/>
        <v>42236.276053240741</v>
      </c>
      <c r="T3208" s="9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46.36363636363636</v>
      </c>
      <c r="P3209" s="5">
        <f t="shared" si="201"/>
        <v>70.833333333333329</v>
      </c>
      <c r="Q3209" t="s">
        <v>8317</v>
      </c>
      <c r="R3209" t="s">
        <v>8359</v>
      </c>
      <c r="S3209" s="9">
        <f t="shared" si="202"/>
        <v>42057.277858796297</v>
      </c>
      <c r="T3209" s="9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103.49999999999999</v>
      </c>
      <c r="P3210" s="5">
        <f t="shared" si="201"/>
        <v>63.109756097560975</v>
      </c>
      <c r="Q3210" t="s">
        <v>8317</v>
      </c>
      <c r="R3210" t="s">
        <v>8318</v>
      </c>
      <c r="S3210" s="9">
        <f t="shared" si="202"/>
        <v>41827.605057870373</v>
      </c>
      <c r="T3210" s="9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119.32315789473684</v>
      </c>
      <c r="P3211" s="5">
        <f t="shared" si="201"/>
        <v>50.157964601769912</v>
      </c>
      <c r="Q3211" t="s">
        <v>8317</v>
      </c>
      <c r="R3211" t="s">
        <v>8318</v>
      </c>
      <c r="S3211" s="9">
        <f t="shared" si="202"/>
        <v>41778.637245370373</v>
      </c>
      <c r="T3211" s="9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125.76666666666667</v>
      </c>
      <c r="P3212" s="5">
        <f t="shared" si="201"/>
        <v>62.883333333333333</v>
      </c>
      <c r="Q3212" t="s">
        <v>8317</v>
      </c>
      <c r="R3212" t="s">
        <v>8318</v>
      </c>
      <c r="S3212" s="9">
        <f t="shared" si="202"/>
        <v>41013.936562499999</v>
      </c>
      <c r="T3212" s="9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119.74347826086958</v>
      </c>
      <c r="P3213" s="5">
        <f t="shared" si="201"/>
        <v>85.531055900621112</v>
      </c>
      <c r="Q3213" t="s">
        <v>8317</v>
      </c>
      <c r="R3213" t="s">
        <v>8318</v>
      </c>
      <c r="S3213" s="9">
        <f t="shared" si="202"/>
        <v>41834.586574074077</v>
      </c>
      <c r="T3213" s="9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126.25</v>
      </c>
      <c r="P3214" s="5">
        <f t="shared" si="201"/>
        <v>53.723404255319146</v>
      </c>
      <c r="Q3214" t="s">
        <v>8317</v>
      </c>
      <c r="R3214" t="s">
        <v>8318</v>
      </c>
      <c r="S3214" s="9">
        <f t="shared" si="202"/>
        <v>41829.795729166668</v>
      </c>
      <c r="T3214" s="9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100.11666666666667</v>
      </c>
      <c r="P3215" s="5">
        <f t="shared" si="201"/>
        <v>127.80851063829788</v>
      </c>
      <c r="Q3215" t="s">
        <v>8317</v>
      </c>
      <c r="R3215" t="s">
        <v>8318</v>
      </c>
      <c r="S3215" s="9">
        <f t="shared" si="202"/>
        <v>42171.763414351852</v>
      </c>
      <c r="T3215" s="9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102.13333333333334</v>
      </c>
      <c r="P3216" s="5">
        <f t="shared" si="201"/>
        <v>106.57391304347826</v>
      </c>
      <c r="Q3216" t="s">
        <v>8317</v>
      </c>
      <c r="R3216" t="s">
        <v>8318</v>
      </c>
      <c r="S3216" s="9">
        <f t="shared" si="202"/>
        <v>42337.792511574073</v>
      </c>
      <c r="T3216" s="9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100.35142857142858</v>
      </c>
      <c r="P3217" s="5">
        <f t="shared" si="201"/>
        <v>262.11194029850748</v>
      </c>
      <c r="Q3217" t="s">
        <v>8317</v>
      </c>
      <c r="R3217" t="s">
        <v>8318</v>
      </c>
      <c r="S3217" s="9">
        <f t="shared" si="202"/>
        <v>42219.665173611109</v>
      </c>
      <c r="T3217" s="9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100.05</v>
      </c>
      <c r="P3218" s="5">
        <f t="shared" si="201"/>
        <v>57.171428571428571</v>
      </c>
      <c r="Q3218" t="s">
        <v>8317</v>
      </c>
      <c r="R3218" t="s">
        <v>8318</v>
      </c>
      <c r="S3218" s="9">
        <f t="shared" si="202"/>
        <v>42165.462627314817</v>
      </c>
      <c r="T3218" s="9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116.02222222222223</v>
      </c>
      <c r="P3219" s="5">
        <f t="shared" si="201"/>
        <v>50.20192307692308</v>
      </c>
      <c r="Q3219" t="s">
        <v>8317</v>
      </c>
      <c r="R3219" t="s">
        <v>8318</v>
      </c>
      <c r="S3219" s="9">
        <f t="shared" si="202"/>
        <v>42648.546111111107</v>
      </c>
      <c r="T3219" s="9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102.1</v>
      </c>
      <c r="P3220" s="5">
        <f t="shared" si="201"/>
        <v>66.586956521739125</v>
      </c>
      <c r="Q3220" t="s">
        <v>8317</v>
      </c>
      <c r="R3220" t="s">
        <v>8318</v>
      </c>
      <c r="S3220" s="9">
        <f t="shared" si="202"/>
        <v>41971.002152777779</v>
      </c>
      <c r="T3220" s="9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100.11000000000001</v>
      </c>
      <c r="P3221" s="5">
        <f t="shared" si="201"/>
        <v>168.25210084033614</v>
      </c>
      <c r="Q3221" t="s">
        <v>8317</v>
      </c>
      <c r="R3221" t="s">
        <v>8318</v>
      </c>
      <c r="S3221" s="9">
        <f t="shared" si="202"/>
        <v>42050.983182870375</v>
      </c>
      <c r="T3221" s="9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100.84</v>
      </c>
      <c r="P3222" s="5">
        <f t="shared" si="201"/>
        <v>256.37288135593218</v>
      </c>
      <c r="Q3222" t="s">
        <v>8317</v>
      </c>
      <c r="R3222" t="s">
        <v>8318</v>
      </c>
      <c r="S3222" s="9">
        <f t="shared" si="202"/>
        <v>42772.833379629628</v>
      </c>
      <c r="T3222" s="9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103.42499999999998</v>
      </c>
      <c r="P3223" s="5">
        <f t="shared" si="201"/>
        <v>36.610619469026545</v>
      </c>
      <c r="Q3223" t="s">
        <v>8317</v>
      </c>
      <c r="R3223" t="s">
        <v>8318</v>
      </c>
      <c r="S3223" s="9">
        <f t="shared" si="202"/>
        <v>42155.696793981479</v>
      </c>
      <c r="T3223" s="9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124.8</v>
      </c>
      <c r="P3224" s="5">
        <f t="shared" si="201"/>
        <v>37.142857142857146</v>
      </c>
      <c r="Q3224" t="s">
        <v>8317</v>
      </c>
      <c r="R3224" t="s">
        <v>8318</v>
      </c>
      <c r="S3224" s="9">
        <f t="shared" si="202"/>
        <v>42270.582141203704</v>
      </c>
      <c r="T3224" s="9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109.51612903225806</v>
      </c>
      <c r="P3225" s="5">
        <f t="shared" si="201"/>
        <v>45.878378378378379</v>
      </c>
      <c r="Q3225" t="s">
        <v>8317</v>
      </c>
      <c r="R3225" t="s">
        <v>8318</v>
      </c>
      <c r="S3225" s="9">
        <f t="shared" si="202"/>
        <v>42206.835370370376</v>
      </c>
      <c r="T3225" s="9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102.03333333333333</v>
      </c>
      <c r="P3226" s="5">
        <f t="shared" si="201"/>
        <v>141.71296296296296</v>
      </c>
      <c r="Q3226" t="s">
        <v>8317</v>
      </c>
      <c r="R3226" t="s">
        <v>8318</v>
      </c>
      <c r="S3226" s="9">
        <f t="shared" si="202"/>
        <v>42697.850844907407</v>
      </c>
      <c r="T3226" s="9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102.35000000000001</v>
      </c>
      <c r="P3227" s="5">
        <f t="shared" si="201"/>
        <v>52.487179487179489</v>
      </c>
      <c r="Q3227" t="s">
        <v>8317</v>
      </c>
      <c r="R3227" t="s">
        <v>8318</v>
      </c>
      <c r="S3227" s="9">
        <f t="shared" si="202"/>
        <v>42503.559467592597</v>
      </c>
      <c r="T3227" s="9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104.16666666666667</v>
      </c>
      <c r="P3228" s="5">
        <f t="shared" si="201"/>
        <v>59.523809523809526</v>
      </c>
      <c r="Q3228" t="s">
        <v>8317</v>
      </c>
      <c r="R3228" t="s">
        <v>8318</v>
      </c>
      <c r="S3228" s="9">
        <f t="shared" si="202"/>
        <v>42277.583472222221</v>
      </c>
      <c r="T3228" s="9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125</v>
      </c>
      <c r="P3229" s="5">
        <f t="shared" si="201"/>
        <v>50</v>
      </c>
      <c r="Q3229" t="s">
        <v>8317</v>
      </c>
      <c r="R3229" t="s">
        <v>8318</v>
      </c>
      <c r="S3229" s="9">
        <f t="shared" si="202"/>
        <v>42722.882361111115</v>
      </c>
      <c r="T3229" s="9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102.34285714285714</v>
      </c>
      <c r="P3230" s="5">
        <f t="shared" si="201"/>
        <v>193.62162162162161</v>
      </c>
      <c r="Q3230" t="s">
        <v>8317</v>
      </c>
      <c r="R3230" t="s">
        <v>8318</v>
      </c>
      <c r="S3230" s="9">
        <f t="shared" si="202"/>
        <v>42323.70930555556</v>
      </c>
      <c r="T3230" s="9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107.86500000000001</v>
      </c>
      <c r="P3231" s="5">
        <f t="shared" si="201"/>
        <v>106.79702970297029</v>
      </c>
      <c r="Q3231" t="s">
        <v>8317</v>
      </c>
      <c r="R3231" t="s">
        <v>8318</v>
      </c>
      <c r="S3231" s="9">
        <f t="shared" si="202"/>
        <v>41933.291643518518</v>
      </c>
      <c r="T3231" s="9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109.88461538461539</v>
      </c>
      <c r="P3232" s="5">
        <f t="shared" si="201"/>
        <v>77.21621621621621</v>
      </c>
      <c r="Q3232" t="s">
        <v>8317</v>
      </c>
      <c r="R3232" t="s">
        <v>8318</v>
      </c>
      <c r="S3232" s="9">
        <f t="shared" si="202"/>
        <v>41898.168125000004</v>
      </c>
      <c r="T3232" s="9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161</v>
      </c>
      <c r="P3233" s="5">
        <f t="shared" si="201"/>
        <v>57.5</v>
      </c>
      <c r="Q3233" t="s">
        <v>8317</v>
      </c>
      <c r="R3233" t="s">
        <v>8318</v>
      </c>
      <c r="S3233" s="9">
        <f t="shared" si="202"/>
        <v>42446.943831018521</v>
      </c>
      <c r="T3233" s="9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131.20000000000002</v>
      </c>
      <c r="P3234" s="5">
        <f t="shared" si="201"/>
        <v>50.46153846153846</v>
      </c>
      <c r="Q3234" t="s">
        <v>8317</v>
      </c>
      <c r="R3234" t="s">
        <v>8318</v>
      </c>
      <c r="S3234" s="9">
        <f t="shared" si="202"/>
        <v>42463.81385416667</v>
      </c>
      <c r="T3234" s="9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118.8</v>
      </c>
      <c r="P3235" s="5">
        <f t="shared" si="201"/>
        <v>97.377049180327873</v>
      </c>
      <c r="Q3235" t="s">
        <v>8317</v>
      </c>
      <c r="R3235" t="s">
        <v>8318</v>
      </c>
      <c r="S3235" s="9">
        <f t="shared" si="202"/>
        <v>42766.805034722223</v>
      </c>
      <c r="T3235" s="9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100.39275000000001</v>
      </c>
      <c r="P3236" s="5">
        <f t="shared" si="201"/>
        <v>34.91921739130435</v>
      </c>
      <c r="Q3236" t="s">
        <v>8317</v>
      </c>
      <c r="R3236" t="s">
        <v>8318</v>
      </c>
      <c r="S3236" s="9">
        <f t="shared" si="202"/>
        <v>42734.789444444439</v>
      </c>
      <c r="T3236" s="9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103.20666666666666</v>
      </c>
      <c r="P3237" s="5">
        <f t="shared" si="201"/>
        <v>85.530386740331494</v>
      </c>
      <c r="Q3237" t="s">
        <v>8317</v>
      </c>
      <c r="R3237" t="s">
        <v>8318</v>
      </c>
      <c r="S3237" s="9">
        <f t="shared" si="202"/>
        <v>42522.347812499997</v>
      </c>
      <c r="T3237" s="9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100.6</v>
      </c>
      <c r="P3238" s="5">
        <f t="shared" si="201"/>
        <v>182.90909090909091</v>
      </c>
      <c r="Q3238" t="s">
        <v>8317</v>
      </c>
      <c r="R3238" t="s">
        <v>8318</v>
      </c>
      <c r="S3238" s="9">
        <f t="shared" si="202"/>
        <v>42702.917048611111</v>
      </c>
      <c r="T3238" s="9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100.78754285714287</v>
      </c>
      <c r="P3239" s="5">
        <f t="shared" si="201"/>
        <v>131.13620817843866</v>
      </c>
      <c r="Q3239" t="s">
        <v>8317</v>
      </c>
      <c r="R3239" t="s">
        <v>8318</v>
      </c>
      <c r="S3239" s="9">
        <f t="shared" si="202"/>
        <v>42252.474351851852</v>
      </c>
      <c r="T3239" s="9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112.32142857142857</v>
      </c>
      <c r="P3240" s="5">
        <f t="shared" si="201"/>
        <v>39.810126582278478</v>
      </c>
      <c r="Q3240" t="s">
        <v>8317</v>
      </c>
      <c r="R3240" t="s">
        <v>8318</v>
      </c>
      <c r="S3240" s="9">
        <f t="shared" si="202"/>
        <v>42156.510393518518</v>
      </c>
      <c r="T3240" s="9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105.91914022517912</v>
      </c>
      <c r="P3241" s="5">
        <f t="shared" si="201"/>
        <v>59.701730769230764</v>
      </c>
      <c r="Q3241" t="s">
        <v>8317</v>
      </c>
      <c r="R3241" t="s">
        <v>8318</v>
      </c>
      <c r="S3241" s="9">
        <f t="shared" si="202"/>
        <v>42278.089039351849</v>
      </c>
      <c r="T3241" s="9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100.56666666666668</v>
      </c>
      <c r="P3242" s="5">
        <f t="shared" si="201"/>
        <v>88.735294117647058</v>
      </c>
      <c r="Q3242" t="s">
        <v>8317</v>
      </c>
      <c r="R3242" t="s">
        <v>8318</v>
      </c>
      <c r="S3242" s="9">
        <f t="shared" si="202"/>
        <v>42754.693842592591</v>
      </c>
      <c r="T3242" s="9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115.30588235294117</v>
      </c>
      <c r="P3243" s="5">
        <f t="shared" si="201"/>
        <v>58.688622754491021</v>
      </c>
      <c r="Q3243" t="s">
        <v>8317</v>
      </c>
      <c r="R3243" t="s">
        <v>8318</v>
      </c>
      <c r="S3243" s="9">
        <f t="shared" si="202"/>
        <v>41893.324884259258</v>
      </c>
      <c r="T3243" s="9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127.30419999999999</v>
      </c>
      <c r="P3244" s="5">
        <f t="shared" si="201"/>
        <v>69.56513661202186</v>
      </c>
      <c r="Q3244" t="s">
        <v>8317</v>
      </c>
      <c r="R3244" t="s">
        <v>8318</v>
      </c>
      <c r="S3244" s="9">
        <f t="shared" si="202"/>
        <v>41871.755694444444</v>
      </c>
      <c r="T3244" s="9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102.83750000000001</v>
      </c>
      <c r="P3245" s="5">
        <f t="shared" si="201"/>
        <v>115.87323943661971</v>
      </c>
      <c r="Q3245" t="s">
        <v>8317</v>
      </c>
      <c r="R3245" t="s">
        <v>8318</v>
      </c>
      <c r="S3245" s="9">
        <f t="shared" si="202"/>
        <v>42262.096782407403</v>
      </c>
      <c r="T3245" s="9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102.9375</v>
      </c>
      <c r="P3246" s="5">
        <f t="shared" si="201"/>
        <v>23.869565217391305</v>
      </c>
      <c r="Q3246" t="s">
        <v>8317</v>
      </c>
      <c r="R3246" t="s">
        <v>8318</v>
      </c>
      <c r="S3246" s="9">
        <f t="shared" si="202"/>
        <v>42675.694236111114</v>
      </c>
      <c r="T3246" s="9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104.3047619047619</v>
      </c>
      <c r="P3247" s="5">
        <f t="shared" si="201"/>
        <v>81.125925925925927</v>
      </c>
      <c r="Q3247" t="s">
        <v>8317</v>
      </c>
      <c r="R3247" t="s">
        <v>8318</v>
      </c>
      <c r="S3247" s="9">
        <f t="shared" si="202"/>
        <v>42135.60020833333</v>
      </c>
      <c r="T3247" s="9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111.22000000000001</v>
      </c>
      <c r="P3248" s="5">
        <f t="shared" si="201"/>
        <v>57.626943005181346</v>
      </c>
      <c r="Q3248" t="s">
        <v>8317</v>
      </c>
      <c r="R3248" t="s">
        <v>8318</v>
      </c>
      <c r="S3248" s="9">
        <f t="shared" si="202"/>
        <v>42230.472222222219</v>
      </c>
      <c r="T3248" s="9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105.86</v>
      </c>
      <c r="P3249" s="5">
        <f t="shared" si="201"/>
        <v>46.429824561403507</v>
      </c>
      <c r="Q3249" t="s">
        <v>8317</v>
      </c>
      <c r="R3249" t="s">
        <v>8318</v>
      </c>
      <c r="S3249" s="9">
        <f t="shared" si="202"/>
        <v>42167.434166666666</v>
      </c>
      <c r="T3249" s="9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100.79166666666666</v>
      </c>
      <c r="P3250" s="5">
        <f t="shared" si="201"/>
        <v>60.475000000000001</v>
      </c>
      <c r="Q3250" t="s">
        <v>8317</v>
      </c>
      <c r="R3250" t="s">
        <v>8318</v>
      </c>
      <c r="S3250" s="9">
        <f t="shared" si="202"/>
        <v>42068.888391203705</v>
      </c>
      <c r="T3250" s="9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104.92727272727274</v>
      </c>
      <c r="P3251" s="5">
        <f t="shared" si="201"/>
        <v>65.579545454545453</v>
      </c>
      <c r="Q3251" t="s">
        <v>8317</v>
      </c>
      <c r="R3251" t="s">
        <v>8318</v>
      </c>
      <c r="S3251" s="9">
        <f t="shared" si="202"/>
        <v>42145.746689814812</v>
      </c>
      <c r="T3251" s="9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101.55199999999999</v>
      </c>
      <c r="P3252" s="5">
        <f t="shared" si="201"/>
        <v>119.1924882629108</v>
      </c>
      <c r="Q3252" t="s">
        <v>8317</v>
      </c>
      <c r="R3252" t="s">
        <v>8318</v>
      </c>
      <c r="S3252" s="9">
        <f t="shared" si="202"/>
        <v>41918.742175925923</v>
      </c>
      <c r="T3252" s="9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110.73333333333333</v>
      </c>
      <c r="P3253" s="5">
        <f t="shared" si="201"/>
        <v>83.05</v>
      </c>
      <c r="Q3253" t="s">
        <v>8317</v>
      </c>
      <c r="R3253" t="s">
        <v>8318</v>
      </c>
      <c r="S3253" s="9">
        <f t="shared" si="202"/>
        <v>42146.731087962966</v>
      </c>
      <c r="T3253" s="9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127.82222222222221</v>
      </c>
      <c r="P3254" s="5">
        <f t="shared" si="201"/>
        <v>57.52</v>
      </c>
      <c r="Q3254" t="s">
        <v>8317</v>
      </c>
      <c r="R3254" t="s">
        <v>8318</v>
      </c>
      <c r="S3254" s="9">
        <f t="shared" si="202"/>
        <v>42590.472685185188</v>
      </c>
      <c r="T3254" s="9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101.82500000000002</v>
      </c>
      <c r="P3255" s="5">
        <f t="shared" si="201"/>
        <v>177.08695652173913</v>
      </c>
      <c r="Q3255" t="s">
        <v>8317</v>
      </c>
      <c r="R3255" t="s">
        <v>8318</v>
      </c>
      <c r="S3255" s="9">
        <f t="shared" si="202"/>
        <v>42602.576712962968</v>
      </c>
      <c r="T3255" s="9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101.25769230769231</v>
      </c>
      <c r="P3256" s="5">
        <f t="shared" si="201"/>
        <v>70.771505376344081</v>
      </c>
      <c r="Q3256" t="s">
        <v>8317</v>
      </c>
      <c r="R3256" t="s">
        <v>8318</v>
      </c>
      <c r="S3256" s="9">
        <f t="shared" si="202"/>
        <v>42059.085752314815</v>
      </c>
      <c r="T3256" s="9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175</v>
      </c>
      <c r="P3257" s="5">
        <f t="shared" si="201"/>
        <v>29.166666666666668</v>
      </c>
      <c r="Q3257" t="s">
        <v>8317</v>
      </c>
      <c r="R3257" t="s">
        <v>8318</v>
      </c>
      <c r="S3257" s="9">
        <f t="shared" si="202"/>
        <v>41889.768229166664</v>
      </c>
      <c r="T3257" s="9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128.06</v>
      </c>
      <c r="P3258" s="5">
        <f t="shared" si="201"/>
        <v>72.76136363636364</v>
      </c>
      <c r="Q3258" t="s">
        <v>8317</v>
      </c>
      <c r="R3258" t="s">
        <v>8318</v>
      </c>
      <c r="S3258" s="9">
        <f t="shared" si="202"/>
        <v>42144.573807870373</v>
      </c>
      <c r="T3258" s="9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106.29949999999999</v>
      </c>
      <c r="P3259" s="5">
        <f t="shared" si="201"/>
        <v>51.853414634146333</v>
      </c>
      <c r="Q3259" t="s">
        <v>8317</v>
      </c>
      <c r="R3259" t="s">
        <v>8318</v>
      </c>
      <c r="S3259" s="9">
        <f t="shared" si="202"/>
        <v>42758.559629629628</v>
      </c>
      <c r="T3259" s="9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105.21428571428571</v>
      </c>
      <c r="P3260" s="5">
        <f t="shared" si="201"/>
        <v>98.2</v>
      </c>
      <c r="Q3260" t="s">
        <v>8317</v>
      </c>
      <c r="R3260" t="s">
        <v>8318</v>
      </c>
      <c r="S3260" s="9">
        <f t="shared" si="202"/>
        <v>41982.887280092589</v>
      </c>
      <c r="T3260" s="9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106.16782608695652</v>
      </c>
      <c r="P3261" s="5">
        <f t="shared" si="201"/>
        <v>251.7381443298969</v>
      </c>
      <c r="Q3261" t="s">
        <v>8317</v>
      </c>
      <c r="R3261" t="s">
        <v>8318</v>
      </c>
      <c r="S3261" s="9">
        <f t="shared" si="202"/>
        <v>42614.760937500003</v>
      </c>
      <c r="T3261" s="9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109.24000000000001</v>
      </c>
      <c r="P3262" s="5">
        <f t="shared" si="201"/>
        <v>74.821917808219183</v>
      </c>
      <c r="Q3262" t="s">
        <v>8317</v>
      </c>
      <c r="R3262" t="s">
        <v>8318</v>
      </c>
      <c r="S3262" s="9">
        <f t="shared" si="202"/>
        <v>42303.672662037032</v>
      </c>
      <c r="T3262" s="9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100.45454545454547</v>
      </c>
      <c r="P3263" s="5">
        <f t="shared" si="201"/>
        <v>67.65306122448979</v>
      </c>
      <c r="Q3263" t="s">
        <v>8317</v>
      </c>
      <c r="R3263" t="s">
        <v>8318</v>
      </c>
      <c r="S3263" s="9">
        <f t="shared" si="202"/>
        <v>42171.725416666668</v>
      </c>
      <c r="T3263" s="9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103.04098360655738</v>
      </c>
      <c r="P3264" s="5">
        <f t="shared" si="201"/>
        <v>93.81343283582089</v>
      </c>
      <c r="Q3264" t="s">
        <v>8317</v>
      </c>
      <c r="R3264" t="s">
        <v>8318</v>
      </c>
      <c r="S3264" s="9">
        <f t="shared" si="202"/>
        <v>41964.315532407403</v>
      </c>
      <c r="T3264" s="9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112.1664</v>
      </c>
      <c r="P3265" s="5">
        <f t="shared" si="201"/>
        <v>41.237647058823526</v>
      </c>
      <c r="Q3265" t="s">
        <v>8317</v>
      </c>
      <c r="R3265" t="s">
        <v>8318</v>
      </c>
      <c r="S3265" s="9">
        <f t="shared" si="202"/>
        <v>42284.516064814816</v>
      </c>
      <c r="T3265" s="9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103</v>
      </c>
      <c r="P3266" s="5">
        <f t="shared" si="201"/>
        <v>52.551020408163268</v>
      </c>
      <c r="Q3266" t="s">
        <v>8317</v>
      </c>
      <c r="R3266" t="s">
        <v>8318</v>
      </c>
      <c r="S3266" s="9">
        <f t="shared" si="202"/>
        <v>42016.800208333334</v>
      </c>
      <c r="T3266" s="9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(E3267/D3267)*100</f>
        <v>164</v>
      </c>
      <c r="P3267" s="5">
        <f t="shared" ref="P3267:P3330" si="205">E3267/L3267</f>
        <v>70.285714285714292</v>
      </c>
      <c r="Q3267" t="s">
        <v>8317</v>
      </c>
      <c r="R3267" t="s">
        <v>8318</v>
      </c>
      <c r="S3267" s="9">
        <f t="shared" ref="S3267:S3330" si="206">(((J3267/60)/60)/24)+DATE(1970,1,1)</f>
        <v>42311.711979166663</v>
      </c>
      <c r="T3267" s="9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131.28333333333333</v>
      </c>
      <c r="P3268" s="5">
        <f t="shared" si="205"/>
        <v>48.325153374233132</v>
      </c>
      <c r="Q3268" t="s">
        <v>8317</v>
      </c>
      <c r="R3268" t="s">
        <v>8318</v>
      </c>
      <c r="S3268" s="9">
        <f t="shared" si="206"/>
        <v>42136.536134259266</v>
      </c>
      <c r="T3268" s="9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102.1</v>
      </c>
      <c r="P3269" s="5">
        <f t="shared" si="205"/>
        <v>53.177083333333336</v>
      </c>
      <c r="Q3269" t="s">
        <v>8317</v>
      </c>
      <c r="R3269" t="s">
        <v>8318</v>
      </c>
      <c r="S3269" s="9">
        <f t="shared" si="206"/>
        <v>42172.757638888885</v>
      </c>
      <c r="T3269" s="9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128</v>
      </c>
      <c r="P3270" s="5">
        <f t="shared" si="205"/>
        <v>60.952380952380949</v>
      </c>
      <c r="Q3270" t="s">
        <v>8317</v>
      </c>
      <c r="R3270" t="s">
        <v>8318</v>
      </c>
      <c r="S3270" s="9">
        <f t="shared" si="206"/>
        <v>42590.90425925926</v>
      </c>
      <c r="T3270" s="9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101.49999999999999</v>
      </c>
      <c r="P3271" s="5">
        <f t="shared" si="205"/>
        <v>116</v>
      </c>
      <c r="Q3271" t="s">
        <v>8317</v>
      </c>
      <c r="R3271" t="s">
        <v>8318</v>
      </c>
      <c r="S3271" s="9">
        <f t="shared" si="206"/>
        <v>42137.395798611105</v>
      </c>
      <c r="T3271" s="9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101.66666666666666</v>
      </c>
      <c r="P3272" s="5">
        <f t="shared" si="205"/>
        <v>61</v>
      </c>
      <c r="Q3272" t="s">
        <v>8317</v>
      </c>
      <c r="R3272" t="s">
        <v>8318</v>
      </c>
      <c r="S3272" s="9">
        <f t="shared" si="206"/>
        <v>42167.533159722225</v>
      </c>
      <c r="T3272" s="9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130</v>
      </c>
      <c r="P3273" s="5">
        <f t="shared" si="205"/>
        <v>38.235294117647058</v>
      </c>
      <c r="Q3273" t="s">
        <v>8317</v>
      </c>
      <c r="R3273" t="s">
        <v>8318</v>
      </c>
      <c r="S3273" s="9">
        <f t="shared" si="206"/>
        <v>41915.437210648146</v>
      </c>
      <c r="T3273" s="9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154.43</v>
      </c>
      <c r="P3274" s="5">
        <f t="shared" si="205"/>
        <v>106.50344827586207</v>
      </c>
      <c r="Q3274" t="s">
        <v>8317</v>
      </c>
      <c r="R3274" t="s">
        <v>8318</v>
      </c>
      <c r="S3274" s="9">
        <f t="shared" si="206"/>
        <v>42284.500104166669</v>
      </c>
      <c r="T3274" s="9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107.4</v>
      </c>
      <c r="P3275" s="5">
        <f t="shared" si="205"/>
        <v>204.57142857142858</v>
      </c>
      <c r="Q3275" t="s">
        <v>8317</v>
      </c>
      <c r="R3275" t="s">
        <v>8318</v>
      </c>
      <c r="S3275" s="9">
        <f t="shared" si="206"/>
        <v>42611.801412037035</v>
      </c>
      <c r="T3275" s="9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101.32258064516128</v>
      </c>
      <c r="P3276" s="5">
        <f t="shared" si="205"/>
        <v>54.912587412587413</v>
      </c>
      <c r="Q3276" t="s">
        <v>8317</v>
      </c>
      <c r="R3276" t="s">
        <v>8318</v>
      </c>
      <c r="S3276" s="9">
        <f t="shared" si="206"/>
        <v>42400.704537037032</v>
      </c>
      <c r="T3276" s="9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100.27777777777777</v>
      </c>
      <c r="P3277" s="5">
        <f t="shared" si="205"/>
        <v>150.41666666666666</v>
      </c>
      <c r="Q3277" t="s">
        <v>8317</v>
      </c>
      <c r="R3277" t="s">
        <v>8318</v>
      </c>
      <c r="S3277" s="9">
        <f t="shared" si="206"/>
        <v>42017.88045138889</v>
      </c>
      <c r="T3277" s="9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116.84444444444443</v>
      </c>
      <c r="P3278" s="5">
        <f t="shared" si="205"/>
        <v>52.58</v>
      </c>
      <c r="Q3278" t="s">
        <v>8317</v>
      </c>
      <c r="R3278" t="s">
        <v>8318</v>
      </c>
      <c r="S3278" s="9">
        <f t="shared" si="206"/>
        <v>42426.949988425928</v>
      </c>
      <c r="T3278" s="9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108.60000000000001</v>
      </c>
      <c r="P3279" s="5">
        <f t="shared" si="205"/>
        <v>54.3</v>
      </c>
      <c r="Q3279" t="s">
        <v>8317</v>
      </c>
      <c r="R3279" t="s">
        <v>8318</v>
      </c>
      <c r="S3279" s="9">
        <f t="shared" si="206"/>
        <v>41931.682939814818</v>
      </c>
      <c r="T3279" s="9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103.4</v>
      </c>
      <c r="P3280" s="5">
        <f t="shared" si="205"/>
        <v>76.029411764705884</v>
      </c>
      <c r="Q3280" t="s">
        <v>8317</v>
      </c>
      <c r="R3280" t="s">
        <v>8318</v>
      </c>
      <c r="S3280" s="9">
        <f t="shared" si="206"/>
        <v>42124.848414351851</v>
      </c>
      <c r="T3280" s="9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114.27586206896552</v>
      </c>
      <c r="P3281" s="5">
        <f t="shared" si="205"/>
        <v>105.2063492063492</v>
      </c>
      <c r="Q3281" t="s">
        <v>8317</v>
      </c>
      <c r="R3281" t="s">
        <v>8318</v>
      </c>
      <c r="S3281" s="9">
        <f t="shared" si="206"/>
        <v>42431.102534722217</v>
      </c>
      <c r="T3281" s="9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103</v>
      </c>
      <c r="P3282" s="5">
        <f t="shared" si="205"/>
        <v>68.666666666666671</v>
      </c>
      <c r="Q3282" t="s">
        <v>8317</v>
      </c>
      <c r="R3282" t="s">
        <v>8318</v>
      </c>
      <c r="S3282" s="9">
        <f t="shared" si="206"/>
        <v>42121.756921296299</v>
      </c>
      <c r="T3282" s="9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121.6</v>
      </c>
      <c r="P3283" s="5">
        <f t="shared" si="205"/>
        <v>129.36170212765958</v>
      </c>
      <c r="Q3283" t="s">
        <v>8317</v>
      </c>
      <c r="R3283" t="s">
        <v>8318</v>
      </c>
      <c r="S3283" s="9">
        <f t="shared" si="206"/>
        <v>42219.019733796296</v>
      </c>
      <c r="T3283" s="9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102.6467741935484</v>
      </c>
      <c r="P3284" s="5">
        <f t="shared" si="205"/>
        <v>134.26371308016877</v>
      </c>
      <c r="Q3284" t="s">
        <v>8317</v>
      </c>
      <c r="R3284" t="s">
        <v>8318</v>
      </c>
      <c r="S3284" s="9">
        <f t="shared" si="206"/>
        <v>42445.19430555556</v>
      </c>
      <c r="T3284" s="9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104.75000000000001</v>
      </c>
      <c r="P3285" s="5">
        <f t="shared" si="205"/>
        <v>17.829787234042552</v>
      </c>
      <c r="Q3285" t="s">
        <v>8317</v>
      </c>
      <c r="R3285" t="s">
        <v>8318</v>
      </c>
      <c r="S3285" s="9">
        <f t="shared" si="206"/>
        <v>42379.74418981481</v>
      </c>
      <c r="T3285" s="9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101.6</v>
      </c>
      <c r="P3286" s="5">
        <f t="shared" si="205"/>
        <v>203.2</v>
      </c>
      <c r="Q3286" t="s">
        <v>8317</v>
      </c>
      <c r="R3286" t="s">
        <v>8318</v>
      </c>
      <c r="S3286" s="9">
        <f t="shared" si="206"/>
        <v>42380.884872685187</v>
      </c>
      <c r="T3286" s="9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112.10242048409683</v>
      </c>
      <c r="P3287" s="5">
        <f t="shared" si="205"/>
        <v>69.18518518518519</v>
      </c>
      <c r="Q3287" t="s">
        <v>8317</v>
      </c>
      <c r="R3287" t="s">
        <v>8318</v>
      </c>
      <c r="S3287" s="9">
        <f t="shared" si="206"/>
        <v>42762.942430555559</v>
      </c>
      <c r="T3287" s="9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101.76666666666667</v>
      </c>
      <c r="P3288" s="5">
        <f t="shared" si="205"/>
        <v>125.12295081967213</v>
      </c>
      <c r="Q3288" t="s">
        <v>8317</v>
      </c>
      <c r="R3288" t="s">
        <v>8318</v>
      </c>
      <c r="S3288" s="9">
        <f t="shared" si="206"/>
        <v>42567.840069444443</v>
      </c>
      <c r="T3288" s="9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100</v>
      </c>
      <c r="P3289" s="5">
        <f t="shared" si="205"/>
        <v>73.529411764705884</v>
      </c>
      <c r="Q3289" t="s">
        <v>8317</v>
      </c>
      <c r="R3289" t="s">
        <v>8318</v>
      </c>
      <c r="S3289" s="9">
        <f t="shared" si="206"/>
        <v>42311.750324074077</v>
      </c>
      <c r="T3289" s="9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100.26489999999998</v>
      </c>
      <c r="P3290" s="5">
        <f t="shared" si="205"/>
        <v>48.437149758454105</v>
      </c>
      <c r="Q3290" t="s">
        <v>8317</v>
      </c>
      <c r="R3290" t="s">
        <v>8318</v>
      </c>
      <c r="S3290" s="9">
        <f t="shared" si="206"/>
        <v>42505.774479166663</v>
      </c>
      <c r="T3290" s="9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133.04200000000003</v>
      </c>
      <c r="P3291" s="5">
        <f t="shared" si="205"/>
        <v>26.608400000000003</v>
      </c>
      <c r="Q3291" t="s">
        <v>8317</v>
      </c>
      <c r="R3291" t="s">
        <v>8318</v>
      </c>
      <c r="S3291" s="9">
        <f t="shared" si="206"/>
        <v>42758.368078703701</v>
      </c>
      <c r="T3291" s="9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121.2</v>
      </c>
      <c r="P3292" s="5">
        <f t="shared" si="205"/>
        <v>33.666666666666664</v>
      </c>
      <c r="Q3292" t="s">
        <v>8317</v>
      </c>
      <c r="R3292" t="s">
        <v>8318</v>
      </c>
      <c r="S3292" s="9">
        <f t="shared" si="206"/>
        <v>42775.51494212963</v>
      </c>
      <c r="T3292" s="9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113.99999999999999</v>
      </c>
      <c r="P3293" s="5">
        <f t="shared" si="205"/>
        <v>40.714285714285715</v>
      </c>
      <c r="Q3293" t="s">
        <v>8317</v>
      </c>
      <c r="R3293" t="s">
        <v>8318</v>
      </c>
      <c r="S3293" s="9">
        <f t="shared" si="206"/>
        <v>42232.702546296292</v>
      </c>
      <c r="T3293" s="9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286.13861386138615</v>
      </c>
      <c r="P3294" s="5">
        <f t="shared" si="205"/>
        <v>19.266666666666666</v>
      </c>
      <c r="Q3294" t="s">
        <v>8317</v>
      </c>
      <c r="R3294" t="s">
        <v>8318</v>
      </c>
      <c r="S3294" s="9">
        <f t="shared" si="206"/>
        <v>42282.770231481481</v>
      </c>
      <c r="T3294" s="9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170.44444444444446</v>
      </c>
      <c r="P3295" s="5">
        <f t="shared" si="205"/>
        <v>84.285714285714292</v>
      </c>
      <c r="Q3295" t="s">
        <v>8317</v>
      </c>
      <c r="R3295" t="s">
        <v>8318</v>
      </c>
      <c r="S3295" s="9">
        <f t="shared" si="206"/>
        <v>42768.425370370373</v>
      </c>
      <c r="T3295" s="9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118.33333333333333</v>
      </c>
      <c r="P3296" s="5">
        <f t="shared" si="205"/>
        <v>29.583333333333332</v>
      </c>
      <c r="Q3296" t="s">
        <v>8317</v>
      </c>
      <c r="R3296" t="s">
        <v>8318</v>
      </c>
      <c r="S3296" s="9">
        <f t="shared" si="206"/>
        <v>42141.541134259256</v>
      </c>
      <c r="T3296" s="9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102.85857142857142</v>
      </c>
      <c r="P3297" s="5">
        <f t="shared" si="205"/>
        <v>26.667037037037037</v>
      </c>
      <c r="Q3297" t="s">
        <v>8317</v>
      </c>
      <c r="R3297" t="s">
        <v>8318</v>
      </c>
      <c r="S3297" s="9">
        <f t="shared" si="206"/>
        <v>42609.442465277782</v>
      </c>
      <c r="T3297" s="9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144.06666666666666</v>
      </c>
      <c r="P3298" s="5">
        <f t="shared" si="205"/>
        <v>45.978723404255319</v>
      </c>
      <c r="Q3298" t="s">
        <v>8317</v>
      </c>
      <c r="R3298" t="s">
        <v>8318</v>
      </c>
      <c r="S3298" s="9">
        <f t="shared" si="206"/>
        <v>42309.756620370375</v>
      </c>
      <c r="T3298" s="9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100.07272727272726</v>
      </c>
      <c r="P3299" s="5">
        <f t="shared" si="205"/>
        <v>125.09090909090909</v>
      </c>
      <c r="Q3299" t="s">
        <v>8317</v>
      </c>
      <c r="R3299" t="s">
        <v>8318</v>
      </c>
      <c r="S3299" s="9">
        <f t="shared" si="206"/>
        <v>42193.771481481483</v>
      </c>
      <c r="T3299" s="9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101.73</v>
      </c>
      <c r="P3300" s="5">
        <f t="shared" si="205"/>
        <v>141.29166666666666</v>
      </c>
      <c r="Q3300" t="s">
        <v>8317</v>
      </c>
      <c r="R3300" t="s">
        <v>8318</v>
      </c>
      <c r="S3300" s="9">
        <f t="shared" si="206"/>
        <v>42239.957962962959</v>
      </c>
      <c r="T3300" s="9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116.19999999999999</v>
      </c>
      <c r="P3301" s="5">
        <f t="shared" si="205"/>
        <v>55.333333333333336</v>
      </c>
      <c r="Q3301" t="s">
        <v>8317</v>
      </c>
      <c r="R3301" t="s">
        <v>8318</v>
      </c>
      <c r="S3301" s="9">
        <f t="shared" si="206"/>
        <v>42261.917395833334</v>
      </c>
      <c r="T3301" s="9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136.16666666666666</v>
      </c>
      <c r="P3302" s="5">
        <f t="shared" si="205"/>
        <v>46.420454545454547</v>
      </c>
      <c r="Q3302" t="s">
        <v>8317</v>
      </c>
      <c r="R3302" t="s">
        <v>8318</v>
      </c>
      <c r="S3302" s="9">
        <f t="shared" si="206"/>
        <v>42102.743773148148</v>
      </c>
      <c r="T3302" s="9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133.46666666666667</v>
      </c>
      <c r="P3303" s="5">
        <f t="shared" si="205"/>
        <v>57.2</v>
      </c>
      <c r="Q3303" t="s">
        <v>8317</v>
      </c>
      <c r="R3303" t="s">
        <v>8318</v>
      </c>
      <c r="S3303" s="9">
        <f t="shared" si="206"/>
        <v>42538.73583333334</v>
      </c>
      <c r="T3303" s="9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103.39285714285715</v>
      </c>
      <c r="P3304" s="5">
        <f t="shared" si="205"/>
        <v>173.7</v>
      </c>
      <c r="Q3304" t="s">
        <v>8317</v>
      </c>
      <c r="R3304" t="s">
        <v>8318</v>
      </c>
      <c r="S3304" s="9">
        <f t="shared" si="206"/>
        <v>42681.35157407407</v>
      </c>
      <c r="T3304" s="9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115.88888888888889</v>
      </c>
      <c r="P3305" s="5">
        <f t="shared" si="205"/>
        <v>59.6</v>
      </c>
      <c r="Q3305" t="s">
        <v>8317</v>
      </c>
      <c r="R3305" t="s">
        <v>8318</v>
      </c>
      <c r="S3305" s="9">
        <f t="shared" si="206"/>
        <v>42056.65143518518</v>
      </c>
      <c r="T3305" s="9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104.51666666666665</v>
      </c>
      <c r="P3306" s="5">
        <f t="shared" si="205"/>
        <v>89.585714285714289</v>
      </c>
      <c r="Q3306" t="s">
        <v>8317</v>
      </c>
      <c r="R3306" t="s">
        <v>8318</v>
      </c>
      <c r="S3306" s="9">
        <f t="shared" si="206"/>
        <v>42696.624444444446</v>
      </c>
      <c r="T3306" s="9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102.02500000000001</v>
      </c>
      <c r="P3307" s="5">
        <f t="shared" si="205"/>
        <v>204.05</v>
      </c>
      <c r="Q3307" t="s">
        <v>8317</v>
      </c>
      <c r="R3307" t="s">
        <v>8318</v>
      </c>
      <c r="S3307" s="9">
        <f t="shared" si="206"/>
        <v>42186.855879629627</v>
      </c>
      <c r="T3307" s="9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175.33333333333334</v>
      </c>
      <c r="P3308" s="5">
        <f t="shared" si="205"/>
        <v>48.703703703703702</v>
      </c>
      <c r="Q3308" t="s">
        <v>8317</v>
      </c>
      <c r="R3308" t="s">
        <v>8318</v>
      </c>
      <c r="S3308" s="9">
        <f t="shared" si="206"/>
        <v>42493.219236111108</v>
      </c>
      <c r="T3308" s="9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106.67999999999999</v>
      </c>
      <c r="P3309" s="5">
        <f t="shared" si="205"/>
        <v>53.339999999999996</v>
      </c>
      <c r="Q3309" t="s">
        <v>8317</v>
      </c>
      <c r="R3309" t="s">
        <v>8318</v>
      </c>
      <c r="S3309" s="9">
        <f t="shared" si="206"/>
        <v>42475.057164351849</v>
      </c>
      <c r="T3309" s="9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122.28571428571429</v>
      </c>
      <c r="P3310" s="5">
        <f t="shared" si="205"/>
        <v>75.087719298245617</v>
      </c>
      <c r="Q3310" t="s">
        <v>8317</v>
      </c>
      <c r="R3310" t="s">
        <v>8318</v>
      </c>
      <c r="S3310" s="9">
        <f t="shared" si="206"/>
        <v>42452.876909722225</v>
      </c>
      <c r="T3310" s="9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159.42857142857144</v>
      </c>
      <c r="P3311" s="5">
        <f t="shared" si="205"/>
        <v>18</v>
      </c>
      <c r="Q3311" t="s">
        <v>8317</v>
      </c>
      <c r="R3311" t="s">
        <v>8318</v>
      </c>
      <c r="S3311" s="9">
        <f t="shared" si="206"/>
        <v>42628.650208333333</v>
      </c>
      <c r="T3311" s="9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100.07692307692308</v>
      </c>
      <c r="P3312" s="5">
        <f t="shared" si="205"/>
        <v>209.83870967741936</v>
      </c>
      <c r="Q3312" t="s">
        <v>8317</v>
      </c>
      <c r="R3312" t="s">
        <v>8318</v>
      </c>
      <c r="S3312" s="9">
        <f t="shared" si="206"/>
        <v>42253.928530092591</v>
      </c>
      <c r="T3312" s="9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109.84</v>
      </c>
      <c r="P3313" s="5">
        <f t="shared" si="205"/>
        <v>61.022222222222226</v>
      </c>
      <c r="Q3313" t="s">
        <v>8317</v>
      </c>
      <c r="R3313" t="s">
        <v>8318</v>
      </c>
      <c r="S3313" s="9">
        <f t="shared" si="206"/>
        <v>42264.29178240741</v>
      </c>
      <c r="T3313" s="9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100.03999999999999</v>
      </c>
      <c r="P3314" s="5">
        <f t="shared" si="205"/>
        <v>61</v>
      </c>
      <c r="Q3314" t="s">
        <v>8317</v>
      </c>
      <c r="R3314" t="s">
        <v>8318</v>
      </c>
      <c r="S3314" s="9">
        <f t="shared" si="206"/>
        <v>42664.809560185182</v>
      </c>
      <c r="T3314" s="9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116.05000000000001</v>
      </c>
      <c r="P3315" s="5">
        <f t="shared" si="205"/>
        <v>80.034482758620683</v>
      </c>
      <c r="Q3315" t="s">
        <v>8317</v>
      </c>
      <c r="R3315" t="s">
        <v>8318</v>
      </c>
      <c r="S3315" s="9">
        <f t="shared" si="206"/>
        <v>42382.244409722218</v>
      </c>
      <c r="T3315" s="9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210.75</v>
      </c>
      <c r="P3316" s="5">
        <f t="shared" si="205"/>
        <v>29.068965517241381</v>
      </c>
      <c r="Q3316" t="s">
        <v>8317</v>
      </c>
      <c r="R3316" t="s">
        <v>8318</v>
      </c>
      <c r="S3316" s="9">
        <f t="shared" si="206"/>
        <v>42105.267488425925</v>
      </c>
      <c r="T3316" s="9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110.00000000000001</v>
      </c>
      <c r="P3317" s="5">
        <f t="shared" si="205"/>
        <v>49.438202247191015</v>
      </c>
      <c r="Q3317" t="s">
        <v>8317</v>
      </c>
      <c r="R3317" t="s">
        <v>8318</v>
      </c>
      <c r="S3317" s="9">
        <f t="shared" si="206"/>
        <v>42466.303715277783</v>
      </c>
      <c r="T3317" s="9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100.08673425918037</v>
      </c>
      <c r="P3318" s="5">
        <f t="shared" si="205"/>
        <v>93.977440000000001</v>
      </c>
      <c r="Q3318" t="s">
        <v>8317</v>
      </c>
      <c r="R3318" t="s">
        <v>8318</v>
      </c>
      <c r="S3318" s="9">
        <f t="shared" si="206"/>
        <v>41826.871238425927</v>
      </c>
      <c r="T3318" s="9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106.19047619047619</v>
      </c>
      <c r="P3319" s="5">
        <f t="shared" si="205"/>
        <v>61.944444444444443</v>
      </c>
      <c r="Q3319" t="s">
        <v>8317</v>
      </c>
      <c r="R3319" t="s">
        <v>8318</v>
      </c>
      <c r="S3319" s="9">
        <f t="shared" si="206"/>
        <v>42499.039629629624</v>
      </c>
      <c r="T3319" s="9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125.6</v>
      </c>
      <c r="P3320" s="5">
        <f t="shared" si="205"/>
        <v>78.5</v>
      </c>
      <c r="Q3320" t="s">
        <v>8317</v>
      </c>
      <c r="R3320" t="s">
        <v>8318</v>
      </c>
      <c r="S3320" s="9">
        <f t="shared" si="206"/>
        <v>42431.302002314813</v>
      </c>
      <c r="T3320" s="9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108</v>
      </c>
      <c r="P3321" s="5">
        <f t="shared" si="205"/>
        <v>33.75</v>
      </c>
      <c r="Q3321" t="s">
        <v>8317</v>
      </c>
      <c r="R3321" t="s">
        <v>8318</v>
      </c>
      <c r="S3321" s="9">
        <f t="shared" si="206"/>
        <v>41990.585486111115</v>
      </c>
      <c r="T3321" s="9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101</v>
      </c>
      <c r="P3322" s="5">
        <f t="shared" si="205"/>
        <v>66.44736842105263</v>
      </c>
      <c r="Q3322" t="s">
        <v>8317</v>
      </c>
      <c r="R3322" t="s">
        <v>8318</v>
      </c>
      <c r="S3322" s="9">
        <f t="shared" si="206"/>
        <v>42513.045798611114</v>
      </c>
      <c r="T3322" s="9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107.4</v>
      </c>
      <c r="P3323" s="5">
        <f t="shared" si="205"/>
        <v>35.799999999999997</v>
      </c>
      <c r="Q3323" t="s">
        <v>8317</v>
      </c>
      <c r="R3323" t="s">
        <v>8318</v>
      </c>
      <c r="S3323" s="9">
        <f t="shared" si="206"/>
        <v>41914.100289351853</v>
      </c>
      <c r="T3323" s="9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101.51515151515152</v>
      </c>
      <c r="P3324" s="5">
        <f t="shared" si="205"/>
        <v>145.65217391304347</v>
      </c>
      <c r="Q3324" t="s">
        <v>8317</v>
      </c>
      <c r="R3324" t="s">
        <v>8318</v>
      </c>
      <c r="S3324" s="9">
        <f t="shared" si="206"/>
        <v>42521.010370370372</v>
      </c>
      <c r="T3324" s="9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125.89999999999999</v>
      </c>
      <c r="P3325" s="5">
        <f t="shared" si="205"/>
        <v>25.693877551020407</v>
      </c>
      <c r="Q3325" t="s">
        <v>8317</v>
      </c>
      <c r="R3325" t="s">
        <v>8318</v>
      </c>
      <c r="S3325" s="9">
        <f t="shared" si="206"/>
        <v>42608.36583333333</v>
      </c>
      <c r="T3325" s="9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101.66666666666666</v>
      </c>
      <c r="P3326" s="5">
        <f t="shared" si="205"/>
        <v>152.5</v>
      </c>
      <c r="Q3326" t="s">
        <v>8317</v>
      </c>
      <c r="R3326" t="s">
        <v>8318</v>
      </c>
      <c r="S3326" s="9">
        <f t="shared" si="206"/>
        <v>42512.58321759259</v>
      </c>
      <c r="T3326" s="9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112.5</v>
      </c>
      <c r="P3327" s="5">
        <f t="shared" si="205"/>
        <v>30</v>
      </c>
      <c r="Q3327" t="s">
        <v>8317</v>
      </c>
      <c r="R3327" t="s">
        <v>8318</v>
      </c>
      <c r="S3327" s="9">
        <f t="shared" si="206"/>
        <v>42064.785613425927</v>
      </c>
      <c r="T3327" s="9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101.375</v>
      </c>
      <c r="P3328" s="5">
        <f t="shared" si="205"/>
        <v>142.28070175438597</v>
      </c>
      <c r="Q3328" t="s">
        <v>8317</v>
      </c>
      <c r="R3328" t="s">
        <v>8318</v>
      </c>
      <c r="S3328" s="9">
        <f t="shared" si="206"/>
        <v>42041.714178240742</v>
      </c>
      <c r="T3328" s="9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101.25</v>
      </c>
      <c r="P3329" s="5">
        <f t="shared" si="205"/>
        <v>24.545454545454547</v>
      </c>
      <c r="Q3329" t="s">
        <v>8317</v>
      </c>
      <c r="R3329" t="s">
        <v>8318</v>
      </c>
      <c r="S3329" s="9">
        <f t="shared" si="206"/>
        <v>42468.374606481477</v>
      </c>
      <c r="T3329" s="9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146.38888888888889</v>
      </c>
      <c r="P3330" s="5">
        <f t="shared" si="205"/>
        <v>292.77777777777777</v>
      </c>
      <c r="Q3330" t="s">
        <v>8317</v>
      </c>
      <c r="R3330" t="s">
        <v>8318</v>
      </c>
      <c r="S3330" s="9">
        <f t="shared" si="206"/>
        <v>41822.57503472222</v>
      </c>
      <c r="T3330" s="9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(E3331/D3331)*100</f>
        <v>116.8</v>
      </c>
      <c r="P3331" s="5">
        <f t="shared" ref="P3331:P3394" si="209">E3331/L3331</f>
        <v>44.92307692307692</v>
      </c>
      <c r="Q3331" t="s">
        <v>8317</v>
      </c>
      <c r="R3331" t="s">
        <v>8318</v>
      </c>
      <c r="S3331" s="9">
        <f t="shared" ref="S3331:S3394" si="210">(((J3331/60)/60)/24)+DATE(1970,1,1)</f>
        <v>41837.323009259257</v>
      </c>
      <c r="T3331" s="9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106.26666666666667</v>
      </c>
      <c r="P3332" s="5">
        <f t="shared" si="209"/>
        <v>23.10144927536232</v>
      </c>
      <c r="Q3332" t="s">
        <v>8317</v>
      </c>
      <c r="R3332" t="s">
        <v>8318</v>
      </c>
      <c r="S3332" s="9">
        <f t="shared" si="210"/>
        <v>42065.887361111112</v>
      </c>
      <c r="T3332" s="9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104.52</v>
      </c>
      <c r="P3333" s="5">
        <f t="shared" si="209"/>
        <v>80.400000000000006</v>
      </c>
      <c r="Q3333" t="s">
        <v>8317</v>
      </c>
      <c r="R3333" t="s">
        <v>8318</v>
      </c>
      <c r="S3333" s="9">
        <f t="shared" si="210"/>
        <v>42248.697754629626</v>
      </c>
      <c r="T3333" s="9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100</v>
      </c>
      <c r="P3334" s="5">
        <f t="shared" si="209"/>
        <v>72.289156626506028</v>
      </c>
      <c r="Q3334" t="s">
        <v>8317</v>
      </c>
      <c r="R3334" t="s">
        <v>8318</v>
      </c>
      <c r="S3334" s="9">
        <f t="shared" si="210"/>
        <v>41809.860300925924</v>
      </c>
      <c r="T3334" s="9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104.57142857142858</v>
      </c>
      <c r="P3335" s="5">
        <f t="shared" si="209"/>
        <v>32.972972972972975</v>
      </c>
      <c r="Q3335" t="s">
        <v>8317</v>
      </c>
      <c r="R3335" t="s">
        <v>8318</v>
      </c>
      <c r="S3335" s="9">
        <f t="shared" si="210"/>
        <v>42148.676851851851</v>
      </c>
      <c r="T3335" s="9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138.62051149573753</v>
      </c>
      <c r="P3336" s="5">
        <f t="shared" si="209"/>
        <v>116.65217391304348</v>
      </c>
      <c r="Q3336" t="s">
        <v>8317</v>
      </c>
      <c r="R3336" t="s">
        <v>8318</v>
      </c>
      <c r="S3336" s="9">
        <f t="shared" si="210"/>
        <v>42185.521087962959</v>
      </c>
      <c r="T3336" s="9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100.32000000000001</v>
      </c>
      <c r="P3337" s="5">
        <f t="shared" si="209"/>
        <v>79.61904761904762</v>
      </c>
      <c r="Q3337" t="s">
        <v>8317</v>
      </c>
      <c r="R3337" t="s">
        <v>8318</v>
      </c>
      <c r="S3337" s="9">
        <f t="shared" si="210"/>
        <v>41827.674143518518</v>
      </c>
      <c r="T3337" s="9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100</v>
      </c>
      <c r="P3338" s="5">
        <f t="shared" si="209"/>
        <v>27.777777777777779</v>
      </c>
      <c r="Q3338" t="s">
        <v>8317</v>
      </c>
      <c r="R3338" t="s">
        <v>8318</v>
      </c>
      <c r="S3338" s="9">
        <f t="shared" si="210"/>
        <v>42437.398680555561</v>
      </c>
      <c r="T3338" s="9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110.2</v>
      </c>
      <c r="P3339" s="5">
        <f t="shared" si="209"/>
        <v>81.029411764705884</v>
      </c>
      <c r="Q3339" t="s">
        <v>8317</v>
      </c>
      <c r="R3339" t="s">
        <v>8318</v>
      </c>
      <c r="S3339" s="9">
        <f t="shared" si="210"/>
        <v>41901.282025462962</v>
      </c>
      <c r="T3339" s="9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102.18</v>
      </c>
      <c r="P3340" s="5">
        <f t="shared" si="209"/>
        <v>136.84821428571428</v>
      </c>
      <c r="Q3340" t="s">
        <v>8317</v>
      </c>
      <c r="R3340" t="s">
        <v>8318</v>
      </c>
      <c r="S3340" s="9">
        <f t="shared" si="210"/>
        <v>42769.574999999997</v>
      </c>
      <c r="T3340" s="9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104.35000000000001</v>
      </c>
      <c r="P3341" s="5">
        <f t="shared" si="209"/>
        <v>177.61702127659575</v>
      </c>
      <c r="Q3341" t="s">
        <v>8317</v>
      </c>
      <c r="R3341" t="s">
        <v>8318</v>
      </c>
      <c r="S3341" s="9">
        <f t="shared" si="210"/>
        <v>42549.665717592594</v>
      </c>
      <c r="T3341" s="9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138.16666666666666</v>
      </c>
      <c r="P3342" s="5">
        <f t="shared" si="209"/>
        <v>109.07894736842105</v>
      </c>
      <c r="Q3342" t="s">
        <v>8317</v>
      </c>
      <c r="R3342" t="s">
        <v>8318</v>
      </c>
      <c r="S3342" s="9">
        <f t="shared" si="210"/>
        <v>42685.974004629628</v>
      </c>
      <c r="T3342" s="9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100</v>
      </c>
      <c r="P3343" s="5">
        <f t="shared" si="209"/>
        <v>119.64285714285714</v>
      </c>
      <c r="Q3343" t="s">
        <v>8317</v>
      </c>
      <c r="R3343" t="s">
        <v>8318</v>
      </c>
      <c r="S3343" s="9">
        <f t="shared" si="210"/>
        <v>42510.798854166671</v>
      </c>
      <c r="T3343" s="9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101.66666666666666</v>
      </c>
      <c r="P3344" s="5">
        <f t="shared" si="209"/>
        <v>78.205128205128204</v>
      </c>
      <c r="Q3344" t="s">
        <v>8317</v>
      </c>
      <c r="R3344" t="s">
        <v>8318</v>
      </c>
      <c r="S3344" s="9">
        <f t="shared" si="210"/>
        <v>42062.296412037031</v>
      </c>
      <c r="T3344" s="9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171.42857142857142</v>
      </c>
      <c r="P3345" s="5">
        <f t="shared" si="209"/>
        <v>52.173913043478258</v>
      </c>
      <c r="Q3345" t="s">
        <v>8317</v>
      </c>
      <c r="R3345" t="s">
        <v>8318</v>
      </c>
      <c r="S3345" s="9">
        <f t="shared" si="210"/>
        <v>42452.916481481487</v>
      </c>
      <c r="T3345" s="9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101.44444444444444</v>
      </c>
      <c r="P3346" s="5">
        <f t="shared" si="209"/>
        <v>114.125</v>
      </c>
      <c r="Q3346" t="s">
        <v>8317</v>
      </c>
      <c r="R3346" t="s">
        <v>8318</v>
      </c>
      <c r="S3346" s="9">
        <f t="shared" si="210"/>
        <v>41851.200150462959</v>
      </c>
      <c r="T3346" s="9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130</v>
      </c>
      <c r="P3347" s="5">
        <f t="shared" si="209"/>
        <v>50</v>
      </c>
      <c r="Q3347" t="s">
        <v>8317</v>
      </c>
      <c r="R3347" t="s">
        <v>8318</v>
      </c>
      <c r="S3347" s="9">
        <f t="shared" si="210"/>
        <v>42053.106111111112</v>
      </c>
      <c r="T3347" s="9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110.00000000000001</v>
      </c>
      <c r="P3348" s="5">
        <f t="shared" si="209"/>
        <v>91.666666666666671</v>
      </c>
      <c r="Q3348" t="s">
        <v>8317</v>
      </c>
      <c r="R3348" t="s">
        <v>8318</v>
      </c>
      <c r="S3348" s="9">
        <f t="shared" si="210"/>
        <v>42054.024421296301</v>
      </c>
      <c r="T3348" s="9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119.44999999999999</v>
      </c>
      <c r="P3349" s="5">
        <f t="shared" si="209"/>
        <v>108.59090909090909</v>
      </c>
      <c r="Q3349" t="s">
        <v>8317</v>
      </c>
      <c r="R3349" t="s">
        <v>8318</v>
      </c>
      <c r="S3349" s="9">
        <f t="shared" si="210"/>
        <v>42484.551550925928</v>
      </c>
      <c r="T3349" s="9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100.2909090909091</v>
      </c>
      <c r="P3350" s="5">
        <f t="shared" si="209"/>
        <v>69.822784810126578</v>
      </c>
      <c r="Q3350" t="s">
        <v>8317</v>
      </c>
      <c r="R3350" t="s">
        <v>8318</v>
      </c>
      <c r="S3350" s="9">
        <f t="shared" si="210"/>
        <v>42466.558796296296</v>
      </c>
      <c r="T3350" s="9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153.4</v>
      </c>
      <c r="P3351" s="5">
        <f t="shared" si="209"/>
        <v>109.57142857142857</v>
      </c>
      <c r="Q3351" t="s">
        <v>8317</v>
      </c>
      <c r="R3351" t="s">
        <v>8318</v>
      </c>
      <c r="S3351" s="9">
        <f t="shared" si="210"/>
        <v>42513.110787037032</v>
      </c>
      <c r="T3351" s="9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104.42857142857143</v>
      </c>
      <c r="P3352" s="5">
        <f t="shared" si="209"/>
        <v>71.666666666666671</v>
      </c>
      <c r="Q3352" t="s">
        <v>8317</v>
      </c>
      <c r="R3352" t="s">
        <v>8318</v>
      </c>
      <c r="S3352" s="9">
        <f t="shared" si="210"/>
        <v>42302.701516203699</v>
      </c>
      <c r="T3352" s="9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101.1</v>
      </c>
      <c r="P3353" s="5">
        <f t="shared" si="209"/>
        <v>93.611111111111114</v>
      </c>
      <c r="Q3353" t="s">
        <v>8317</v>
      </c>
      <c r="R3353" t="s">
        <v>8318</v>
      </c>
      <c r="S3353" s="9">
        <f t="shared" si="210"/>
        <v>41806.395428240743</v>
      </c>
      <c r="T3353" s="9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107.52</v>
      </c>
      <c r="P3354" s="5">
        <f t="shared" si="209"/>
        <v>76.8</v>
      </c>
      <c r="Q3354" t="s">
        <v>8317</v>
      </c>
      <c r="R3354" t="s">
        <v>8318</v>
      </c>
      <c r="S3354" s="9">
        <f t="shared" si="210"/>
        <v>42495.992800925931</v>
      </c>
      <c r="T3354" s="9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315</v>
      </c>
      <c r="P3355" s="5">
        <f t="shared" si="209"/>
        <v>35.795454545454547</v>
      </c>
      <c r="Q3355" t="s">
        <v>8317</v>
      </c>
      <c r="R3355" t="s">
        <v>8318</v>
      </c>
      <c r="S3355" s="9">
        <f t="shared" si="210"/>
        <v>42479.432291666672</v>
      </c>
      <c r="T3355" s="9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101.93333333333334</v>
      </c>
      <c r="P3356" s="5">
        <f t="shared" si="209"/>
        <v>55.6</v>
      </c>
      <c r="Q3356" t="s">
        <v>8317</v>
      </c>
      <c r="R3356" t="s">
        <v>8318</v>
      </c>
      <c r="S3356" s="9">
        <f t="shared" si="210"/>
        <v>42270.7269212963</v>
      </c>
      <c r="T3356" s="9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126.28571428571429</v>
      </c>
      <c r="P3357" s="5">
        <f t="shared" si="209"/>
        <v>147.33333333333334</v>
      </c>
      <c r="Q3357" t="s">
        <v>8317</v>
      </c>
      <c r="R3357" t="s">
        <v>8318</v>
      </c>
      <c r="S3357" s="9">
        <f t="shared" si="210"/>
        <v>42489.619525462964</v>
      </c>
      <c r="T3357" s="9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101.4</v>
      </c>
      <c r="P3358" s="5">
        <f t="shared" si="209"/>
        <v>56.333333333333336</v>
      </c>
      <c r="Q3358" t="s">
        <v>8317</v>
      </c>
      <c r="R3358" t="s">
        <v>8318</v>
      </c>
      <c r="S3358" s="9">
        <f t="shared" si="210"/>
        <v>42536.815648148149</v>
      </c>
      <c r="T3358" s="9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101</v>
      </c>
      <c r="P3359" s="5">
        <f t="shared" si="209"/>
        <v>96.19047619047619</v>
      </c>
      <c r="Q3359" t="s">
        <v>8317</v>
      </c>
      <c r="R3359" t="s">
        <v>8318</v>
      </c>
      <c r="S3359" s="9">
        <f t="shared" si="210"/>
        <v>41822.417939814812</v>
      </c>
      <c r="T3359" s="9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102.99000000000001</v>
      </c>
      <c r="P3360" s="5">
        <f t="shared" si="209"/>
        <v>63.574074074074076</v>
      </c>
      <c r="Q3360" t="s">
        <v>8317</v>
      </c>
      <c r="R3360" t="s">
        <v>8318</v>
      </c>
      <c r="S3360" s="9">
        <f t="shared" si="210"/>
        <v>41932.311099537037</v>
      </c>
      <c r="T3360" s="9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106.25</v>
      </c>
      <c r="P3361" s="5">
        <f t="shared" si="209"/>
        <v>184.78260869565219</v>
      </c>
      <c r="Q3361" t="s">
        <v>8317</v>
      </c>
      <c r="R3361" t="s">
        <v>8318</v>
      </c>
      <c r="S3361" s="9">
        <f t="shared" si="210"/>
        <v>42746.057106481487</v>
      </c>
      <c r="T3361" s="9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101.37777777777779</v>
      </c>
      <c r="P3362" s="5">
        <f t="shared" si="209"/>
        <v>126.72222222222223</v>
      </c>
      <c r="Q3362" t="s">
        <v>8317</v>
      </c>
      <c r="R3362" t="s">
        <v>8318</v>
      </c>
      <c r="S3362" s="9">
        <f t="shared" si="210"/>
        <v>42697.082673611112</v>
      </c>
      <c r="T3362" s="9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113.46000000000001</v>
      </c>
      <c r="P3363" s="5">
        <f t="shared" si="209"/>
        <v>83.42647058823529</v>
      </c>
      <c r="Q3363" t="s">
        <v>8317</v>
      </c>
      <c r="R3363" t="s">
        <v>8318</v>
      </c>
      <c r="S3363" s="9">
        <f t="shared" si="210"/>
        <v>41866.025347222225</v>
      </c>
      <c r="T3363" s="9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218.00000000000003</v>
      </c>
      <c r="P3364" s="5">
        <f t="shared" si="209"/>
        <v>54.5</v>
      </c>
      <c r="Q3364" t="s">
        <v>8317</v>
      </c>
      <c r="R3364" t="s">
        <v>8318</v>
      </c>
      <c r="S3364" s="9">
        <f t="shared" si="210"/>
        <v>42056.091631944444</v>
      </c>
      <c r="T3364" s="9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101.41935483870968</v>
      </c>
      <c r="P3365" s="5">
        <f t="shared" si="209"/>
        <v>302.30769230769232</v>
      </c>
      <c r="Q3365" t="s">
        <v>8317</v>
      </c>
      <c r="R3365" t="s">
        <v>8318</v>
      </c>
      <c r="S3365" s="9">
        <f t="shared" si="210"/>
        <v>41851.771354166667</v>
      </c>
      <c r="T3365" s="9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105.93333333333332</v>
      </c>
      <c r="P3366" s="5">
        <f t="shared" si="209"/>
        <v>44.138888888888886</v>
      </c>
      <c r="Q3366" t="s">
        <v>8317</v>
      </c>
      <c r="R3366" t="s">
        <v>8318</v>
      </c>
      <c r="S3366" s="9">
        <f t="shared" si="210"/>
        <v>42422.977418981478</v>
      </c>
      <c r="T3366" s="9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104</v>
      </c>
      <c r="P3367" s="5">
        <f t="shared" si="209"/>
        <v>866.66666666666663</v>
      </c>
      <c r="Q3367" t="s">
        <v>8317</v>
      </c>
      <c r="R3367" t="s">
        <v>8318</v>
      </c>
      <c r="S3367" s="9">
        <f t="shared" si="210"/>
        <v>42321.101759259262</v>
      </c>
      <c r="T3367" s="9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221</v>
      </c>
      <c r="P3368" s="5">
        <f t="shared" si="209"/>
        <v>61.388888888888886</v>
      </c>
      <c r="Q3368" t="s">
        <v>8317</v>
      </c>
      <c r="R3368" t="s">
        <v>8318</v>
      </c>
      <c r="S3368" s="9">
        <f t="shared" si="210"/>
        <v>42107.067557870367</v>
      </c>
      <c r="T3368" s="9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118.66666666666667</v>
      </c>
      <c r="P3369" s="5">
        <f t="shared" si="209"/>
        <v>29.666666666666668</v>
      </c>
      <c r="Q3369" t="s">
        <v>8317</v>
      </c>
      <c r="R3369" t="s">
        <v>8318</v>
      </c>
      <c r="S3369" s="9">
        <f t="shared" si="210"/>
        <v>42192.933958333335</v>
      </c>
      <c r="T3369" s="9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104.60000000000001</v>
      </c>
      <c r="P3370" s="5">
        <f t="shared" si="209"/>
        <v>45.478260869565219</v>
      </c>
      <c r="Q3370" t="s">
        <v>8317</v>
      </c>
      <c r="R3370" t="s">
        <v>8318</v>
      </c>
      <c r="S3370" s="9">
        <f t="shared" si="210"/>
        <v>41969.199756944443</v>
      </c>
      <c r="T3370" s="9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103.89999999999999</v>
      </c>
      <c r="P3371" s="5">
        <f t="shared" si="209"/>
        <v>96.203703703703709</v>
      </c>
      <c r="Q3371" t="s">
        <v>8317</v>
      </c>
      <c r="R3371" t="s">
        <v>8318</v>
      </c>
      <c r="S3371" s="9">
        <f t="shared" si="210"/>
        <v>42690.041435185187</v>
      </c>
      <c r="T3371" s="9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117.73333333333333</v>
      </c>
      <c r="P3372" s="5">
        <f t="shared" si="209"/>
        <v>67.92307692307692</v>
      </c>
      <c r="Q3372" t="s">
        <v>8317</v>
      </c>
      <c r="R3372" t="s">
        <v>8318</v>
      </c>
      <c r="S3372" s="9">
        <f t="shared" si="210"/>
        <v>42690.334317129629</v>
      </c>
      <c r="T3372" s="9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138.5</v>
      </c>
      <c r="P3373" s="5">
        <f t="shared" si="209"/>
        <v>30.777777777777779</v>
      </c>
      <c r="Q3373" t="s">
        <v>8317</v>
      </c>
      <c r="R3373" t="s">
        <v>8318</v>
      </c>
      <c r="S3373" s="9">
        <f t="shared" si="210"/>
        <v>42312.874594907407</v>
      </c>
      <c r="T3373" s="9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103.49999999999999</v>
      </c>
      <c r="P3374" s="5">
        <f t="shared" si="209"/>
        <v>38.333333333333336</v>
      </c>
      <c r="Q3374" t="s">
        <v>8317</v>
      </c>
      <c r="R3374" t="s">
        <v>8318</v>
      </c>
      <c r="S3374" s="9">
        <f t="shared" si="210"/>
        <v>41855.548101851848</v>
      </c>
      <c r="T3374" s="9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100.25</v>
      </c>
      <c r="P3375" s="5">
        <f t="shared" si="209"/>
        <v>66.833333333333329</v>
      </c>
      <c r="Q3375" t="s">
        <v>8317</v>
      </c>
      <c r="R3375" t="s">
        <v>8318</v>
      </c>
      <c r="S3375" s="9">
        <f t="shared" si="210"/>
        <v>42179.854629629626</v>
      </c>
      <c r="T3375" s="9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106.57142857142856</v>
      </c>
      <c r="P3376" s="5">
        <f t="shared" si="209"/>
        <v>71.730769230769226</v>
      </c>
      <c r="Q3376" t="s">
        <v>8317</v>
      </c>
      <c r="R3376" t="s">
        <v>8318</v>
      </c>
      <c r="S3376" s="9">
        <f t="shared" si="210"/>
        <v>42275.731666666667</v>
      </c>
      <c r="T3376" s="9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100</v>
      </c>
      <c r="P3377" s="5">
        <f t="shared" si="209"/>
        <v>176.47058823529412</v>
      </c>
      <c r="Q3377" t="s">
        <v>8317</v>
      </c>
      <c r="R3377" t="s">
        <v>8318</v>
      </c>
      <c r="S3377" s="9">
        <f t="shared" si="210"/>
        <v>41765.610798611109</v>
      </c>
      <c r="T3377" s="9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100.01249999999999</v>
      </c>
      <c r="P3378" s="5">
        <f t="shared" si="209"/>
        <v>421.10526315789474</v>
      </c>
      <c r="Q3378" t="s">
        <v>8317</v>
      </c>
      <c r="R3378" t="s">
        <v>8318</v>
      </c>
      <c r="S3378" s="9">
        <f t="shared" si="210"/>
        <v>42059.701319444444</v>
      </c>
      <c r="T3378" s="9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101.05</v>
      </c>
      <c r="P3379" s="5">
        <f t="shared" si="209"/>
        <v>104.98701298701299</v>
      </c>
      <c r="Q3379" t="s">
        <v>8317</v>
      </c>
      <c r="R3379" t="s">
        <v>8318</v>
      </c>
      <c r="S3379" s="9">
        <f t="shared" si="210"/>
        <v>42053.732627314821</v>
      </c>
      <c r="T3379" s="9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107.63636363636364</v>
      </c>
      <c r="P3380" s="5">
        <f t="shared" si="209"/>
        <v>28.19047619047619</v>
      </c>
      <c r="Q3380" t="s">
        <v>8317</v>
      </c>
      <c r="R3380" t="s">
        <v>8318</v>
      </c>
      <c r="S3380" s="9">
        <f t="shared" si="210"/>
        <v>41858.355393518519</v>
      </c>
      <c r="T3380" s="9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103.64999999999999</v>
      </c>
      <c r="P3381" s="5">
        <f t="shared" si="209"/>
        <v>54.55263157894737</v>
      </c>
      <c r="Q3381" t="s">
        <v>8317</v>
      </c>
      <c r="R3381" t="s">
        <v>8318</v>
      </c>
      <c r="S3381" s="9">
        <f t="shared" si="210"/>
        <v>42225.513888888891</v>
      </c>
      <c r="T3381" s="9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104.43333333333334</v>
      </c>
      <c r="P3382" s="5">
        <f t="shared" si="209"/>
        <v>111.89285714285714</v>
      </c>
      <c r="Q3382" t="s">
        <v>8317</v>
      </c>
      <c r="R3382" t="s">
        <v>8318</v>
      </c>
      <c r="S3382" s="9">
        <f t="shared" si="210"/>
        <v>41937.95344907407</v>
      </c>
      <c r="T3382" s="9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102.25</v>
      </c>
      <c r="P3383" s="5">
        <f t="shared" si="209"/>
        <v>85.208333333333329</v>
      </c>
      <c r="Q3383" t="s">
        <v>8317</v>
      </c>
      <c r="R3383" t="s">
        <v>8318</v>
      </c>
      <c r="S3383" s="9">
        <f t="shared" si="210"/>
        <v>42044.184988425928</v>
      </c>
      <c r="T3383" s="9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100.74285714285713</v>
      </c>
      <c r="P3384" s="5">
        <f t="shared" si="209"/>
        <v>76.652173913043484</v>
      </c>
      <c r="Q3384" t="s">
        <v>8317</v>
      </c>
      <c r="R3384" t="s">
        <v>8318</v>
      </c>
      <c r="S3384" s="9">
        <f t="shared" si="210"/>
        <v>42559.431203703702</v>
      </c>
      <c r="T3384" s="9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111.71428571428572</v>
      </c>
      <c r="P3385" s="5">
        <f t="shared" si="209"/>
        <v>65.166666666666671</v>
      </c>
      <c r="Q3385" t="s">
        <v>8317</v>
      </c>
      <c r="R3385" t="s">
        <v>8318</v>
      </c>
      <c r="S3385" s="9">
        <f t="shared" si="210"/>
        <v>42524.782638888893</v>
      </c>
      <c r="T3385" s="9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100.01100000000001</v>
      </c>
      <c r="P3386" s="5">
        <f t="shared" si="209"/>
        <v>93.760312499999998</v>
      </c>
      <c r="Q3386" t="s">
        <v>8317</v>
      </c>
      <c r="R3386" t="s">
        <v>8318</v>
      </c>
      <c r="S3386" s="9">
        <f t="shared" si="210"/>
        <v>42292.087592592594</v>
      </c>
      <c r="T3386" s="9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100</v>
      </c>
      <c r="P3387" s="5">
        <f t="shared" si="209"/>
        <v>133.33333333333334</v>
      </c>
      <c r="Q3387" t="s">
        <v>8317</v>
      </c>
      <c r="R3387" t="s">
        <v>8318</v>
      </c>
      <c r="S3387" s="9">
        <f t="shared" si="210"/>
        <v>41953.8675</v>
      </c>
      <c r="T3387" s="9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105</v>
      </c>
      <c r="P3388" s="5">
        <f t="shared" si="209"/>
        <v>51.219512195121951</v>
      </c>
      <c r="Q3388" t="s">
        <v>8317</v>
      </c>
      <c r="R3388" t="s">
        <v>8318</v>
      </c>
      <c r="S3388" s="9">
        <f t="shared" si="210"/>
        <v>41946.644745370373</v>
      </c>
      <c r="T3388" s="9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116.86666666666667</v>
      </c>
      <c r="P3389" s="5">
        <f t="shared" si="209"/>
        <v>100.17142857142858</v>
      </c>
      <c r="Q3389" t="s">
        <v>8317</v>
      </c>
      <c r="R3389" t="s">
        <v>8318</v>
      </c>
      <c r="S3389" s="9">
        <f t="shared" si="210"/>
        <v>41947.762592592589</v>
      </c>
      <c r="T3389" s="9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103.8</v>
      </c>
      <c r="P3390" s="5">
        <f t="shared" si="209"/>
        <v>34.6</v>
      </c>
      <c r="Q3390" t="s">
        <v>8317</v>
      </c>
      <c r="R3390" t="s">
        <v>8318</v>
      </c>
      <c r="S3390" s="9">
        <f t="shared" si="210"/>
        <v>42143.461122685185</v>
      </c>
      <c r="T3390" s="9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114.5</v>
      </c>
      <c r="P3391" s="5">
        <f t="shared" si="209"/>
        <v>184.67741935483872</v>
      </c>
      <c r="Q3391" t="s">
        <v>8317</v>
      </c>
      <c r="R3391" t="s">
        <v>8318</v>
      </c>
      <c r="S3391" s="9">
        <f t="shared" si="210"/>
        <v>42494.563449074078</v>
      </c>
      <c r="T3391" s="9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102.4</v>
      </c>
      <c r="P3392" s="5">
        <f t="shared" si="209"/>
        <v>69.818181818181813</v>
      </c>
      <c r="Q3392" t="s">
        <v>8317</v>
      </c>
      <c r="R3392" t="s">
        <v>8318</v>
      </c>
      <c r="S3392" s="9">
        <f t="shared" si="210"/>
        <v>41815.774826388886</v>
      </c>
      <c r="T3392" s="9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223</v>
      </c>
      <c r="P3393" s="5">
        <f t="shared" si="209"/>
        <v>61.944444444444443</v>
      </c>
      <c r="Q3393" t="s">
        <v>8317</v>
      </c>
      <c r="R3393" t="s">
        <v>8318</v>
      </c>
      <c r="S3393" s="9">
        <f t="shared" si="210"/>
        <v>41830.545694444445</v>
      </c>
      <c r="T3393" s="9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100</v>
      </c>
      <c r="P3394" s="5">
        <f t="shared" si="209"/>
        <v>41.666666666666664</v>
      </c>
      <c r="Q3394" t="s">
        <v>8317</v>
      </c>
      <c r="R3394" t="s">
        <v>8318</v>
      </c>
      <c r="S3394" s="9">
        <f t="shared" si="210"/>
        <v>42446.845543981486</v>
      </c>
      <c r="T3394" s="9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(E3395/D3395)*100</f>
        <v>105.80000000000001</v>
      </c>
      <c r="P3395" s="5">
        <f t="shared" ref="P3395:P3458" si="213">E3395/L3395</f>
        <v>36.06818181818182</v>
      </c>
      <c r="Q3395" t="s">
        <v>8317</v>
      </c>
      <c r="R3395" t="s">
        <v>8318</v>
      </c>
      <c r="S3395" s="9">
        <f t="shared" ref="S3395:S3458" si="214">(((J3395/60)/60)/24)+DATE(1970,1,1)</f>
        <v>41923.921643518523</v>
      </c>
      <c r="T3395" s="9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142.36363636363635</v>
      </c>
      <c r="P3396" s="5">
        <f t="shared" si="213"/>
        <v>29</v>
      </c>
      <c r="Q3396" t="s">
        <v>8317</v>
      </c>
      <c r="R3396" t="s">
        <v>8318</v>
      </c>
      <c r="S3396" s="9">
        <f t="shared" si="214"/>
        <v>41817.59542824074</v>
      </c>
      <c r="T3396" s="9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184</v>
      </c>
      <c r="P3397" s="5">
        <f t="shared" si="213"/>
        <v>24.210526315789473</v>
      </c>
      <c r="Q3397" t="s">
        <v>8317</v>
      </c>
      <c r="R3397" t="s">
        <v>8318</v>
      </c>
      <c r="S3397" s="9">
        <f t="shared" si="214"/>
        <v>42140.712314814817</v>
      </c>
      <c r="T3397" s="9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104.33333333333333</v>
      </c>
      <c r="P3398" s="5">
        <f t="shared" si="213"/>
        <v>55.892857142857146</v>
      </c>
      <c r="Q3398" t="s">
        <v>8317</v>
      </c>
      <c r="R3398" t="s">
        <v>8318</v>
      </c>
      <c r="S3398" s="9">
        <f t="shared" si="214"/>
        <v>41764.44663194444</v>
      </c>
      <c r="T3398" s="9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112.00000000000001</v>
      </c>
      <c r="P3399" s="5">
        <f t="shared" si="213"/>
        <v>11.666666666666666</v>
      </c>
      <c r="Q3399" t="s">
        <v>8317</v>
      </c>
      <c r="R3399" t="s">
        <v>8318</v>
      </c>
      <c r="S3399" s="9">
        <f t="shared" si="214"/>
        <v>42378.478344907402</v>
      </c>
      <c r="T3399" s="9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111.07499999999999</v>
      </c>
      <c r="P3400" s="5">
        <f t="shared" si="213"/>
        <v>68.353846153846149</v>
      </c>
      <c r="Q3400" t="s">
        <v>8317</v>
      </c>
      <c r="R3400" t="s">
        <v>8318</v>
      </c>
      <c r="S3400" s="9">
        <f t="shared" si="214"/>
        <v>41941.75203703704</v>
      </c>
      <c r="T3400" s="9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103.75000000000001</v>
      </c>
      <c r="P3401" s="5">
        <f t="shared" si="213"/>
        <v>27.065217391304348</v>
      </c>
      <c r="Q3401" t="s">
        <v>8317</v>
      </c>
      <c r="R3401" t="s">
        <v>8318</v>
      </c>
      <c r="S3401" s="9">
        <f t="shared" si="214"/>
        <v>42026.920428240745</v>
      </c>
      <c r="T3401" s="9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100.41</v>
      </c>
      <c r="P3402" s="5">
        <f t="shared" si="213"/>
        <v>118.12941176470588</v>
      </c>
      <c r="Q3402" t="s">
        <v>8317</v>
      </c>
      <c r="R3402" t="s">
        <v>8318</v>
      </c>
      <c r="S3402" s="9">
        <f t="shared" si="214"/>
        <v>41834.953865740739</v>
      </c>
      <c r="T3402" s="9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101.86206896551724</v>
      </c>
      <c r="P3403" s="5">
        <f t="shared" si="213"/>
        <v>44.757575757575758</v>
      </c>
      <c r="Q3403" t="s">
        <v>8317</v>
      </c>
      <c r="R3403" t="s">
        <v>8318</v>
      </c>
      <c r="S3403" s="9">
        <f t="shared" si="214"/>
        <v>42193.723912037036</v>
      </c>
      <c r="T3403" s="9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109.76666666666665</v>
      </c>
      <c r="P3404" s="5">
        <f t="shared" si="213"/>
        <v>99.787878787878782</v>
      </c>
      <c r="Q3404" t="s">
        <v>8317</v>
      </c>
      <c r="R3404" t="s">
        <v>8318</v>
      </c>
      <c r="S3404" s="9">
        <f t="shared" si="214"/>
        <v>42290.61855324074</v>
      </c>
      <c r="T3404" s="9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100</v>
      </c>
      <c r="P3405" s="5">
        <f t="shared" si="213"/>
        <v>117.64705882352941</v>
      </c>
      <c r="Q3405" t="s">
        <v>8317</v>
      </c>
      <c r="R3405" t="s">
        <v>8318</v>
      </c>
      <c r="S3405" s="9">
        <f t="shared" si="214"/>
        <v>42150.462083333332</v>
      </c>
      <c r="T3405" s="9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122</v>
      </c>
      <c r="P3406" s="5">
        <f t="shared" si="213"/>
        <v>203.33333333333334</v>
      </c>
      <c r="Q3406" t="s">
        <v>8317</v>
      </c>
      <c r="R3406" t="s">
        <v>8318</v>
      </c>
      <c r="S3406" s="9">
        <f t="shared" si="214"/>
        <v>42152.503495370373</v>
      </c>
      <c r="T3406" s="9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137.57142857142856</v>
      </c>
      <c r="P3407" s="5">
        <f t="shared" si="213"/>
        <v>28.323529411764707</v>
      </c>
      <c r="Q3407" t="s">
        <v>8317</v>
      </c>
      <c r="R3407" t="s">
        <v>8318</v>
      </c>
      <c r="S3407" s="9">
        <f t="shared" si="214"/>
        <v>42410.017199074078</v>
      </c>
      <c r="T3407" s="9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100.31000000000002</v>
      </c>
      <c r="P3408" s="5">
        <f t="shared" si="213"/>
        <v>110.23076923076923</v>
      </c>
      <c r="Q3408" t="s">
        <v>8317</v>
      </c>
      <c r="R3408" t="s">
        <v>8318</v>
      </c>
      <c r="S3408" s="9">
        <f t="shared" si="214"/>
        <v>41791.492777777778</v>
      </c>
      <c r="T3408" s="9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107.1</v>
      </c>
      <c r="P3409" s="5">
        <f t="shared" si="213"/>
        <v>31.970149253731343</v>
      </c>
      <c r="Q3409" t="s">
        <v>8317</v>
      </c>
      <c r="R3409" t="s">
        <v>8318</v>
      </c>
      <c r="S3409" s="9">
        <f t="shared" si="214"/>
        <v>41796.422326388885</v>
      </c>
      <c r="T3409" s="9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211</v>
      </c>
      <c r="P3410" s="5">
        <f t="shared" si="213"/>
        <v>58.611111111111114</v>
      </c>
      <c r="Q3410" t="s">
        <v>8317</v>
      </c>
      <c r="R3410" t="s">
        <v>8318</v>
      </c>
      <c r="S3410" s="9">
        <f t="shared" si="214"/>
        <v>41808.991944444446</v>
      </c>
      <c r="T3410" s="9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123.6</v>
      </c>
      <c r="P3411" s="5">
        <f t="shared" si="213"/>
        <v>29.428571428571427</v>
      </c>
      <c r="Q3411" t="s">
        <v>8317</v>
      </c>
      <c r="R3411" t="s">
        <v>8318</v>
      </c>
      <c r="S3411" s="9">
        <f t="shared" si="214"/>
        <v>42544.814328703709</v>
      </c>
      <c r="T3411" s="9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108.5</v>
      </c>
      <c r="P3412" s="5">
        <f t="shared" si="213"/>
        <v>81.375</v>
      </c>
      <c r="Q3412" t="s">
        <v>8317</v>
      </c>
      <c r="R3412" t="s">
        <v>8318</v>
      </c>
      <c r="S3412" s="9">
        <f t="shared" si="214"/>
        <v>42500.041550925926</v>
      </c>
      <c r="T3412" s="9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103.56666666666668</v>
      </c>
      <c r="P3413" s="5">
        <f t="shared" si="213"/>
        <v>199.16666666666666</v>
      </c>
      <c r="Q3413" t="s">
        <v>8317</v>
      </c>
      <c r="R3413" t="s">
        <v>8318</v>
      </c>
      <c r="S3413" s="9">
        <f t="shared" si="214"/>
        <v>42265.022824074069</v>
      </c>
      <c r="T3413" s="9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100</v>
      </c>
      <c r="P3414" s="5">
        <f t="shared" si="213"/>
        <v>115.38461538461539</v>
      </c>
      <c r="Q3414" t="s">
        <v>8317</v>
      </c>
      <c r="R3414" t="s">
        <v>8318</v>
      </c>
      <c r="S3414" s="9">
        <f t="shared" si="214"/>
        <v>41879.959050925929</v>
      </c>
      <c r="T3414" s="9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130</v>
      </c>
      <c r="P3415" s="5">
        <f t="shared" si="213"/>
        <v>46.428571428571431</v>
      </c>
      <c r="Q3415" t="s">
        <v>8317</v>
      </c>
      <c r="R3415" t="s">
        <v>8318</v>
      </c>
      <c r="S3415" s="9">
        <f t="shared" si="214"/>
        <v>42053.733078703706</v>
      </c>
      <c r="T3415" s="9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103.49999999999999</v>
      </c>
      <c r="P3416" s="5">
        <f t="shared" si="213"/>
        <v>70.568181818181813</v>
      </c>
      <c r="Q3416" t="s">
        <v>8317</v>
      </c>
      <c r="R3416" t="s">
        <v>8318</v>
      </c>
      <c r="S3416" s="9">
        <f t="shared" si="214"/>
        <v>42675.832465277781</v>
      </c>
      <c r="T3416" s="9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100</v>
      </c>
      <c r="P3417" s="5">
        <f t="shared" si="213"/>
        <v>22.222222222222221</v>
      </c>
      <c r="Q3417" t="s">
        <v>8317</v>
      </c>
      <c r="R3417" t="s">
        <v>8318</v>
      </c>
      <c r="S3417" s="9">
        <f t="shared" si="214"/>
        <v>42467.144166666665</v>
      </c>
      <c r="T3417" s="9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119.6</v>
      </c>
      <c r="P3418" s="5">
        <f t="shared" si="213"/>
        <v>159.46666666666667</v>
      </c>
      <c r="Q3418" t="s">
        <v>8317</v>
      </c>
      <c r="R3418" t="s">
        <v>8318</v>
      </c>
      <c r="S3418" s="9">
        <f t="shared" si="214"/>
        <v>42089.412557870368</v>
      </c>
      <c r="T3418" s="9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100.00058823529412</v>
      </c>
      <c r="P3419" s="5">
        <f t="shared" si="213"/>
        <v>37.777999999999999</v>
      </c>
      <c r="Q3419" t="s">
        <v>8317</v>
      </c>
      <c r="R3419" t="s">
        <v>8318</v>
      </c>
      <c r="S3419" s="9">
        <f t="shared" si="214"/>
        <v>41894.91375</v>
      </c>
      <c r="T3419" s="9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100.875</v>
      </c>
      <c r="P3420" s="5">
        <f t="shared" si="213"/>
        <v>72.053571428571431</v>
      </c>
      <c r="Q3420" t="s">
        <v>8317</v>
      </c>
      <c r="R3420" t="s">
        <v>8318</v>
      </c>
      <c r="S3420" s="9">
        <f t="shared" si="214"/>
        <v>41752.83457175926</v>
      </c>
      <c r="T3420" s="9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106.54545454545455</v>
      </c>
      <c r="P3421" s="5">
        <f t="shared" si="213"/>
        <v>63.695652173913047</v>
      </c>
      <c r="Q3421" t="s">
        <v>8317</v>
      </c>
      <c r="R3421" t="s">
        <v>8318</v>
      </c>
      <c r="S3421" s="9">
        <f t="shared" si="214"/>
        <v>42448.821585648147</v>
      </c>
      <c r="T3421" s="9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138</v>
      </c>
      <c r="P3422" s="5">
        <f t="shared" si="213"/>
        <v>28.411764705882351</v>
      </c>
      <c r="Q3422" t="s">
        <v>8317</v>
      </c>
      <c r="R3422" t="s">
        <v>8318</v>
      </c>
      <c r="S3422" s="9">
        <f t="shared" si="214"/>
        <v>42405.090300925927</v>
      </c>
      <c r="T3422" s="9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101.15</v>
      </c>
      <c r="P3423" s="5">
        <f t="shared" si="213"/>
        <v>103.21428571428571</v>
      </c>
      <c r="Q3423" t="s">
        <v>8317</v>
      </c>
      <c r="R3423" t="s">
        <v>8318</v>
      </c>
      <c r="S3423" s="9">
        <f t="shared" si="214"/>
        <v>42037.791238425925</v>
      </c>
      <c r="T3423" s="9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109.1</v>
      </c>
      <c r="P3424" s="5">
        <f t="shared" si="213"/>
        <v>71.152173913043484</v>
      </c>
      <c r="Q3424" t="s">
        <v>8317</v>
      </c>
      <c r="R3424" t="s">
        <v>8318</v>
      </c>
      <c r="S3424" s="9">
        <f t="shared" si="214"/>
        <v>42323.562222222223</v>
      </c>
      <c r="T3424" s="9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140</v>
      </c>
      <c r="P3425" s="5">
        <f t="shared" si="213"/>
        <v>35</v>
      </c>
      <c r="Q3425" t="s">
        <v>8317</v>
      </c>
      <c r="R3425" t="s">
        <v>8318</v>
      </c>
      <c r="S3425" s="9">
        <f t="shared" si="214"/>
        <v>42088.911354166667</v>
      </c>
      <c r="T3425" s="9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103.58333333333334</v>
      </c>
      <c r="P3426" s="5">
        <f t="shared" si="213"/>
        <v>81.776315789473685</v>
      </c>
      <c r="Q3426" t="s">
        <v>8317</v>
      </c>
      <c r="R3426" t="s">
        <v>8318</v>
      </c>
      <c r="S3426" s="9">
        <f t="shared" si="214"/>
        <v>42018.676898148144</v>
      </c>
      <c r="T3426" s="9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102.97033333333331</v>
      </c>
      <c r="P3427" s="5">
        <f t="shared" si="213"/>
        <v>297.02980769230766</v>
      </c>
      <c r="Q3427" t="s">
        <v>8317</v>
      </c>
      <c r="R3427" t="s">
        <v>8318</v>
      </c>
      <c r="S3427" s="9">
        <f t="shared" si="214"/>
        <v>41884.617314814815</v>
      </c>
      <c r="T3427" s="9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108.13333333333333</v>
      </c>
      <c r="P3428" s="5">
        <f t="shared" si="213"/>
        <v>46.609195402298852</v>
      </c>
      <c r="Q3428" t="s">
        <v>8317</v>
      </c>
      <c r="R3428" t="s">
        <v>8318</v>
      </c>
      <c r="S3428" s="9">
        <f t="shared" si="214"/>
        <v>41884.056747685187</v>
      </c>
      <c r="T3428" s="9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100</v>
      </c>
      <c r="P3429" s="5">
        <f t="shared" si="213"/>
        <v>51.724137931034484</v>
      </c>
      <c r="Q3429" t="s">
        <v>8317</v>
      </c>
      <c r="R3429" t="s">
        <v>8318</v>
      </c>
      <c r="S3429" s="9">
        <f t="shared" si="214"/>
        <v>41792.645277777774</v>
      </c>
      <c r="T3429" s="9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102.75000000000001</v>
      </c>
      <c r="P3430" s="5">
        <f t="shared" si="213"/>
        <v>40.294117647058826</v>
      </c>
      <c r="Q3430" t="s">
        <v>8317</v>
      </c>
      <c r="R3430" t="s">
        <v>8318</v>
      </c>
      <c r="S3430" s="9">
        <f t="shared" si="214"/>
        <v>42038.720451388886</v>
      </c>
      <c r="T3430" s="9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130</v>
      </c>
      <c r="P3431" s="5">
        <f t="shared" si="213"/>
        <v>16.25</v>
      </c>
      <c r="Q3431" t="s">
        <v>8317</v>
      </c>
      <c r="R3431" t="s">
        <v>8318</v>
      </c>
      <c r="S3431" s="9">
        <f t="shared" si="214"/>
        <v>42662.021539351852</v>
      </c>
      <c r="T3431" s="9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108.54949999999999</v>
      </c>
      <c r="P3432" s="5">
        <f t="shared" si="213"/>
        <v>30.152638888888887</v>
      </c>
      <c r="Q3432" t="s">
        <v>8317</v>
      </c>
      <c r="R3432" t="s">
        <v>8318</v>
      </c>
      <c r="S3432" s="9">
        <f t="shared" si="214"/>
        <v>41820.945613425924</v>
      </c>
      <c r="T3432" s="9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100</v>
      </c>
      <c r="P3433" s="5">
        <f t="shared" si="213"/>
        <v>95.238095238095241</v>
      </c>
      <c r="Q3433" t="s">
        <v>8317</v>
      </c>
      <c r="R3433" t="s">
        <v>8318</v>
      </c>
      <c r="S3433" s="9">
        <f t="shared" si="214"/>
        <v>41839.730937500004</v>
      </c>
      <c r="T3433" s="9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109.65</v>
      </c>
      <c r="P3434" s="5">
        <f t="shared" si="213"/>
        <v>52.214285714285715</v>
      </c>
      <c r="Q3434" t="s">
        <v>8317</v>
      </c>
      <c r="R3434" t="s">
        <v>8318</v>
      </c>
      <c r="S3434" s="9">
        <f t="shared" si="214"/>
        <v>42380.581180555557</v>
      </c>
      <c r="T3434" s="9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100.26315789473684</v>
      </c>
      <c r="P3435" s="5">
        <f t="shared" si="213"/>
        <v>134.1549295774648</v>
      </c>
      <c r="Q3435" t="s">
        <v>8317</v>
      </c>
      <c r="R3435" t="s">
        <v>8318</v>
      </c>
      <c r="S3435" s="9">
        <f t="shared" si="214"/>
        <v>41776.063136574077</v>
      </c>
      <c r="T3435" s="9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105.55000000000001</v>
      </c>
      <c r="P3436" s="5">
        <f t="shared" si="213"/>
        <v>62.827380952380949</v>
      </c>
      <c r="Q3436" t="s">
        <v>8317</v>
      </c>
      <c r="R3436" t="s">
        <v>8318</v>
      </c>
      <c r="S3436" s="9">
        <f t="shared" si="214"/>
        <v>41800.380428240744</v>
      </c>
      <c r="T3436" s="9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112.00000000000001</v>
      </c>
      <c r="P3437" s="5">
        <f t="shared" si="213"/>
        <v>58.94736842105263</v>
      </c>
      <c r="Q3437" t="s">
        <v>8317</v>
      </c>
      <c r="R3437" t="s">
        <v>8318</v>
      </c>
      <c r="S3437" s="9">
        <f t="shared" si="214"/>
        <v>42572.61681712963</v>
      </c>
      <c r="T3437" s="9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105.89999999999999</v>
      </c>
      <c r="P3438" s="5">
        <f t="shared" si="213"/>
        <v>143.1081081081081</v>
      </c>
      <c r="Q3438" t="s">
        <v>8317</v>
      </c>
      <c r="R3438" t="s">
        <v>8318</v>
      </c>
      <c r="S3438" s="9">
        <f t="shared" si="214"/>
        <v>41851.541585648149</v>
      </c>
      <c r="T3438" s="9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101</v>
      </c>
      <c r="P3439" s="5">
        <f t="shared" si="213"/>
        <v>84.166666666666671</v>
      </c>
      <c r="Q3439" t="s">
        <v>8317</v>
      </c>
      <c r="R3439" t="s">
        <v>8318</v>
      </c>
      <c r="S3439" s="9">
        <f t="shared" si="214"/>
        <v>42205.710879629631</v>
      </c>
      <c r="T3439" s="9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104.2</v>
      </c>
      <c r="P3440" s="5">
        <f t="shared" si="213"/>
        <v>186.07142857142858</v>
      </c>
      <c r="Q3440" t="s">
        <v>8317</v>
      </c>
      <c r="R3440" t="s">
        <v>8318</v>
      </c>
      <c r="S3440" s="9">
        <f t="shared" si="214"/>
        <v>42100.927858796291</v>
      </c>
      <c r="T3440" s="9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134.67833333333334</v>
      </c>
      <c r="P3441" s="5">
        <f t="shared" si="213"/>
        <v>89.785555555555561</v>
      </c>
      <c r="Q3441" t="s">
        <v>8317</v>
      </c>
      <c r="R3441" t="s">
        <v>8318</v>
      </c>
      <c r="S3441" s="9">
        <f t="shared" si="214"/>
        <v>42374.911226851851</v>
      </c>
      <c r="T3441" s="9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105.2184</v>
      </c>
      <c r="P3442" s="5">
        <f t="shared" si="213"/>
        <v>64.157560975609755</v>
      </c>
      <c r="Q3442" t="s">
        <v>8317</v>
      </c>
      <c r="R3442" t="s">
        <v>8318</v>
      </c>
      <c r="S3442" s="9">
        <f t="shared" si="214"/>
        <v>41809.12300925926</v>
      </c>
      <c r="T3442" s="9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102.60000000000001</v>
      </c>
      <c r="P3443" s="5">
        <f t="shared" si="213"/>
        <v>59.651162790697676</v>
      </c>
      <c r="Q3443" t="s">
        <v>8317</v>
      </c>
      <c r="R3443" t="s">
        <v>8318</v>
      </c>
      <c r="S3443" s="9">
        <f t="shared" si="214"/>
        <v>42294.429641203707</v>
      </c>
      <c r="T3443" s="9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100</v>
      </c>
      <c r="P3444" s="5">
        <f t="shared" si="213"/>
        <v>31.25</v>
      </c>
      <c r="Q3444" t="s">
        <v>8317</v>
      </c>
      <c r="R3444" t="s">
        <v>8318</v>
      </c>
      <c r="S3444" s="9">
        <f t="shared" si="214"/>
        <v>42124.841111111105</v>
      </c>
      <c r="T3444" s="9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185.5</v>
      </c>
      <c r="P3445" s="5">
        <f t="shared" si="213"/>
        <v>41.222222222222221</v>
      </c>
      <c r="Q3445" t="s">
        <v>8317</v>
      </c>
      <c r="R3445" t="s">
        <v>8318</v>
      </c>
      <c r="S3445" s="9">
        <f t="shared" si="214"/>
        <v>41861.524837962963</v>
      </c>
      <c r="T3445" s="9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289</v>
      </c>
      <c r="P3446" s="5">
        <f t="shared" si="213"/>
        <v>43.35</v>
      </c>
      <c r="Q3446" t="s">
        <v>8317</v>
      </c>
      <c r="R3446" t="s">
        <v>8318</v>
      </c>
      <c r="S3446" s="9">
        <f t="shared" si="214"/>
        <v>42521.291504629626</v>
      </c>
      <c r="T3446" s="9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100</v>
      </c>
      <c r="P3447" s="5">
        <f t="shared" si="213"/>
        <v>64.516129032258064</v>
      </c>
      <c r="Q3447" t="s">
        <v>8317</v>
      </c>
      <c r="R3447" t="s">
        <v>8318</v>
      </c>
      <c r="S3447" s="9">
        <f t="shared" si="214"/>
        <v>42272.530509259261</v>
      </c>
      <c r="T3447" s="9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108.2</v>
      </c>
      <c r="P3448" s="5">
        <f t="shared" si="213"/>
        <v>43.28</v>
      </c>
      <c r="Q3448" t="s">
        <v>8317</v>
      </c>
      <c r="R3448" t="s">
        <v>8318</v>
      </c>
      <c r="S3448" s="9">
        <f t="shared" si="214"/>
        <v>42016.832465277781</v>
      </c>
      <c r="T3448" s="9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107.80000000000001</v>
      </c>
      <c r="P3449" s="5">
        <f t="shared" si="213"/>
        <v>77</v>
      </c>
      <c r="Q3449" t="s">
        <v>8317</v>
      </c>
      <c r="R3449" t="s">
        <v>8318</v>
      </c>
      <c r="S3449" s="9">
        <f t="shared" si="214"/>
        <v>42402.889027777783</v>
      </c>
      <c r="T3449" s="9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109.76190476190477</v>
      </c>
      <c r="P3450" s="5">
        <f t="shared" si="213"/>
        <v>51.222222222222221</v>
      </c>
      <c r="Q3450" t="s">
        <v>8317</v>
      </c>
      <c r="R3450" t="s">
        <v>8318</v>
      </c>
      <c r="S3450" s="9">
        <f t="shared" si="214"/>
        <v>41960.119085648148</v>
      </c>
      <c r="T3450" s="9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170.625</v>
      </c>
      <c r="P3451" s="5">
        <f t="shared" si="213"/>
        <v>68.25</v>
      </c>
      <c r="Q3451" t="s">
        <v>8317</v>
      </c>
      <c r="R3451" t="s">
        <v>8318</v>
      </c>
      <c r="S3451" s="9">
        <f t="shared" si="214"/>
        <v>42532.052523148144</v>
      </c>
      <c r="T3451" s="9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152</v>
      </c>
      <c r="P3452" s="5">
        <f t="shared" si="213"/>
        <v>19.487179487179485</v>
      </c>
      <c r="Q3452" t="s">
        <v>8317</v>
      </c>
      <c r="R3452" t="s">
        <v>8318</v>
      </c>
      <c r="S3452" s="9">
        <f t="shared" si="214"/>
        <v>42036.704525462963</v>
      </c>
      <c r="T3452" s="9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101.23076923076924</v>
      </c>
      <c r="P3453" s="5">
        <f t="shared" si="213"/>
        <v>41.125</v>
      </c>
      <c r="Q3453" t="s">
        <v>8317</v>
      </c>
      <c r="R3453" t="s">
        <v>8318</v>
      </c>
      <c r="S3453" s="9">
        <f t="shared" si="214"/>
        <v>42088.723692129628</v>
      </c>
      <c r="T3453" s="9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153.19999999999999</v>
      </c>
      <c r="P3454" s="5">
        <f t="shared" si="213"/>
        <v>41.405405405405403</v>
      </c>
      <c r="Q3454" t="s">
        <v>8317</v>
      </c>
      <c r="R3454" t="s">
        <v>8318</v>
      </c>
      <c r="S3454" s="9">
        <f t="shared" si="214"/>
        <v>41820.639189814814</v>
      </c>
      <c r="T3454" s="9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128.33333333333334</v>
      </c>
      <c r="P3455" s="5">
        <f t="shared" si="213"/>
        <v>27.5</v>
      </c>
      <c r="Q3455" t="s">
        <v>8317</v>
      </c>
      <c r="R3455" t="s">
        <v>8318</v>
      </c>
      <c r="S3455" s="9">
        <f t="shared" si="214"/>
        <v>42535.97865740741</v>
      </c>
      <c r="T3455" s="9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100.71428571428571</v>
      </c>
      <c r="P3456" s="5">
        <f t="shared" si="213"/>
        <v>33.571428571428569</v>
      </c>
      <c r="Q3456" t="s">
        <v>8317</v>
      </c>
      <c r="R3456" t="s">
        <v>8318</v>
      </c>
      <c r="S3456" s="9">
        <f t="shared" si="214"/>
        <v>41821.698599537034</v>
      </c>
      <c r="T3456" s="9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100.64999999999999</v>
      </c>
      <c r="P3457" s="5">
        <f t="shared" si="213"/>
        <v>145.86956521739131</v>
      </c>
      <c r="Q3457" t="s">
        <v>8317</v>
      </c>
      <c r="R3457" t="s">
        <v>8318</v>
      </c>
      <c r="S3457" s="9">
        <f t="shared" si="214"/>
        <v>42626.7503125</v>
      </c>
      <c r="T3457" s="9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191.3</v>
      </c>
      <c r="P3458" s="5">
        <f t="shared" si="213"/>
        <v>358.6875</v>
      </c>
      <c r="Q3458" t="s">
        <v>8317</v>
      </c>
      <c r="R3458" t="s">
        <v>8318</v>
      </c>
      <c r="S3458" s="9">
        <f t="shared" si="214"/>
        <v>41821.205636574072</v>
      </c>
      <c r="T3458" s="9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(E3459/D3459)*100</f>
        <v>140.19999999999999</v>
      </c>
      <c r="P3459" s="5">
        <f t="shared" ref="P3459:P3522" si="217">E3459/L3459</f>
        <v>50.981818181818184</v>
      </c>
      <c r="Q3459" t="s">
        <v>8317</v>
      </c>
      <c r="R3459" t="s">
        <v>8318</v>
      </c>
      <c r="S3459" s="9">
        <f t="shared" ref="S3459:S3522" si="218">(((J3459/60)/60)/24)+DATE(1970,1,1)</f>
        <v>42016.706678240742</v>
      </c>
      <c r="T3459" s="9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124.33537832310839</v>
      </c>
      <c r="P3460" s="5">
        <f t="shared" si="217"/>
        <v>45.037037037037038</v>
      </c>
      <c r="Q3460" t="s">
        <v>8317</v>
      </c>
      <c r="R3460" t="s">
        <v>8318</v>
      </c>
      <c r="S3460" s="9">
        <f t="shared" si="218"/>
        <v>42011.202581018515</v>
      </c>
      <c r="T3460" s="9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126.2</v>
      </c>
      <c r="P3461" s="5">
        <f t="shared" si="217"/>
        <v>17.527777777777779</v>
      </c>
      <c r="Q3461" t="s">
        <v>8317</v>
      </c>
      <c r="R3461" t="s">
        <v>8318</v>
      </c>
      <c r="S3461" s="9">
        <f t="shared" si="218"/>
        <v>42480.479861111111</v>
      </c>
      <c r="T3461" s="9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190</v>
      </c>
      <c r="P3462" s="5">
        <f t="shared" si="217"/>
        <v>50</v>
      </c>
      <c r="Q3462" t="s">
        <v>8317</v>
      </c>
      <c r="R3462" t="s">
        <v>8318</v>
      </c>
      <c r="S3462" s="9">
        <f t="shared" si="218"/>
        <v>41852.527222222219</v>
      </c>
      <c r="T3462" s="9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139</v>
      </c>
      <c r="P3463" s="5">
        <f t="shared" si="217"/>
        <v>57.916666666666664</v>
      </c>
      <c r="Q3463" t="s">
        <v>8317</v>
      </c>
      <c r="R3463" t="s">
        <v>8318</v>
      </c>
      <c r="S3463" s="9">
        <f t="shared" si="218"/>
        <v>42643.632858796293</v>
      </c>
      <c r="T3463" s="9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202</v>
      </c>
      <c r="P3464" s="5">
        <f t="shared" si="217"/>
        <v>29.705882352941178</v>
      </c>
      <c r="Q3464" t="s">
        <v>8317</v>
      </c>
      <c r="R3464" t="s">
        <v>8318</v>
      </c>
      <c r="S3464" s="9">
        <f t="shared" si="218"/>
        <v>42179.898472222223</v>
      </c>
      <c r="T3464" s="9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103.38000000000001</v>
      </c>
      <c r="P3465" s="5">
        <f t="shared" si="217"/>
        <v>90.684210526315795</v>
      </c>
      <c r="Q3465" t="s">
        <v>8317</v>
      </c>
      <c r="R3465" t="s">
        <v>8318</v>
      </c>
      <c r="S3465" s="9">
        <f t="shared" si="218"/>
        <v>42612.918807870374</v>
      </c>
      <c r="T3465" s="9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102.3236</v>
      </c>
      <c r="P3466" s="5">
        <f t="shared" si="217"/>
        <v>55.012688172043013</v>
      </c>
      <c r="Q3466" t="s">
        <v>8317</v>
      </c>
      <c r="R3466" t="s">
        <v>8318</v>
      </c>
      <c r="S3466" s="9">
        <f t="shared" si="218"/>
        <v>42575.130057870367</v>
      </c>
      <c r="T3466" s="9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103</v>
      </c>
      <c r="P3467" s="5">
        <f t="shared" si="217"/>
        <v>57.222222222222221</v>
      </c>
      <c r="Q3467" t="s">
        <v>8317</v>
      </c>
      <c r="R3467" t="s">
        <v>8318</v>
      </c>
      <c r="S3467" s="9">
        <f t="shared" si="218"/>
        <v>42200.625833333332</v>
      </c>
      <c r="T3467" s="9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127.14285714285714</v>
      </c>
      <c r="P3468" s="5">
        <f t="shared" si="217"/>
        <v>72.950819672131146</v>
      </c>
      <c r="Q3468" t="s">
        <v>8317</v>
      </c>
      <c r="R3468" t="s">
        <v>8318</v>
      </c>
      <c r="S3468" s="9">
        <f t="shared" si="218"/>
        <v>42420.019097222219</v>
      </c>
      <c r="T3468" s="9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101</v>
      </c>
      <c r="P3469" s="5">
        <f t="shared" si="217"/>
        <v>64.468085106382972</v>
      </c>
      <c r="Q3469" t="s">
        <v>8317</v>
      </c>
      <c r="R3469" t="s">
        <v>8318</v>
      </c>
      <c r="S3469" s="9">
        <f t="shared" si="218"/>
        <v>42053.671666666662</v>
      </c>
      <c r="T3469" s="9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121.78</v>
      </c>
      <c r="P3470" s="5">
        <f t="shared" si="217"/>
        <v>716.35294117647061</v>
      </c>
      <c r="Q3470" t="s">
        <v>8317</v>
      </c>
      <c r="R3470" t="s">
        <v>8318</v>
      </c>
      <c r="S3470" s="9">
        <f t="shared" si="218"/>
        <v>42605.765381944439</v>
      </c>
      <c r="T3470" s="9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113.39285714285714</v>
      </c>
      <c r="P3471" s="5">
        <f t="shared" si="217"/>
        <v>50.396825396825399</v>
      </c>
      <c r="Q3471" t="s">
        <v>8317</v>
      </c>
      <c r="R3471" t="s">
        <v>8318</v>
      </c>
      <c r="S3471" s="9">
        <f t="shared" si="218"/>
        <v>42458.641724537039</v>
      </c>
      <c r="T3471" s="9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150</v>
      </c>
      <c r="P3472" s="5">
        <f t="shared" si="217"/>
        <v>41.666666666666664</v>
      </c>
      <c r="Q3472" t="s">
        <v>8317</v>
      </c>
      <c r="R3472" t="s">
        <v>8318</v>
      </c>
      <c r="S3472" s="9">
        <f t="shared" si="218"/>
        <v>42529.022013888884</v>
      </c>
      <c r="T3472" s="9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214.6</v>
      </c>
      <c r="P3473" s="5">
        <f t="shared" si="217"/>
        <v>35.766666666666666</v>
      </c>
      <c r="Q3473" t="s">
        <v>8317</v>
      </c>
      <c r="R3473" t="s">
        <v>8318</v>
      </c>
      <c r="S3473" s="9">
        <f t="shared" si="218"/>
        <v>41841.820486111108</v>
      </c>
      <c r="T3473" s="9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102.05</v>
      </c>
      <c r="P3474" s="5">
        <f t="shared" si="217"/>
        <v>88.739130434782609</v>
      </c>
      <c r="Q3474" t="s">
        <v>8317</v>
      </c>
      <c r="R3474" t="s">
        <v>8318</v>
      </c>
      <c r="S3474" s="9">
        <f t="shared" si="218"/>
        <v>41928.170497685183</v>
      </c>
      <c r="T3474" s="9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100</v>
      </c>
      <c r="P3475" s="5">
        <f t="shared" si="217"/>
        <v>148.4848484848485</v>
      </c>
      <c r="Q3475" t="s">
        <v>8317</v>
      </c>
      <c r="R3475" t="s">
        <v>8318</v>
      </c>
      <c r="S3475" s="9">
        <f t="shared" si="218"/>
        <v>42062.834444444445</v>
      </c>
      <c r="T3475" s="9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101</v>
      </c>
      <c r="P3476" s="5">
        <f t="shared" si="217"/>
        <v>51.794871794871796</v>
      </c>
      <c r="Q3476" t="s">
        <v>8317</v>
      </c>
      <c r="R3476" t="s">
        <v>8318</v>
      </c>
      <c r="S3476" s="9">
        <f t="shared" si="218"/>
        <v>42541.501516203702</v>
      </c>
      <c r="T3476" s="9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113.33333333333333</v>
      </c>
      <c r="P3477" s="5">
        <f t="shared" si="217"/>
        <v>20</v>
      </c>
      <c r="Q3477" t="s">
        <v>8317</v>
      </c>
      <c r="R3477" t="s">
        <v>8318</v>
      </c>
      <c r="S3477" s="9">
        <f t="shared" si="218"/>
        <v>41918.880833333329</v>
      </c>
      <c r="T3477" s="9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104</v>
      </c>
      <c r="P3478" s="5">
        <f t="shared" si="217"/>
        <v>52</v>
      </c>
      <c r="Q3478" t="s">
        <v>8317</v>
      </c>
      <c r="R3478" t="s">
        <v>8318</v>
      </c>
      <c r="S3478" s="9">
        <f t="shared" si="218"/>
        <v>41921.279976851853</v>
      </c>
      <c r="T3478" s="9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115.33333333333333</v>
      </c>
      <c r="P3479" s="5">
        <f t="shared" si="217"/>
        <v>53.230769230769234</v>
      </c>
      <c r="Q3479" t="s">
        <v>8317</v>
      </c>
      <c r="R3479" t="s">
        <v>8318</v>
      </c>
      <c r="S3479" s="9">
        <f t="shared" si="218"/>
        <v>42128.736608796295</v>
      </c>
      <c r="T3479" s="9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112.85000000000001</v>
      </c>
      <c r="P3480" s="5">
        <f t="shared" si="217"/>
        <v>39.596491228070178</v>
      </c>
      <c r="Q3480" t="s">
        <v>8317</v>
      </c>
      <c r="R3480" t="s">
        <v>8318</v>
      </c>
      <c r="S3480" s="9">
        <f t="shared" si="218"/>
        <v>42053.916921296302</v>
      </c>
      <c r="T3480" s="9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127.86666666666666</v>
      </c>
      <c r="P3481" s="5">
        <f t="shared" si="217"/>
        <v>34.25</v>
      </c>
      <c r="Q3481" t="s">
        <v>8317</v>
      </c>
      <c r="R3481" t="s">
        <v>8318</v>
      </c>
      <c r="S3481" s="9">
        <f t="shared" si="218"/>
        <v>41781.855092592588</v>
      </c>
      <c r="T3481" s="9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142.66666666666669</v>
      </c>
      <c r="P3482" s="5">
        <f t="shared" si="217"/>
        <v>164.61538461538461</v>
      </c>
      <c r="Q3482" t="s">
        <v>8317</v>
      </c>
      <c r="R3482" t="s">
        <v>8318</v>
      </c>
      <c r="S3482" s="9">
        <f t="shared" si="218"/>
        <v>42171.317442129628</v>
      </c>
      <c r="T3482" s="9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118.8</v>
      </c>
      <c r="P3483" s="5">
        <f t="shared" si="217"/>
        <v>125.05263157894737</v>
      </c>
      <c r="Q3483" t="s">
        <v>8317</v>
      </c>
      <c r="R3483" t="s">
        <v>8318</v>
      </c>
      <c r="S3483" s="9">
        <f t="shared" si="218"/>
        <v>41989.24754629629</v>
      </c>
      <c r="T3483" s="9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138.33333333333334</v>
      </c>
      <c r="P3484" s="5">
        <f t="shared" si="217"/>
        <v>51.875</v>
      </c>
      <c r="Q3484" t="s">
        <v>8317</v>
      </c>
      <c r="R3484" t="s">
        <v>8318</v>
      </c>
      <c r="S3484" s="9">
        <f t="shared" si="218"/>
        <v>41796.771597222221</v>
      </c>
      <c r="T3484" s="9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159.9402985074627</v>
      </c>
      <c r="P3485" s="5">
        <f t="shared" si="217"/>
        <v>40.285714285714285</v>
      </c>
      <c r="Q3485" t="s">
        <v>8317</v>
      </c>
      <c r="R3485" t="s">
        <v>8318</v>
      </c>
      <c r="S3485" s="9">
        <f t="shared" si="218"/>
        <v>41793.668761574074</v>
      </c>
      <c r="T3485" s="9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114.24000000000001</v>
      </c>
      <c r="P3486" s="5">
        <f t="shared" si="217"/>
        <v>64.909090909090907</v>
      </c>
      <c r="Q3486" t="s">
        <v>8317</v>
      </c>
      <c r="R3486" t="s">
        <v>8318</v>
      </c>
      <c r="S3486" s="9">
        <f t="shared" si="218"/>
        <v>42506.760405092587</v>
      </c>
      <c r="T3486" s="9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100.60606060606061</v>
      </c>
      <c r="P3487" s="5">
        <f t="shared" si="217"/>
        <v>55.333333333333336</v>
      </c>
      <c r="Q3487" t="s">
        <v>8317</v>
      </c>
      <c r="R3487" t="s">
        <v>8318</v>
      </c>
      <c r="S3487" s="9">
        <f t="shared" si="218"/>
        <v>42372.693055555559</v>
      </c>
      <c r="T3487" s="9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155.20000000000002</v>
      </c>
      <c r="P3488" s="5">
        <f t="shared" si="217"/>
        <v>83.142857142857139</v>
      </c>
      <c r="Q3488" t="s">
        <v>8317</v>
      </c>
      <c r="R3488" t="s">
        <v>8318</v>
      </c>
      <c r="S3488" s="9">
        <f t="shared" si="218"/>
        <v>42126.87501157407</v>
      </c>
      <c r="T3488" s="9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127.75000000000001</v>
      </c>
      <c r="P3489" s="5">
        <f t="shared" si="217"/>
        <v>38.712121212121211</v>
      </c>
      <c r="Q3489" t="s">
        <v>8317</v>
      </c>
      <c r="R3489" t="s">
        <v>8318</v>
      </c>
      <c r="S3489" s="9">
        <f t="shared" si="218"/>
        <v>42149.940416666665</v>
      </c>
      <c r="T3489" s="9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121.2</v>
      </c>
      <c r="P3490" s="5">
        <f t="shared" si="217"/>
        <v>125.37931034482759</v>
      </c>
      <c r="Q3490" t="s">
        <v>8317</v>
      </c>
      <c r="R3490" t="s">
        <v>8318</v>
      </c>
      <c r="S3490" s="9">
        <f t="shared" si="218"/>
        <v>42087.768055555556</v>
      </c>
      <c r="T3490" s="9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112.7</v>
      </c>
      <c r="P3491" s="5">
        <f t="shared" si="217"/>
        <v>78.263888888888886</v>
      </c>
      <c r="Q3491" t="s">
        <v>8317</v>
      </c>
      <c r="R3491" t="s">
        <v>8318</v>
      </c>
      <c r="S3491" s="9">
        <f t="shared" si="218"/>
        <v>41753.635775462964</v>
      </c>
      <c r="T3491" s="9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127.49999999999999</v>
      </c>
      <c r="P3492" s="5">
        <f t="shared" si="217"/>
        <v>47.222222222222221</v>
      </c>
      <c r="Q3492" t="s">
        <v>8317</v>
      </c>
      <c r="R3492" t="s">
        <v>8318</v>
      </c>
      <c r="S3492" s="9">
        <f t="shared" si="218"/>
        <v>42443.802361111113</v>
      </c>
      <c r="T3492" s="9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158.20000000000002</v>
      </c>
      <c r="P3493" s="5">
        <f t="shared" si="217"/>
        <v>79.099999999999994</v>
      </c>
      <c r="Q3493" t="s">
        <v>8317</v>
      </c>
      <c r="R3493" t="s">
        <v>8318</v>
      </c>
      <c r="S3493" s="9">
        <f t="shared" si="218"/>
        <v>42121.249814814815</v>
      </c>
      <c r="T3493" s="9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105.26894736842105</v>
      </c>
      <c r="P3494" s="5">
        <f t="shared" si="217"/>
        <v>114.29199999999999</v>
      </c>
      <c r="Q3494" t="s">
        <v>8317</v>
      </c>
      <c r="R3494" t="s">
        <v>8318</v>
      </c>
      <c r="S3494" s="9">
        <f t="shared" si="218"/>
        <v>42268.009224537032</v>
      </c>
      <c r="T3494" s="9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100</v>
      </c>
      <c r="P3495" s="5">
        <f t="shared" si="217"/>
        <v>51.724137931034484</v>
      </c>
      <c r="Q3495" t="s">
        <v>8317</v>
      </c>
      <c r="R3495" t="s">
        <v>8318</v>
      </c>
      <c r="S3495" s="9">
        <f t="shared" si="218"/>
        <v>41848.866157407407</v>
      </c>
      <c r="T3495" s="9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100</v>
      </c>
      <c r="P3496" s="5">
        <f t="shared" si="217"/>
        <v>30.76923076923077</v>
      </c>
      <c r="Q3496" t="s">
        <v>8317</v>
      </c>
      <c r="R3496" t="s">
        <v>8318</v>
      </c>
      <c r="S3496" s="9">
        <f t="shared" si="218"/>
        <v>42689.214988425927</v>
      </c>
      <c r="T3496" s="9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106.86</v>
      </c>
      <c r="P3497" s="5">
        <f t="shared" si="217"/>
        <v>74.208333333333329</v>
      </c>
      <c r="Q3497" t="s">
        <v>8317</v>
      </c>
      <c r="R3497" t="s">
        <v>8318</v>
      </c>
      <c r="S3497" s="9">
        <f t="shared" si="218"/>
        <v>41915.762835648151</v>
      </c>
      <c r="T3497" s="9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124.4</v>
      </c>
      <c r="P3498" s="5">
        <f t="shared" si="217"/>
        <v>47.846153846153847</v>
      </c>
      <c r="Q3498" t="s">
        <v>8317</v>
      </c>
      <c r="R3498" t="s">
        <v>8318</v>
      </c>
      <c r="S3498" s="9">
        <f t="shared" si="218"/>
        <v>42584.846828703703</v>
      </c>
      <c r="T3498" s="9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108.70406189555126</v>
      </c>
      <c r="P3499" s="5">
        <f t="shared" si="217"/>
        <v>34.408163265306122</v>
      </c>
      <c r="Q3499" t="s">
        <v>8317</v>
      </c>
      <c r="R3499" t="s">
        <v>8318</v>
      </c>
      <c r="S3499" s="9">
        <f t="shared" si="218"/>
        <v>42511.741944444439</v>
      </c>
      <c r="T3499" s="9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102.42424242424242</v>
      </c>
      <c r="P3500" s="5">
        <f t="shared" si="217"/>
        <v>40.238095238095241</v>
      </c>
      <c r="Q3500" t="s">
        <v>8317</v>
      </c>
      <c r="R3500" t="s">
        <v>8318</v>
      </c>
      <c r="S3500" s="9">
        <f t="shared" si="218"/>
        <v>42459.15861111111</v>
      </c>
      <c r="T3500" s="9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105.5</v>
      </c>
      <c r="P3501" s="5">
        <f t="shared" si="217"/>
        <v>60.285714285714285</v>
      </c>
      <c r="Q3501" t="s">
        <v>8317</v>
      </c>
      <c r="R3501" t="s">
        <v>8318</v>
      </c>
      <c r="S3501" s="9">
        <f t="shared" si="218"/>
        <v>42132.036168981482</v>
      </c>
      <c r="T3501" s="9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106.3</v>
      </c>
      <c r="P3502" s="5">
        <f t="shared" si="217"/>
        <v>25.30952380952381</v>
      </c>
      <c r="Q3502" t="s">
        <v>8317</v>
      </c>
      <c r="R3502" t="s">
        <v>8318</v>
      </c>
      <c r="S3502" s="9">
        <f t="shared" si="218"/>
        <v>42419.91942129629</v>
      </c>
      <c r="T3502" s="9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100.66666666666666</v>
      </c>
      <c r="P3503" s="5">
        <f t="shared" si="217"/>
        <v>35.952380952380949</v>
      </c>
      <c r="Q3503" t="s">
        <v>8317</v>
      </c>
      <c r="R3503" t="s">
        <v>8318</v>
      </c>
      <c r="S3503" s="9">
        <f t="shared" si="218"/>
        <v>42233.763831018514</v>
      </c>
      <c r="T3503" s="9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105.4</v>
      </c>
      <c r="P3504" s="5">
        <f t="shared" si="217"/>
        <v>136</v>
      </c>
      <c r="Q3504" t="s">
        <v>8317</v>
      </c>
      <c r="R3504" t="s">
        <v>8318</v>
      </c>
      <c r="S3504" s="9">
        <f t="shared" si="218"/>
        <v>42430.839398148149</v>
      </c>
      <c r="T3504" s="9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107.55999999999999</v>
      </c>
      <c r="P3505" s="5">
        <f t="shared" si="217"/>
        <v>70.763157894736835</v>
      </c>
      <c r="Q3505" t="s">
        <v>8317</v>
      </c>
      <c r="R3505" t="s">
        <v>8318</v>
      </c>
      <c r="S3505" s="9">
        <f t="shared" si="218"/>
        <v>42545.478333333333</v>
      </c>
      <c r="T3505" s="9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100</v>
      </c>
      <c r="P3506" s="5">
        <f t="shared" si="217"/>
        <v>125</v>
      </c>
      <c r="Q3506" t="s">
        <v>8317</v>
      </c>
      <c r="R3506" t="s">
        <v>8318</v>
      </c>
      <c r="S3506" s="9">
        <f t="shared" si="218"/>
        <v>42297.748738425929</v>
      </c>
      <c r="T3506" s="9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103.76</v>
      </c>
      <c r="P3507" s="5">
        <f t="shared" si="217"/>
        <v>66.512820512820511</v>
      </c>
      <c r="Q3507" t="s">
        <v>8317</v>
      </c>
      <c r="R3507" t="s">
        <v>8318</v>
      </c>
      <c r="S3507" s="9">
        <f t="shared" si="218"/>
        <v>41760.935706018521</v>
      </c>
      <c r="T3507" s="9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101.49999999999999</v>
      </c>
      <c r="P3508" s="5">
        <f t="shared" si="217"/>
        <v>105</v>
      </c>
      <c r="Q3508" t="s">
        <v>8317</v>
      </c>
      <c r="R3508" t="s">
        <v>8318</v>
      </c>
      <c r="S3508" s="9">
        <f t="shared" si="218"/>
        <v>41829.734259259261</v>
      </c>
      <c r="T3508" s="9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104.4</v>
      </c>
      <c r="P3509" s="5">
        <f t="shared" si="217"/>
        <v>145</v>
      </c>
      <c r="Q3509" t="s">
        <v>8317</v>
      </c>
      <c r="R3509" t="s">
        <v>8318</v>
      </c>
      <c r="S3509" s="9">
        <f t="shared" si="218"/>
        <v>42491.92288194444</v>
      </c>
      <c r="T3509" s="9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180</v>
      </c>
      <c r="P3510" s="5">
        <f t="shared" si="217"/>
        <v>12</v>
      </c>
      <c r="Q3510" t="s">
        <v>8317</v>
      </c>
      <c r="R3510" t="s">
        <v>8318</v>
      </c>
      <c r="S3510" s="9">
        <f t="shared" si="218"/>
        <v>42477.729780092588</v>
      </c>
      <c r="T3510" s="9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106.33333333333333</v>
      </c>
      <c r="P3511" s="5">
        <f t="shared" si="217"/>
        <v>96.666666666666671</v>
      </c>
      <c r="Q3511" t="s">
        <v>8317</v>
      </c>
      <c r="R3511" t="s">
        <v>8318</v>
      </c>
      <c r="S3511" s="9">
        <f t="shared" si="218"/>
        <v>41950.859560185185</v>
      </c>
      <c r="T3511" s="9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100.55555555555556</v>
      </c>
      <c r="P3512" s="5">
        <f t="shared" si="217"/>
        <v>60.333333333333336</v>
      </c>
      <c r="Q3512" t="s">
        <v>8317</v>
      </c>
      <c r="R3512" t="s">
        <v>8318</v>
      </c>
      <c r="S3512" s="9">
        <f t="shared" si="218"/>
        <v>41802.62090277778</v>
      </c>
      <c r="T3512" s="9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101.2</v>
      </c>
      <c r="P3513" s="5">
        <f t="shared" si="217"/>
        <v>79.89473684210526</v>
      </c>
      <c r="Q3513" t="s">
        <v>8317</v>
      </c>
      <c r="R3513" t="s">
        <v>8318</v>
      </c>
      <c r="S3513" s="9">
        <f t="shared" si="218"/>
        <v>41927.873784722222</v>
      </c>
      <c r="T3513" s="9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100</v>
      </c>
      <c r="P3514" s="5">
        <f t="shared" si="217"/>
        <v>58.823529411764703</v>
      </c>
      <c r="Q3514" t="s">
        <v>8317</v>
      </c>
      <c r="R3514" t="s">
        <v>8318</v>
      </c>
      <c r="S3514" s="9">
        <f t="shared" si="218"/>
        <v>42057.536944444444</v>
      </c>
      <c r="T3514" s="9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118.39285714285714</v>
      </c>
      <c r="P3515" s="5">
        <f t="shared" si="217"/>
        <v>75.340909090909093</v>
      </c>
      <c r="Q3515" t="s">
        <v>8317</v>
      </c>
      <c r="R3515" t="s">
        <v>8318</v>
      </c>
      <c r="S3515" s="9">
        <f t="shared" si="218"/>
        <v>41781.096203703702</v>
      </c>
      <c r="T3515" s="9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110.00000000000001</v>
      </c>
      <c r="P3516" s="5">
        <f t="shared" si="217"/>
        <v>55</v>
      </c>
      <c r="Q3516" t="s">
        <v>8317</v>
      </c>
      <c r="R3516" t="s">
        <v>8318</v>
      </c>
      <c r="S3516" s="9">
        <f t="shared" si="218"/>
        <v>42020.846666666665</v>
      </c>
      <c r="T3516" s="9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102.66666666666666</v>
      </c>
      <c r="P3517" s="5">
        <f t="shared" si="217"/>
        <v>66.956521739130437</v>
      </c>
      <c r="Q3517" t="s">
        <v>8317</v>
      </c>
      <c r="R3517" t="s">
        <v>8318</v>
      </c>
      <c r="S3517" s="9">
        <f t="shared" si="218"/>
        <v>42125.772812499999</v>
      </c>
      <c r="T3517" s="9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100</v>
      </c>
      <c r="P3518" s="5">
        <f t="shared" si="217"/>
        <v>227.27272727272728</v>
      </c>
      <c r="Q3518" t="s">
        <v>8317</v>
      </c>
      <c r="R3518" t="s">
        <v>8318</v>
      </c>
      <c r="S3518" s="9">
        <f t="shared" si="218"/>
        <v>41856.010069444441</v>
      </c>
      <c r="T3518" s="9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100</v>
      </c>
      <c r="P3519" s="5">
        <f t="shared" si="217"/>
        <v>307.69230769230768</v>
      </c>
      <c r="Q3519" t="s">
        <v>8317</v>
      </c>
      <c r="R3519" t="s">
        <v>8318</v>
      </c>
      <c r="S3519" s="9">
        <f t="shared" si="218"/>
        <v>41794.817523148151</v>
      </c>
      <c r="T3519" s="9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110.04599999999999</v>
      </c>
      <c r="P3520" s="5">
        <f t="shared" si="217"/>
        <v>50.020909090909093</v>
      </c>
      <c r="Q3520" t="s">
        <v>8317</v>
      </c>
      <c r="R3520" t="s">
        <v>8318</v>
      </c>
      <c r="S3520" s="9">
        <f t="shared" si="218"/>
        <v>41893.783553240741</v>
      </c>
      <c r="T3520" s="9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101.35000000000001</v>
      </c>
      <c r="P3521" s="5">
        <f t="shared" si="217"/>
        <v>72.392857142857139</v>
      </c>
      <c r="Q3521" t="s">
        <v>8317</v>
      </c>
      <c r="R3521" t="s">
        <v>8318</v>
      </c>
      <c r="S3521" s="9">
        <f t="shared" si="218"/>
        <v>42037.598958333328</v>
      </c>
      <c r="T3521" s="9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100.75</v>
      </c>
      <c r="P3522" s="5">
        <f t="shared" si="217"/>
        <v>95.952380952380949</v>
      </c>
      <c r="Q3522" t="s">
        <v>8317</v>
      </c>
      <c r="R3522" t="s">
        <v>8318</v>
      </c>
      <c r="S3522" s="9">
        <f t="shared" si="218"/>
        <v>42227.824212962965</v>
      </c>
      <c r="T3522" s="9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(E3523/D3523)*100</f>
        <v>169.42857142857144</v>
      </c>
      <c r="P3523" s="5">
        <f t="shared" ref="P3523:P3586" si="221">E3523/L3523</f>
        <v>45.615384615384613</v>
      </c>
      <c r="Q3523" t="s">
        <v>8317</v>
      </c>
      <c r="R3523" t="s">
        <v>8318</v>
      </c>
      <c r="S3523" s="9">
        <f t="shared" ref="S3523:S3586" si="222">(((J3523/60)/60)/24)+DATE(1970,1,1)</f>
        <v>41881.361342592594</v>
      </c>
      <c r="T3523" s="9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100</v>
      </c>
      <c r="P3524" s="5">
        <f t="shared" si="221"/>
        <v>41.029411764705884</v>
      </c>
      <c r="Q3524" t="s">
        <v>8317</v>
      </c>
      <c r="R3524" t="s">
        <v>8318</v>
      </c>
      <c r="S3524" s="9">
        <f t="shared" si="222"/>
        <v>42234.789884259255</v>
      </c>
      <c r="T3524" s="9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113.65</v>
      </c>
      <c r="P3525" s="5">
        <f t="shared" si="221"/>
        <v>56.825000000000003</v>
      </c>
      <c r="Q3525" t="s">
        <v>8317</v>
      </c>
      <c r="R3525" t="s">
        <v>8318</v>
      </c>
      <c r="S3525" s="9">
        <f t="shared" si="222"/>
        <v>42581.397546296299</v>
      </c>
      <c r="T3525" s="9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101.56</v>
      </c>
      <c r="P3526" s="5">
        <f t="shared" si="221"/>
        <v>137.24324324324326</v>
      </c>
      <c r="Q3526" t="s">
        <v>8317</v>
      </c>
      <c r="R3526" t="s">
        <v>8318</v>
      </c>
      <c r="S3526" s="9">
        <f t="shared" si="222"/>
        <v>41880.76357638889</v>
      </c>
      <c r="T3526" s="9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106</v>
      </c>
      <c r="P3527" s="5">
        <f t="shared" si="221"/>
        <v>75.714285714285708</v>
      </c>
      <c r="Q3527" t="s">
        <v>8317</v>
      </c>
      <c r="R3527" t="s">
        <v>8318</v>
      </c>
      <c r="S3527" s="9">
        <f t="shared" si="222"/>
        <v>42214.6956712963</v>
      </c>
      <c r="T3527" s="9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102</v>
      </c>
      <c r="P3528" s="5">
        <f t="shared" si="221"/>
        <v>99</v>
      </c>
      <c r="Q3528" t="s">
        <v>8317</v>
      </c>
      <c r="R3528" t="s">
        <v>8318</v>
      </c>
      <c r="S3528" s="9">
        <f t="shared" si="222"/>
        <v>42460.335312499999</v>
      </c>
      <c r="T3528" s="9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116.91666666666667</v>
      </c>
      <c r="P3529" s="5">
        <f t="shared" si="221"/>
        <v>81.569767441860463</v>
      </c>
      <c r="Q3529" t="s">
        <v>8317</v>
      </c>
      <c r="R3529" t="s">
        <v>8318</v>
      </c>
      <c r="S3529" s="9">
        <f t="shared" si="222"/>
        <v>42167.023206018523</v>
      </c>
      <c r="T3529" s="9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101.15151515151514</v>
      </c>
      <c r="P3530" s="5">
        <f t="shared" si="221"/>
        <v>45.108108108108105</v>
      </c>
      <c r="Q3530" t="s">
        <v>8317</v>
      </c>
      <c r="R3530" t="s">
        <v>8318</v>
      </c>
      <c r="S3530" s="9">
        <f t="shared" si="222"/>
        <v>42733.50136574074</v>
      </c>
      <c r="T3530" s="9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132</v>
      </c>
      <c r="P3531" s="5">
        <f t="shared" si="221"/>
        <v>36.666666666666664</v>
      </c>
      <c r="Q3531" t="s">
        <v>8317</v>
      </c>
      <c r="R3531" t="s">
        <v>8318</v>
      </c>
      <c r="S3531" s="9">
        <f t="shared" si="222"/>
        <v>42177.761782407411</v>
      </c>
      <c r="T3531" s="9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100</v>
      </c>
      <c r="P3532" s="5">
        <f t="shared" si="221"/>
        <v>125</v>
      </c>
      <c r="Q3532" t="s">
        <v>8317</v>
      </c>
      <c r="R3532" t="s">
        <v>8318</v>
      </c>
      <c r="S3532" s="9">
        <f t="shared" si="222"/>
        <v>42442.623344907406</v>
      </c>
      <c r="T3532" s="9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128</v>
      </c>
      <c r="P3533" s="5">
        <f t="shared" si="221"/>
        <v>49.230769230769234</v>
      </c>
      <c r="Q3533" t="s">
        <v>8317</v>
      </c>
      <c r="R3533" t="s">
        <v>8318</v>
      </c>
      <c r="S3533" s="9">
        <f t="shared" si="222"/>
        <v>42521.654328703706</v>
      </c>
      <c r="T3533" s="9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118.95833333333334</v>
      </c>
      <c r="P3534" s="5">
        <f t="shared" si="221"/>
        <v>42.296296296296298</v>
      </c>
      <c r="Q3534" t="s">
        <v>8317</v>
      </c>
      <c r="R3534" t="s">
        <v>8318</v>
      </c>
      <c r="S3534" s="9">
        <f t="shared" si="222"/>
        <v>41884.599849537037</v>
      </c>
      <c r="T3534" s="9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126.2</v>
      </c>
      <c r="P3535" s="5">
        <f t="shared" si="221"/>
        <v>78.875</v>
      </c>
      <c r="Q3535" t="s">
        <v>8317</v>
      </c>
      <c r="R3535" t="s">
        <v>8318</v>
      </c>
      <c r="S3535" s="9">
        <f t="shared" si="222"/>
        <v>42289.761192129634</v>
      </c>
      <c r="T3535" s="9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156.20000000000002</v>
      </c>
      <c r="P3536" s="5">
        <f t="shared" si="221"/>
        <v>38.284313725490193</v>
      </c>
      <c r="Q3536" t="s">
        <v>8317</v>
      </c>
      <c r="R3536" t="s">
        <v>8318</v>
      </c>
      <c r="S3536" s="9">
        <f t="shared" si="222"/>
        <v>42243.6252662037</v>
      </c>
      <c r="T3536" s="9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103.15</v>
      </c>
      <c r="P3537" s="5">
        <f t="shared" si="221"/>
        <v>44.847826086956523</v>
      </c>
      <c r="Q3537" t="s">
        <v>8317</v>
      </c>
      <c r="R3537" t="s">
        <v>8318</v>
      </c>
      <c r="S3537" s="9">
        <f t="shared" si="222"/>
        <v>42248.640162037031</v>
      </c>
      <c r="T3537" s="9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153.33333333333334</v>
      </c>
      <c r="P3538" s="5">
        <f t="shared" si="221"/>
        <v>13.529411764705882</v>
      </c>
      <c r="Q3538" t="s">
        <v>8317</v>
      </c>
      <c r="R3538" t="s">
        <v>8318</v>
      </c>
      <c r="S3538" s="9">
        <f t="shared" si="222"/>
        <v>42328.727141203708</v>
      </c>
      <c r="T3538" s="9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180.44444444444446</v>
      </c>
      <c r="P3539" s="5">
        <f t="shared" si="221"/>
        <v>43.5</v>
      </c>
      <c r="Q3539" t="s">
        <v>8317</v>
      </c>
      <c r="R3539" t="s">
        <v>8318</v>
      </c>
      <c r="S3539" s="9">
        <f t="shared" si="222"/>
        <v>41923.354351851849</v>
      </c>
      <c r="T3539" s="9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128.44999999999999</v>
      </c>
      <c r="P3540" s="5">
        <f t="shared" si="221"/>
        <v>30.951807228915662</v>
      </c>
      <c r="Q3540" t="s">
        <v>8317</v>
      </c>
      <c r="R3540" t="s">
        <v>8318</v>
      </c>
      <c r="S3540" s="9">
        <f t="shared" si="222"/>
        <v>42571.420601851853</v>
      </c>
      <c r="T3540" s="9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119.66666666666667</v>
      </c>
      <c r="P3541" s="5">
        <f t="shared" si="221"/>
        <v>55.230769230769234</v>
      </c>
      <c r="Q3541" t="s">
        <v>8317</v>
      </c>
      <c r="R3541" t="s">
        <v>8318</v>
      </c>
      <c r="S3541" s="9">
        <f t="shared" si="222"/>
        <v>42600.756041666667</v>
      </c>
      <c r="T3541" s="9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123</v>
      </c>
      <c r="P3542" s="5">
        <f t="shared" si="221"/>
        <v>46.125</v>
      </c>
      <c r="Q3542" t="s">
        <v>8317</v>
      </c>
      <c r="R3542" t="s">
        <v>8318</v>
      </c>
      <c r="S3542" s="9">
        <f t="shared" si="222"/>
        <v>42517.003368055557</v>
      </c>
      <c r="T3542" s="9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105</v>
      </c>
      <c r="P3543" s="5">
        <f t="shared" si="221"/>
        <v>39.375</v>
      </c>
      <c r="Q3543" t="s">
        <v>8317</v>
      </c>
      <c r="R3543" t="s">
        <v>8318</v>
      </c>
      <c r="S3543" s="9">
        <f t="shared" si="222"/>
        <v>42222.730034722219</v>
      </c>
      <c r="T3543" s="9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102.23636363636363</v>
      </c>
      <c r="P3544" s="5">
        <f t="shared" si="221"/>
        <v>66.152941176470591</v>
      </c>
      <c r="Q3544" t="s">
        <v>8317</v>
      </c>
      <c r="R3544" t="s">
        <v>8318</v>
      </c>
      <c r="S3544" s="9">
        <f t="shared" si="222"/>
        <v>41829.599791666667</v>
      </c>
      <c r="T3544" s="9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104.66666666666666</v>
      </c>
      <c r="P3545" s="5">
        <f t="shared" si="221"/>
        <v>54.137931034482762</v>
      </c>
      <c r="Q3545" t="s">
        <v>8317</v>
      </c>
      <c r="R3545" t="s">
        <v>8318</v>
      </c>
      <c r="S3545" s="9">
        <f t="shared" si="222"/>
        <v>42150.755312499998</v>
      </c>
      <c r="T3545" s="9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100</v>
      </c>
      <c r="P3546" s="5">
        <f t="shared" si="221"/>
        <v>104.16666666666667</v>
      </c>
      <c r="Q3546" t="s">
        <v>8317</v>
      </c>
      <c r="R3546" t="s">
        <v>8318</v>
      </c>
      <c r="S3546" s="9">
        <f t="shared" si="222"/>
        <v>42040.831678240742</v>
      </c>
      <c r="T3546" s="9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100.4</v>
      </c>
      <c r="P3547" s="5">
        <f t="shared" si="221"/>
        <v>31.375</v>
      </c>
      <c r="Q3547" t="s">
        <v>8317</v>
      </c>
      <c r="R3547" t="s">
        <v>8318</v>
      </c>
      <c r="S3547" s="9">
        <f t="shared" si="222"/>
        <v>42075.807395833333</v>
      </c>
      <c r="T3547" s="9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102.27272727272727</v>
      </c>
      <c r="P3548" s="5">
        <f t="shared" si="221"/>
        <v>59.210526315789473</v>
      </c>
      <c r="Q3548" t="s">
        <v>8317</v>
      </c>
      <c r="R3548" t="s">
        <v>8318</v>
      </c>
      <c r="S3548" s="9">
        <f t="shared" si="222"/>
        <v>42073.660694444443</v>
      </c>
      <c r="T3548" s="9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114.40928571428573</v>
      </c>
      <c r="P3549" s="5">
        <f t="shared" si="221"/>
        <v>119.17633928571429</v>
      </c>
      <c r="Q3549" t="s">
        <v>8317</v>
      </c>
      <c r="R3549" t="s">
        <v>8318</v>
      </c>
      <c r="S3549" s="9">
        <f t="shared" si="222"/>
        <v>42480.078715277778</v>
      </c>
      <c r="T3549" s="9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101.9047619047619</v>
      </c>
      <c r="P3550" s="5">
        <f t="shared" si="221"/>
        <v>164.61538461538461</v>
      </c>
      <c r="Q3550" t="s">
        <v>8317</v>
      </c>
      <c r="R3550" t="s">
        <v>8318</v>
      </c>
      <c r="S3550" s="9">
        <f t="shared" si="222"/>
        <v>42411.942291666666</v>
      </c>
      <c r="T3550" s="9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102</v>
      </c>
      <c r="P3551" s="5">
        <f t="shared" si="221"/>
        <v>24.285714285714285</v>
      </c>
      <c r="Q3551" t="s">
        <v>8317</v>
      </c>
      <c r="R3551" t="s">
        <v>8318</v>
      </c>
      <c r="S3551" s="9">
        <f t="shared" si="222"/>
        <v>42223.394363425927</v>
      </c>
      <c r="T3551" s="9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104.80000000000001</v>
      </c>
      <c r="P3552" s="5">
        <f t="shared" si="221"/>
        <v>40.9375</v>
      </c>
      <c r="Q3552" t="s">
        <v>8317</v>
      </c>
      <c r="R3552" t="s">
        <v>8318</v>
      </c>
      <c r="S3552" s="9">
        <f t="shared" si="222"/>
        <v>42462.893495370372</v>
      </c>
      <c r="T3552" s="9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101.83333333333333</v>
      </c>
      <c r="P3553" s="5">
        <f t="shared" si="221"/>
        <v>61.1</v>
      </c>
      <c r="Q3553" t="s">
        <v>8317</v>
      </c>
      <c r="R3553" t="s">
        <v>8318</v>
      </c>
      <c r="S3553" s="9">
        <f t="shared" si="222"/>
        <v>41753.515856481477</v>
      </c>
      <c r="T3553" s="9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100</v>
      </c>
      <c r="P3554" s="5">
        <f t="shared" si="221"/>
        <v>38.65</v>
      </c>
      <c r="Q3554" t="s">
        <v>8317</v>
      </c>
      <c r="R3554" t="s">
        <v>8318</v>
      </c>
      <c r="S3554" s="9">
        <f t="shared" si="222"/>
        <v>41788.587083333332</v>
      </c>
      <c r="T3554" s="9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106.27272727272728</v>
      </c>
      <c r="P3555" s="5">
        <f t="shared" si="221"/>
        <v>56.20192307692308</v>
      </c>
      <c r="Q3555" t="s">
        <v>8317</v>
      </c>
      <c r="R3555" t="s">
        <v>8318</v>
      </c>
      <c r="S3555" s="9">
        <f t="shared" si="222"/>
        <v>42196.028703703705</v>
      </c>
      <c r="T3555" s="9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113.42219999999999</v>
      </c>
      <c r="P3556" s="5">
        <f t="shared" si="221"/>
        <v>107.00207547169811</v>
      </c>
      <c r="Q3556" t="s">
        <v>8317</v>
      </c>
      <c r="R3556" t="s">
        <v>8318</v>
      </c>
      <c r="S3556" s="9">
        <f t="shared" si="222"/>
        <v>42016.050451388888</v>
      </c>
      <c r="T3556" s="9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100</v>
      </c>
      <c r="P3557" s="5">
        <f t="shared" si="221"/>
        <v>171.42857142857142</v>
      </c>
      <c r="Q3557" t="s">
        <v>8317</v>
      </c>
      <c r="R3557" t="s">
        <v>8318</v>
      </c>
      <c r="S3557" s="9">
        <f t="shared" si="222"/>
        <v>42661.442060185189</v>
      </c>
      <c r="T3557" s="9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100.45454545454547</v>
      </c>
      <c r="P3558" s="5">
        <f t="shared" si="221"/>
        <v>110.5</v>
      </c>
      <c r="Q3558" t="s">
        <v>8317</v>
      </c>
      <c r="R3558" t="s">
        <v>8318</v>
      </c>
      <c r="S3558" s="9">
        <f t="shared" si="222"/>
        <v>41808.649583333332</v>
      </c>
      <c r="T3558" s="9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100.03599999999999</v>
      </c>
      <c r="P3559" s="5">
        <f t="shared" si="221"/>
        <v>179.27598566308242</v>
      </c>
      <c r="Q3559" t="s">
        <v>8317</v>
      </c>
      <c r="R3559" t="s">
        <v>8318</v>
      </c>
      <c r="S3559" s="9">
        <f t="shared" si="222"/>
        <v>41730.276747685188</v>
      </c>
      <c r="T3559" s="9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144</v>
      </c>
      <c r="P3560" s="5">
        <f t="shared" si="221"/>
        <v>22.90909090909091</v>
      </c>
      <c r="Q3560" t="s">
        <v>8317</v>
      </c>
      <c r="R3560" t="s">
        <v>8318</v>
      </c>
      <c r="S3560" s="9">
        <f t="shared" si="222"/>
        <v>42139.816840277781</v>
      </c>
      <c r="T3560" s="9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103.49999999999999</v>
      </c>
      <c r="P3561" s="5">
        <f t="shared" si="221"/>
        <v>43.125</v>
      </c>
      <c r="Q3561" t="s">
        <v>8317</v>
      </c>
      <c r="R3561" t="s">
        <v>8318</v>
      </c>
      <c r="S3561" s="9">
        <f t="shared" si="222"/>
        <v>42194.096157407403</v>
      </c>
      <c r="T3561" s="9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108.43750000000001</v>
      </c>
      <c r="P3562" s="5">
        <f t="shared" si="221"/>
        <v>46.891891891891895</v>
      </c>
      <c r="Q3562" t="s">
        <v>8317</v>
      </c>
      <c r="R3562" t="s">
        <v>8318</v>
      </c>
      <c r="S3562" s="9">
        <f t="shared" si="222"/>
        <v>42115.889652777783</v>
      </c>
      <c r="T3562" s="9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102.4</v>
      </c>
      <c r="P3563" s="5">
        <f t="shared" si="221"/>
        <v>47.407407407407405</v>
      </c>
      <c r="Q3563" t="s">
        <v>8317</v>
      </c>
      <c r="R3563" t="s">
        <v>8318</v>
      </c>
      <c r="S3563" s="9">
        <f t="shared" si="222"/>
        <v>42203.680300925931</v>
      </c>
      <c r="T3563" s="9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148.88888888888889</v>
      </c>
      <c r="P3564" s="5">
        <f t="shared" si="221"/>
        <v>15.129032258064516</v>
      </c>
      <c r="Q3564" t="s">
        <v>8317</v>
      </c>
      <c r="R3564" t="s">
        <v>8318</v>
      </c>
      <c r="S3564" s="9">
        <f t="shared" si="222"/>
        <v>42433.761886574073</v>
      </c>
      <c r="T3564" s="9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105.49000000000002</v>
      </c>
      <c r="P3565" s="5">
        <f t="shared" si="221"/>
        <v>21.098000000000003</v>
      </c>
      <c r="Q3565" t="s">
        <v>8317</v>
      </c>
      <c r="R3565" t="s">
        <v>8318</v>
      </c>
      <c r="S3565" s="9">
        <f t="shared" si="222"/>
        <v>42555.671944444446</v>
      </c>
      <c r="T3565" s="9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100.49999999999999</v>
      </c>
      <c r="P3566" s="5">
        <f t="shared" si="221"/>
        <v>59.117647058823529</v>
      </c>
      <c r="Q3566" t="s">
        <v>8317</v>
      </c>
      <c r="R3566" t="s">
        <v>8318</v>
      </c>
      <c r="S3566" s="9">
        <f t="shared" si="222"/>
        <v>42236.623252314821</v>
      </c>
      <c r="T3566" s="9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130.55555555555557</v>
      </c>
      <c r="P3567" s="5">
        <f t="shared" si="221"/>
        <v>97.916666666666671</v>
      </c>
      <c r="Q3567" t="s">
        <v>8317</v>
      </c>
      <c r="R3567" t="s">
        <v>8318</v>
      </c>
      <c r="S3567" s="9">
        <f t="shared" si="222"/>
        <v>41974.743148148147</v>
      </c>
      <c r="T3567" s="9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104.75000000000001</v>
      </c>
      <c r="P3568" s="5">
        <f t="shared" si="221"/>
        <v>55.131578947368418</v>
      </c>
      <c r="Q3568" t="s">
        <v>8317</v>
      </c>
      <c r="R3568" t="s">
        <v>8318</v>
      </c>
      <c r="S3568" s="9">
        <f t="shared" si="222"/>
        <v>41997.507905092592</v>
      </c>
      <c r="T3568" s="9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108.80000000000001</v>
      </c>
      <c r="P3569" s="5">
        <f t="shared" si="221"/>
        <v>26.536585365853657</v>
      </c>
      <c r="Q3569" t="s">
        <v>8317</v>
      </c>
      <c r="R3569" t="s">
        <v>8318</v>
      </c>
      <c r="S3569" s="9">
        <f t="shared" si="222"/>
        <v>42135.810694444444</v>
      </c>
      <c r="T3569" s="9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111.00000000000001</v>
      </c>
      <c r="P3570" s="5">
        <f t="shared" si="221"/>
        <v>58.421052631578945</v>
      </c>
      <c r="Q3570" t="s">
        <v>8317</v>
      </c>
      <c r="R3570" t="s">
        <v>8318</v>
      </c>
      <c r="S3570" s="9">
        <f t="shared" si="222"/>
        <v>41869.740671296298</v>
      </c>
      <c r="T3570" s="9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100.47999999999999</v>
      </c>
      <c r="P3571" s="5">
        <f t="shared" si="221"/>
        <v>122.53658536585365</v>
      </c>
      <c r="Q3571" t="s">
        <v>8317</v>
      </c>
      <c r="R3571" t="s">
        <v>8318</v>
      </c>
      <c r="S3571" s="9">
        <f t="shared" si="222"/>
        <v>41982.688611111109</v>
      </c>
      <c r="T3571" s="9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114.35</v>
      </c>
      <c r="P3572" s="5">
        <f t="shared" si="221"/>
        <v>87.961538461538467</v>
      </c>
      <c r="Q3572" t="s">
        <v>8317</v>
      </c>
      <c r="R3572" t="s">
        <v>8318</v>
      </c>
      <c r="S3572" s="9">
        <f t="shared" si="222"/>
        <v>41976.331979166673</v>
      </c>
      <c r="T3572" s="9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122.06666666666666</v>
      </c>
      <c r="P3573" s="5">
        <f t="shared" si="221"/>
        <v>73.239999999999995</v>
      </c>
      <c r="Q3573" t="s">
        <v>8317</v>
      </c>
      <c r="R3573" t="s">
        <v>8318</v>
      </c>
      <c r="S3573" s="9">
        <f t="shared" si="222"/>
        <v>41912.858946759261</v>
      </c>
      <c r="T3573" s="9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100</v>
      </c>
      <c r="P3574" s="5">
        <f t="shared" si="221"/>
        <v>55.555555555555557</v>
      </c>
      <c r="Q3574" t="s">
        <v>8317</v>
      </c>
      <c r="R3574" t="s">
        <v>8318</v>
      </c>
      <c r="S3574" s="9">
        <f t="shared" si="222"/>
        <v>42146.570393518516</v>
      </c>
      <c r="T3574" s="9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102.8</v>
      </c>
      <c r="P3575" s="5">
        <f t="shared" si="221"/>
        <v>39.53846153846154</v>
      </c>
      <c r="Q3575" t="s">
        <v>8317</v>
      </c>
      <c r="R3575" t="s">
        <v>8318</v>
      </c>
      <c r="S3575" s="9">
        <f t="shared" si="222"/>
        <v>41921.375532407408</v>
      </c>
      <c r="T3575" s="9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106.12068965517241</v>
      </c>
      <c r="P3576" s="5">
        <f t="shared" si="221"/>
        <v>136.77777777777777</v>
      </c>
      <c r="Q3576" t="s">
        <v>8317</v>
      </c>
      <c r="R3576" t="s">
        <v>8318</v>
      </c>
      <c r="S3576" s="9">
        <f t="shared" si="222"/>
        <v>41926.942685185182</v>
      </c>
      <c r="T3576" s="9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101.33000000000001</v>
      </c>
      <c r="P3577" s="5">
        <f t="shared" si="221"/>
        <v>99.343137254901961</v>
      </c>
      <c r="Q3577" t="s">
        <v>8317</v>
      </c>
      <c r="R3577" t="s">
        <v>8318</v>
      </c>
      <c r="S3577" s="9">
        <f t="shared" si="222"/>
        <v>42561.783877314811</v>
      </c>
      <c r="T3577" s="9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100</v>
      </c>
      <c r="P3578" s="5">
        <f t="shared" si="221"/>
        <v>20</v>
      </c>
      <c r="Q3578" t="s">
        <v>8317</v>
      </c>
      <c r="R3578" t="s">
        <v>8318</v>
      </c>
      <c r="S3578" s="9">
        <f t="shared" si="222"/>
        <v>42649.54923611111</v>
      </c>
      <c r="T3578" s="9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130</v>
      </c>
      <c r="P3579" s="5">
        <f t="shared" si="221"/>
        <v>28.888888888888889</v>
      </c>
      <c r="Q3579" t="s">
        <v>8317</v>
      </c>
      <c r="R3579" t="s">
        <v>8318</v>
      </c>
      <c r="S3579" s="9">
        <f t="shared" si="222"/>
        <v>42093.786840277782</v>
      </c>
      <c r="T3579" s="9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100.01333333333334</v>
      </c>
      <c r="P3580" s="5">
        <f t="shared" si="221"/>
        <v>40.545945945945945</v>
      </c>
      <c r="Q3580" t="s">
        <v>8317</v>
      </c>
      <c r="R3580" t="s">
        <v>8318</v>
      </c>
      <c r="S3580" s="9">
        <f t="shared" si="222"/>
        <v>42460.733530092592</v>
      </c>
      <c r="T3580" s="9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100</v>
      </c>
      <c r="P3581" s="5">
        <f t="shared" si="221"/>
        <v>35.714285714285715</v>
      </c>
      <c r="Q3581" t="s">
        <v>8317</v>
      </c>
      <c r="R3581" t="s">
        <v>8318</v>
      </c>
      <c r="S3581" s="9">
        <f t="shared" si="222"/>
        <v>42430.762222222227</v>
      </c>
      <c r="T3581" s="9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113.88888888888889</v>
      </c>
      <c r="P3582" s="5">
        <f t="shared" si="221"/>
        <v>37.962962962962962</v>
      </c>
      <c r="Q3582" t="s">
        <v>8317</v>
      </c>
      <c r="R3582" t="s">
        <v>8318</v>
      </c>
      <c r="S3582" s="9">
        <f t="shared" si="222"/>
        <v>42026.176180555558</v>
      </c>
      <c r="T3582" s="9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100</v>
      </c>
      <c r="P3583" s="5">
        <f t="shared" si="221"/>
        <v>33.333333333333336</v>
      </c>
      <c r="Q3583" t="s">
        <v>8317</v>
      </c>
      <c r="R3583" t="s">
        <v>8318</v>
      </c>
      <c r="S3583" s="9">
        <f t="shared" si="222"/>
        <v>41836.471180555556</v>
      </c>
      <c r="T3583" s="9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287</v>
      </c>
      <c r="P3584" s="5">
        <f t="shared" si="221"/>
        <v>58.571428571428569</v>
      </c>
      <c r="Q3584" t="s">
        <v>8317</v>
      </c>
      <c r="R3584" t="s">
        <v>8318</v>
      </c>
      <c r="S3584" s="9">
        <f t="shared" si="222"/>
        <v>42451.095856481479</v>
      </c>
      <c r="T3584" s="9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108.5</v>
      </c>
      <c r="P3585" s="5">
        <f t="shared" si="221"/>
        <v>135.625</v>
      </c>
      <c r="Q3585" t="s">
        <v>8317</v>
      </c>
      <c r="R3585" t="s">
        <v>8318</v>
      </c>
      <c r="S3585" s="9">
        <f t="shared" si="222"/>
        <v>42418.425983796296</v>
      </c>
      <c r="T3585" s="9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115.5</v>
      </c>
      <c r="P3586" s="5">
        <f t="shared" si="221"/>
        <v>30.9375</v>
      </c>
      <c r="Q3586" t="s">
        <v>8317</v>
      </c>
      <c r="R3586" t="s">
        <v>8318</v>
      </c>
      <c r="S3586" s="9">
        <f t="shared" si="222"/>
        <v>42168.316481481481</v>
      </c>
      <c r="T3586" s="9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(E3587/D3587)*100</f>
        <v>119.11764705882352</v>
      </c>
      <c r="P3587" s="5">
        <f t="shared" ref="P3587:P3650" si="225">E3587/L3587</f>
        <v>176.08695652173913</v>
      </c>
      <c r="Q3587" t="s">
        <v>8317</v>
      </c>
      <c r="R3587" t="s">
        <v>8318</v>
      </c>
      <c r="S3587" s="9">
        <f t="shared" ref="S3587:S3650" si="226">(((J3587/60)/60)/24)+DATE(1970,1,1)</f>
        <v>41964.716319444444</v>
      </c>
      <c r="T3587" s="9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109.42666666666668</v>
      </c>
      <c r="P3588" s="5">
        <f t="shared" si="225"/>
        <v>151.9814814814815</v>
      </c>
      <c r="Q3588" t="s">
        <v>8317</v>
      </c>
      <c r="R3588" t="s">
        <v>8318</v>
      </c>
      <c r="S3588" s="9">
        <f t="shared" si="226"/>
        <v>42576.697569444441</v>
      </c>
      <c r="T3588" s="9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126.6</v>
      </c>
      <c r="P3589" s="5">
        <f t="shared" si="225"/>
        <v>22.607142857142858</v>
      </c>
      <c r="Q3589" t="s">
        <v>8317</v>
      </c>
      <c r="R3589" t="s">
        <v>8318</v>
      </c>
      <c r="S3589" s="9">
        <f t="shared" si="226"/>
        <v>42503.539976851855</v>
      </c>
      <c r="T3589" s="9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100.49999999999999</v>
      </c>
      <c r="P3590" s="5">
        <f t="shared" si="225"/>
        <v>18.272727272727273</v>
      </c>
      <c r="Q3590" t="s">
        <v>8317</v>
      </c>
      <c r="R3590" t="s">
        <v>8318</v>
      </c>
      <c r="S3590" s="9">
        <f t="shared" si="226"/>
        <v>42101.828819444447</v>
      </c>
      <c r="T3590" s="9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127.49999999999999</v>
      </c>
      <c r="P3591" s="5">
        <f t="shared" si="225"/>
        <v>82.258064516129039</v>
      </c>
      <c r="Q3591" t="s">
        <v>8317</v>
      </c>
      <c r="R3591" t="s">
        <v>8318</v>
      </c>
      <c r="S3591" s="9">
        <f t="shared" si="226"/>
        <v>42125.647534722222</v>
      </c>
      <c r="T3591" s="9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100.05999999999999</v>
      </c>
      <c r="P3592" s="5">
        <f t="shared" si="225"/>
        <v>68.534246575342465</v>
      </c>
      <c r="Q3592" t="s">
        <v>8317</v>
      </c>
      <c r="R3592" t="s">
        <v>8318</v>
      </c>
      <c r="S3592" s="9">
        <f t="shared" si="226"/>
        <v>41902.333726851852</v>
      </c>
      <c r="T3592" s="9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175</v>
      </c>
      <c r="P3593" s="5">
        <f t="shared" si="225"/>
        <v>68.055555555555557</v>
      </c>
      <c r="Q3593" t="s">
        <v>8317</v>
      </c>
      <c r="R3593" t="s">
        <v>8318</v>
      </c>
      <c r="S3593" s="9">
        <f t="shared" si="226"/>
        <v>42003.948425925926</v>
      </c>
      <c r="T3593" s="9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127.25</v>
      </c>
      <c r="P3594" s="5">
        <f t="shared" si="225"/>
        <v>72.714285714285708</v>
      </c>
      <c r="Q3594" t="s">
        <v>8317</v>
      </c>
      <c r="R3594" t="s">
        <v>8318</v>
      </c>
      <c r="S3594" s="9">
        <f t="shared" si="226"/>
        <v>41988.829942129625</v>
      </c>
      <c r="T3594" s="9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110.63333333333334</v>
      </c>
      <c r="P3595" s="5">
        <f t="shared" si="225"/>
        <v>77.186046511627907</v>
      </c>
      <c r="Q3595" t="s">
        <v>8317</v>
      </c>
      <c r="R3595" t="s">
        <v>8318</v>
      </c>
      <c r="S3595" s="9">
        <f t="shared" si="226"/>
        <v>41974.898599537039</v>
      </c>
      <c r="T3595" s="9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125.93749999999999</v>
      </c>
      <c r="P3596" s="5">
        <f t="shared" si="225"/>
        <v>55.972222222222221</v>
      </c>
      <c r="Q3596" t="s">
        <v>8317</v>
      </c>
      <c r="R3596" t="s">
        <v>8318</v>
      </c>
      <c r="S3596" s="9">
        <f t="shared" si="226"/>
        <v>42592.066921296297</v>
      </c>
      <c r="T3596" s="9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118.5</v>
      </c>
      <c r="P3597" s="5">
        <f t="shared" si="225"/>
        <v>49.693548387096776</v>
      </c>
      <c r="Q3597" t="s">
        <v>8317</v>
      </c>
      <c r="R3597" t="s">
        <v>8318</v>
      </c>
      <c r="S3597" s="9">
        <f t="shared" si="226"/>
        <v>42050.008368055554</v>
      </c>
      <c r="T3597" s="9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107.72727272727273</v>
      </c>
      <c r="P3598" s="5">
        <f t="shared" si="225"/>
        <v>79</v>
      </c>
      <c r="Q3598" t="s">
        <v>8317</v>
      </c>
      <c r="R3598" t="s">
        <v>8318</v>
      </c>
      <c r="S3598" s="9">
        <f t="shared" si="226"/>
        <v>41856.715069444443</v>
      </c>
      <c r="T3598" s="9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102.60000000000001</v>
      </c>
      <c r="P3599" s="5">
        <f t="shared" si="225"/>
        <v>77.727272727272734</v>
      </c>
      <c r="Q3599" t="s">
        <v>8317</v>
      </c>
      <c r="R3599" t="s">
        <v>8318</v>
      </c>
      <c r="S3599" s="9">
        <f t="shared" si="226"/>
        <v>42417.585532407407</v>
      </c>
      <c r="T3599" s="9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110.1</v>
      </c>
      <c r="P3600" s="5">
        <f t="shared" si="225"/>
        <v>40.777777777777779</v>
      </c>
      <c r="Q3600" t="s">
        <v>8317</v>
      </c>
      <c r="R3600" t="s">
        <v>8318</v>
      </c>
      <c r="S3600" s="9">
        <f t="shared" si="226"/>
        <v>41866.79886574074</v>
      </c>
      <c r="T3600" s="9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202</v>
      </c>
      <c r="P3601" s="5">
        <f t="shared" si="225"/>
        <v>59.411764705882355</v>
      </c>
      <c r="Q3601" t="s">
        <v>8317</v>
      </c>
      <c r="R3601" t="s">
        <v>8318</v>
      </c>
      <c r="S3601" s="9">
        <f t="shared" si="226"/>
        <v>42220.79487268519</v>
      </c>
      <c r="T3601" s="9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130</v>
      </c>
      <c r="P3602" s="5">
        <f t="shared" si="225"/>
        <v>3.25</v>
      </c>
      <c r="Q3602" t="s">
        <v>8317</v>
      </c>
      <c r="R3602" t="s">
        <v>8318</v>
      </c>
      <c r="S3602" s="9">
        <f t="shared" si="226"/>
        <v>42628.849120370374</v>
      </c>
      <c r="T3602" s="9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104.35000000000001</v>
      </c>
      <c r="P3603" s="5">
        <f t="shared" si="225"/>
        <v>39.377358490566039</v>
      </c>
      <c r="Q3603" t="s">
        <v>8317</v>
      </c>
      <c r="R3603" t="s">
        <v>8318</v>
      </c>
      <c r="S3603" s="9">
        <f t="shared" si="226"/>
        <v>41990.99863425926</v>
      </c>
      <c r="T3603" s="9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100.05</v>
      </c>
      <c r="P3604" s="5">
        <f t="shared" si="225"/>
        <v>81.673469387755105</v>
      </c>
      <c r="Q3604" t="s">
        <v>8317</v>
      </c>
      <c r="R3604" t="s">
        <v>8318</v>
      </c>
      <c r="S3604" s="9">
        <f t="shared" si="226"/>
        <v>42447.894432870366</v>
      </c>
      <c r="T3604" s="9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170.66666666666669</v>
      </c>
      <c r="P3605" s="5">
        <f t="shared" si="225"/>
        <v>44.912280701754383</v>
      </c>
      <c r="Q3605" t="s">
        <v>8317</v>
      </c>
      <c r="R3605" t="s">
        <v>8318</v>
      </c>
      <c r="S3605" s="9">
        <f t="shared" si="226"/>
        <v>42283.864351851851</v>
      </c>
      <c r="T3605" s="9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112.83333333333334</v>
      </c>
      <c r="P3606" s="5">
        <f t="shared" si="225"/>
        <v>49.05797101449275</v>
      </c>
      <c r="Q3606" t="s">
        <v>8317</v>
      </c>
      <c r="R3606" t="s">
        <v>8318</v>
      </c>
      <c r="S3606" s="9">
        <f t="shared" si="226"/>
        <v>42483.015694444446</v>
      </c>
      <c r="T3606" s="9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184</v>
      </c>
      <c r="P3607" s="5">
        <f t="shared" si="225"/>
        <v>30.666666666666668</v>
      </c>
      <c r="Q3607" t="s">
        <v>8317</v>
      </c>
      <c r="R3607" t="s">
        <v>8318</v>
      </c>
      <c r="S3607" s="9">
        <f t="shared" si="226"/>
        <v>42383.793124999997</v>
      </c>
      <c r="T3607" s="9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130.26666666666665</v>
      </c>
      <c r="P3608" s="5">
        <f t="shared" si="225"/>
        <v>61.0625</v>
      </c>
      <c r="Q3608" t="s">
        <v>8317</v>
      </c>
      <c r="R3608" t="s">
        <v>8318</v>
      </c>
      <c r="S3608" s="9">
        <f t="shared" si="226"/>
        <v>42566.604826388888</v>
      </c>
      <c r="T3608" s="9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105.45454545454544</v>
      </c>
      <c r="P3609" s="5">
        <f t="shared" si="225"/>
        <v>29</v>
      </c>
      <c r="Q3609" t="s">
        <v>8317</v>
      </c>
      <c r="R3609" t="s">
        <v>8318</v>
      </c>
      <c r="S3609" s="9">
        <f t="shared" si="226"/>
        <v>42338.963912037041</v>
      </c>
      <c r="T3609" s="9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100</v>
      </c>
      <c r="P3610" s="5">
        <f t="shared" si="225"/>
        <v>29.62962962962963</v>
      </c>
      <c r="Q3610" t="s">
        <v>8317</v>
      </c>
      <c r="R3610" t="s">
        <v>8318</v>
      </c>
      <c r="S3610" s="9">
        <f t="shared" si="226"/>
        <v>42506.709375000006</v>
      </c>
      <c r="T3610" s="9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153.31632653061226</v>
      </c>
      <c r="P3611" s="5">
        <f t="shared" si="225"/>
        <v>143.0952380952381</v>
      </c>
      <c r="Q3611" t="s">
        <v>8317</v>
      </c>
      <c r="R3611" t="s">
        <v>8318</v>
      </c>
      <c r="S3611" s="9">
        <f t="shared" si="226"/>
        <v>42429.991724537031</v>
      </c>
      <c r="T3611" s="9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162.30000000000001</v>
      </c>
      <c r="P3612" s="5">
        <f t="shared" si="225"/>
        <v>52.354838709677416</v>
      </c>
      <c r="Q3612" t="s">
        <v>8317</v>
      </c>
      <c r="R3612" t="s">
        <v>8318</v>
      </c>
      <c r="S3612" s="9">
        <f t="shared" si="226"/>
        <v>42203.432129629626</v>
      </c>
      <c r="T3612" s="9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136</v>
      </c>
      <c r="P3613" s="5">
        <f t="shared" si="225"/>
        <v>66.666666666666671</v>
      </c>
      <c r="Q3613" t="s">
        <v>8317</v>
      </c>
      <c r="R3613" t="s">
        <v>8318</v>
      </c>
      <c r="S3613" s="9">
        <f t="shared" si="226"/>
        <v>42072.370381944449</v>
      </c>
      <c r="T3613" s="9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144.4</v>
      </c>
      <c r="P3614" s="5">
        <f t="shared" si="225"/>
        <v>126.66666666666667</v>
      </c>
      <c r="Q3614" t="s">
        <v>8317</v>
      </c>
      <c r="R3614" t="s">
        <v>8318</v>
      </c>
      <c r="S3614" s="9">
        <f t="shared" si="226"/>
        <v>41789.726979166669</v>
      </c>
      <c r="T3614" s="9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100</v>
      </c>
      <c r="P3615" s="5">
        <f t="shared" si="225"/>
        <v>62.5</v>
      </c>
      <c r="Q3615" t="s">
        <v>8317</v>
      </c>
      <c r="R3615" t="s">
        <v>8318</v>
      </c>
      <c r="S3615" s="9">
        <f t="shared" si="226"/>
        <v>41788.58997685185</v>
      </c>
      <c r="T3615" s="9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100.8</v>
      </c>
      <c r="P3616" s="5">
        <f t="shared" si="225"/>
        <v>35.492957746478872</v>
      </c>
      <c r="Q3616" t="s">
        <v>8317</v>
      </c>
      <c r="R3616" t="s">
        <v>8318</v>
      </c>
      <c r="S3616" s="9">
        <f t="shared" si="226"/>
        <v>42144.041851851856</v>
      </c>
      <c r="T3616" s="9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106.80000000000001</v>
      </c>
      <c r="P3617" s="5">
        <f t="shared" si="225"/>
        <v>37.083333333333336</v>
      </c>
      <c r="Q3617" t="s">
        <v>8317</v>
      </c>
      <c r="R3617" t="s">
        <v>8318</v>
      </c>
      <c r="S3617" s="9">
        <f t="shared" si="226"/>
        <v>42318.593703703707</v>
      </c>
      <c r="T3617" s="9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124.8</v>
      </c>
      <c r="P3618" s="5">
        <f t="shared" si="225"/>
        <v>69.333333333333329</v>
      </c>
      <c r="Q3618" t="s">
        <v>8317</v>
      </c>
      <c r="R3618" t="s">
        <v>8318</v>
      </c>
      <c r="S3618" s="9">
        <f t="shared" si="226"/>
        <v>42052.949814814812</v>
      </c>
      <c r="T3618" s="9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118.91891891891892</v>
      </c>
      <c r="P3619" s="5">
        <f t="shared" si="225"/>
        <v>17.254901960784313</v>
      </c>
      <c r="Q3619" t="s">
        <v>8317</v>
      </c>
      <c r="R3619" t="s">
        <v>8318</v>
      </c>
      <c r="S3619" s="9">
        <f t="shared" si="226"/>
        <v>42779.610289351855</v>
      </c>
      <c r="T3619" s="9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101</v>
      </c>
      <c r="P3620" s="5">
        <f t="shared" si="225"/>
        <v>36.071428571428569</v>
      </c>
      <c r="Q3620" t="s">
        <v>8317</v>
      </c>
      <c r="R3620" t="s">
        <v>8318</v>
      </c>
      <c r="S3620" s="9">
        <f t="shared" si="226"/>
        <v>42128.627893518518</v>
      </c>
      <c r="T3620" s="9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112.99999999999999</v>
      </c>
      <c r="P3621" s="5">
        <f t="shared" si="225"/>
        <v>66.470588235294116</v>
      </c>
      <c r="Q3621" t="s">
        <v>8317</v>
      </c>
      <c r="R3621" t="s">
        <v>8318</v>
      </c>
      <c r="S3621" s="9">
        <f t="shared" si="226"/>
        <v>42661.132245370376</v>
      </c>
      <c r="T3621" s="9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105.19047619047619</v>
      </c>
      <c r="P3622" s="5">
        <f t="shared" si="225"/>
        <v>56.065989847715734</v>
      </c>
      <c r="Q3622" t="s">
        <v>8317</v>
      </c>
      <c r="R3622" t="s">
        <v>8318</v>
      </c>
      <c r="S3622" s="9">
        <f t="shared" si="226"/>
        <v>42037.938206018516</v>
      </c>
      <c r="T3622" s="9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109.73333333333332</v>
      </c>
      <c r="P3623" s="5">
        <f t="shared" si="225"/>
        <v>47.028571428571432</v>
      </c>
      <c r="Q3623" t="s">
        <v>8317</v>
      </c>
      <c r="R3623" t="s">
        <v>8318</v>
      </c>
      <c r="S3623" s="9">
        <f t="shared" si="226"/>
        <v>42619.935694444444</v>
      </c>
      <c r="T3623" s="9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100.099</v>
      </c>
      <c r="P3624" s="5">
        <f t="shared" si="225"/>
        <v>47.666190476190479</v>
      </c>
      <c r="Q3624" t="s">
        <v>8317</v>
      </c>
      <c r="R3624" t="s">
        <v>8318</v>
      </c>
      <c r="S3624" s="9">
        <f t="shared" si="226"/>
        <v>41877.221886574072</v>
      </c>
      <c r="T3624" s="9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120</v>
      </c>
      <c r="P3625" s="5">
        <f t="shared" si="225"/>
        <v>88.235294117647058</v>
      </c>
      <c r="Q3625" t="s">
        <v>8317</v>
      </c>
      <c r="R3625" t="s">
        <v>8318</v>
      </c>
      <c r="S3625" s="9">
        <f t="shared" si="226"/>
        <v>41828.736921296295</v>
      </c>
      <c r="T3625" s="9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104.93333333333332</v>
      </c>
      <c r="P3626" s="5">
        <f t="shared" si="225"/>
        <v>80.717948717948715</v>
      </c>
      <c r="Q3626" t="s">
        <v>8317</v>
      </c>
      <c r="R3626" t="s">
        <v>8318</v>
      </c>
      <c r="S3626" s="9">
        <f t="shared" si="226"/>
        <v>42545.774189814809</v>
      </c>
      <c r="T3626" s="9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102.66666666666666</v>
      </c>
      <c r="P3627" s="5">
        <f t="shared" si="225"/>
        <v>39.487179487179489</v>
      </c>
      <c r="Q3627" t="s">
        <v>8317</v>
      </c>
      <c r="R3627" t="s">
        <v>8318</v>
      </c>
      <c r="S3627" s="9">
        <f t="shared" si="226"/>
        <v>42157.652511574073</v>
      </c>
      <c r="T3627" s="9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101.82500000000002</v>
      </c>
      <c r="P3628" s="5">
        <f t="shared" si="225"/>
        <v>84.854166666666671</v>
      </c>
      <c r="Q3628" t="s">
        <v>8317</v>
      </c>
      <c r="R3628" t="s">
        <v>8318</v>
      </c>
      <c r="S3628" s="9">
        <f t="shared" si="226"/>
        <v>41846.667326388888</v>
      </c>
      <c r="T3628" s="9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100</v>
      </c>
      <c r="P3629" s="5">
        <f t="shared" si="225"/>
        <v>68.965517241379317</v>
      </c>
      <c r="Q3629" t="s">
        <v>8317</v>
      </c>
      <c r="R3629" t="s">
        <v>8318</v>
      </c>
      <c r="S3629" s="9">
        <f t="shared" si="226"/>
        <v>42460.741747685184</v>
      </c>
      <c r="T3629" s="9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5" t="e">
        <f t="shared" si="225"/>
        <v>#DIV/0!</v>
      </c>
      <c r="Q3630" t="s">
        <v>8317</v>
      </c>
      <c r="R3630" t="s">
        <v>8359</v>
      </c>
      <c r="S3630" s="9">
        <f t="shared" si="226"/>
        <v>42291.833287037036</v>
      </c>
      <c r="T3630" s="9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1.9999999999999998E-4</v>
      </c>
      <c r="P3631" s="5">
        <f t="shared" si="225"/>
        <v>1</v>
      </c>
      <c r="Q3631" t="s">
        <v>8317</v>
      </c>
      <c r="R3631" t="s">
        <v>8359</v>
      </c>
      <c r="S3631" s="9">
        <f t="shared" si="226"/>
        <v>42437.094490740739</v>
      </c>
      <c r="T3631" s="9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3.3333333333333333E-2</v>
      </c>
      <c r="P3632" s="5">
        <f t="shared" si="225"/>
        <v>1</v>
      </c>
      <c r="Q3632" t="s">
        <v>8317</v>
      </c>
      <c r="R3632" t="s">
        <v>8359</v>
      </c>
      <c r="S3632" s="9">
        <f t="shared" si="226"/>
        <v>41942.84710648148</v>
      </c>
      <c r="T3632" s="9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51.023391812865491</v>
      </c>
      <c r="P3633" s="5">
        <f t="shared" si="225"/>
        <v>147.88135593220338</v>
      </c>
      <c r="Q3633" t="s">
        <v>8317</v>
      </c>
      <c r="R3633" t="s">
        <v>8359</v>
      </c>
      <c r="S3633" s="9">
        <f t="shared" si="226"/>
        <v>41880.753437499996</v>
      </c>
      <c r="T3633" s="9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20</v>
      </c>
      <c r="P3634" s="5">
        <f t="shared" si="225"/>
        <v>100</v>
      </c>
      <c r="Q3634" t="s">
        <v>8317</v>
      </c>
      <c r="R3634" t="s">
        <v>8359</v>
      </c>
      <c r="S3634" s="9">
        <f t="shared" si="226"/>
        <v>41946.936909722222</v>
      </c>
      <c r="T3634" s="9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35.24</v>
      </c>
      <c r="P3635" s="5">
        <f t="shared" si="225"/>
        <v>56.838709677419352</v>
      </c>
      <c r="Q3635" t="s">
        <v>8317</v>
      </c>
      <c r="R3635" t="s">
        <v>8359</v>
      </c>
      <c r="S3635" s="9">
        <f t="shared" si="226"/>
        <v>42649.623460648145</v>
      </c>
      <c r="T3635" s="9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4.246666666666667</v>
      </c>
      <c r="P3636" s="5">
        <f t="shared" si="225"/>
        <v>176.94444444444446</v>
      </c>
      <c r="Q3636" t="s">
        <v>8317</v>
      </c>
      <c r="R3636" t="s">
        <v>8359</v>
      </c>
      <c r="S3636" s="9">
        <f t="shared" si="226"/>
        <v>42701.166365740741</v>
      </c>
      <c r="T3636" s="9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36.457142857142856</v>
      </c>
      <c r="P3637" s="5">
        <f t="shared" si="225"/>
        <v>127.6</v>
      </c>
      <c r="Q3637" t="s">
        <v>8317</v>
      </c>
      <c r="R3637" t="s">
        <v>8359</v>
      </c>
      <c r="S3637" s="9">
        <f t="shared" si="226"/>
        <v>42450.88282407407</v>
      </c>
      <c r="T3637" s="9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5" t="e">
        <f t="shared" si="225"/>
        <v>#DIV/0!</v>
      </c>
      <c r="Q3638" t="s">
        <v>8317</v>
      </c>
      <c r="R3638" t="s">
        <v>8359</v>
      </c>
      <c r="S3638" s="9">
        <f t="shared" si="226"/>
        <v>42226.694780092599</v>
      </c>
      <c r="T3638" s="9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30.866666666666664</v>
      </c>
      <c r="P3639" s="5">
        <f t="shared" si="225"/>
        <v>66.142857142857139</v>
      </c>
      <c r="Q3639" t="s">
        <v>8317</v>
      </c>
      <c r="R3639" t="s">
        <v>8359</v>
      </c>
      <c r="S3639" s="9">
        <f t="shared" si="226"/>
        <v>41975.700636574074</v>
      </c>
      <c r="T3639" s="9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6.5454545454545459</v>
      </c>
      <c r="P3640" s="5">
        <f t="shared" si="225"/>
        <v>108</v>
      </c>
      <c r="Q3640" t="s">
        <v>8317</v>
      </c>
      <c r="R3640" t="s">
        <v>8359</v>
      </c>
      <c r="S3640" s="9">
        <f t="shared" si="226"/>
        <v>42053.672824074078</v>
      </c>
      <c r="T3640" s="9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4.0000000000000001E-3</v>
      </c>
      <c r="P3641" s="5">
        <f t="shared" si="225"/>
        <v>1</v>
      </c>
      <c r="Q3641" t="s">
        <v>8317</v>
      </c>
      <c r="R3641" t="s">
        <v>8359</v>
      </c>
      <c r="S3641" s="9">
        <f t="shared" si="226"/>
        <v>42590.677152777775</v>
      </c>
      <c r="T3641" s="9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</v>
      </c>
      <c r="P3642" s="5">
        <f t="shared" si="225"/>
        <v>18.333333333333332</v>
      </c>
      <c r="Q3642" t="s">
        <v>8317</v>
      </c>
      <c r="R3642" t="s">
        <v>8359</v>
      </c>
      <c r="S3642" s="9">
        <f t="shared" si="226"/>
        <v>42104.781597222223</v>
      </c>
      <c r="T3642" s="9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5" t="e">
        <f t="shared" si="225"/>
        <v>#DIV/0!</v>
      </c>
      <c r="Q3643" t="s">
        <v>8317</v>
      </c>
      <c r="R3643" t="s">
        <v>8359</v>
      </c>
      <c r="S3643" s="9">
        <f t="shared" si="226"/>
        <v>41899.627071759263</v>
      </c>
      <c r="T3643" s="9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2.1428571428571428</v>
      </c>
      <c r="P3644" s="5">
        <f t="shared" si="225"/>
        <v>7.5</v>
      </c>
      <c r="Q3644" t="s">
        <v>8317</v>
      </c>
      <c r="R3644" t="s">
        <v>8359</v>
      </c>
      <c r="S3644" s="9">
        <f t="shared" si="226"/>
        <v>42297.816284722227</v>
      </c>
      <c r="T3644" s="9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5" t="e">
        <f t="shared" si="225"/>
        <v>#DIV/0!</v>
      </c>
      <c r="Q3645" t="s">
        <v>8317</v>
      </c>
      <c r="R3645" t="s">
        <v>8359</v>
      </c>
      <c r="S3645" s="9">
        <f t="shared" si="226"/>
        <v>42285.143969907411</v>
      </c>
      <c r="T3645" s="9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16.420000000000002</v>
      </c>
      <c r="P3646" s="5">
        <f t="shared" si="225"/>
        <v>68.416666666666671</v>
      </c>
      <c r="Q3646" t="s">
        <v>8317</v>
      </c>
      <c r="R3646" t="s">
        <v>8359</v>
      </c>
      <c r="S3646" s="9">
        <f t="shared" si="226"/>
        <v>42409.241747685184</v>
      </c>
      <c r="T3646" s="9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0.1</v>
      </c>
      <c r="P3647" s="5">
        <f t="shared" si="225"/>
        <v>1</v>
      </c>
      <c r="Q3647" t="s">
        <v>8317</v>
      </c>
      <c r="R3647" t="s">
        <v>8359</v>
      </c>
      <c r="S3647" s="9">
        <f t="shared" si="226"/>
        <v>42665.970347222217</v>
      </c>
      <c r="T3647" s="9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4.8099999999999996</v>
      </c>
      <c r="P3648" s="5">
        <f t="shared" si="225"/>
        <v>60.125</v>
      </c>
      <c r="Q3648" t="s">
        <v>8317</v>
      </c>
      <c r="R3648" t="s">
        <v>8359</v>
      </c>
      <c r="S3648" s="9">
        <f t="shared" si="226"/>
        <v>42140.421319444446</v>
      </c>
      <c r="T3648" s="9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6</v>
      </c>
      <c r="P3649" s="5">
        <f t="shared" si="225"/>
        <v>15</v>
      </c>
      <c r="Q3649" t="s">
        <v>8317</v>
      </c>
      <c r="R3649" t="s">
        <v>8359</v>
      </c>
      <c r="S3649" s="9">
        <f t="shared" si="226"/>
        <v>42598.749155092592</v>
      </c>
      <c r="T3649" s="9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100.38249999999999</v>
      </c>
      <c r="P3650" s="5">
        <f t="shared" si="225"/>
        <v>550.04109589041093</v>
      </c>
      <c r="Q3650" t="s">
        <v>8317</v>
      </c>
      <c r="R3650" t="s">
        <v>8318</v>
      </c>
      <c r="S3650" s="9">
        <f t="shared" si="226"/>
        <v>41887.292187500003</v>
      </c>
      <c r="T3650" s="9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(E3651/D3651)*100</f>
        <v>104</v>
      </c>
      <c r="P3651" s="5">
        <f t="shared" ref="P3651:P3714" si="229">E3651/L3651</f>
        <v>97.5</v>
      </c>
      <c r="Q3651" t="s">
        <v>8317</v>
      </c>
      <c r="R3651" t="s">
        <v>8318</v>
      </c>
      <c r="S3651" s="9">
        <f t="shared" ref="S3651:S3714" si="230">(((J3651/60)/60)/24)+DATE(1970,1,1)</f>
        <v>41780.712893518517</v>
      </c>
      <c r="T3651" s="9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100</v>
      </c>
      <c r="P3652" s="5">
        <f t="shared" si="229"/>
        <v>29.411764705882351</v>
      </c>
      <c r="Q3652" t="s">
        <v>8317</v>
      </c>
      <c r="R3652" t="s">
        <v>8318</v>
      </c>
      <c r="S3652" s="9">
        <f t="shared" si="230"/>
        <v>42381.478981481487</v>
      </c>
      <c r="T3652" s="9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104</v>
      </c>
      <c r="P3653" s="5">
        <f t="shared" si="229"/>
        <v>57.777777777777779</v>
      </c>
      <c r="Q3653" t="s">
        <v>8317</v>
      </c>
      <c r="R3653" t="s">
        <v>8318</v>
      </c>
      <c r="S3653" s="9">
        <f t="shared" si="230"/>
        <v>41828.646319444444</v>
      </c>
      <c r="T3653" s="9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250.66666666666669</v>
      </c>
      <c r="P3654" s="5">
        <f t="shared" si="229"/>
        <v>44.235294117647058</v>
      </c>
      <c r="Q3654" t="s">
        <v>8317</v>
      </c>
      <c r="R3654" t="s">
        <v>8318</v>
      </c>
      <c r="S3654" s="9">
        <f t="shared" si="230"/>
        <v>42596.644699074073</v>
      </c>
      <c r="T3654" s="9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100.49999999999999</v>
      </c>
      <c r="P3655" s="5">
        <f t="shared" si="229"/>
        <v>60.909090909090907</v>
      </c>
      <c r="Q3655" t="s">
        <v>8317</v>
      </c>
      <c r="R3655" t="s">
        <v>8318</v>
      </c>
      <c r="S3655" s="9">
        <f t="shared" si="230"/>
        <v>42191.363506944443</v>
      </c>
      <c r="T3655" s="9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174.4</v>
      </c>
      <c r="P3656" s="5">
        <f t="shared" si="229"/>
        <v>68.84210526315789</v>
      </c>
      <c r="Q3656" t="s">
        <v>8317</v>
      </c>
      <c r="R3656" t="s">
        <v>8318</v>
      </c>
      <c r="S3656" s="9">
        <f t="shared" si="230"/>
        <v>42440.416504629626</v>
      </c>
      <c r="T3656" s="9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116.26</v>
      </c>
      <c r="P3657" s="5">
        <f t="shared" si="229"/>
        <v>73.582278481012665</v>
      </c>
      <c r="Q3657" t="s">
        <v>8317</v>
      </c>
      <c r="R3657" t="s">
        <v>8318</v>
      </c>
      <c r="S3657" s="9">
        <f t="shared" si="230"/>
        <v>42173.803217592591</v>
      </c>
      <c r="T3657" s="9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105.82000000000001</v>
      </c>
      <c r="P3658" s="5">
        <f t="shared" si="229"/>
        <v>115.02173913043478</v>
      </c>
      <c r="Q3658" t="s">
        <v>8317</v>
      </c>
      <c r="R3658" t="s">
        <v>8318</v>
      </c>
      <c r="S3658" s="9">
        <f t="shared" si="230"/>
        <v>42737.910138888896</v>
      </c>
      <c r="T3658" s="9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110.75</v>
      </c>
      <c r="P3659" s="5">
        <f t="shared" si="229"/>
        <v>110.75</v>
      </c>
      <c r="Q3659" t="s">
        <v>8317</v>
      </c>
      <c r="R3659" t="s">
        <v>8318</v>
      </c>
      <c r="S3659" s="9">
        <f t="shared" si="230"/>
        <v>42499.629849537043</v>
      </c>
      <c r="T3659" s="9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100.66666666666666</v>
      </c>
      <c r="P3660" s="5">
        <f t="shared" si="229"/>
        <v>75.5</v>
      </c>
      <c r="Q3660" t="s">
        <v>8317</v>
      </c>
      <c r="R3660" t="s">
        <v>8318</v>
      </c>
      <c r="S3660" s="9">
        <f t="shared" si="230"/>
        <v>41775.858564814815</v>
      </c>
      <c r="T3660" s="9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102.03333333333333</v>
      </c>
      <c r="P3661" s="5">
        <f t="shared" si="229"/>
        <v>235.46153846153845</v>
      </c>
      <c r="Q3661" t="s">
        <v>8317</v>
      </c>
      <c r="R3661" t="s">
        <v>8318</v>
      </c>
      <c r="S3661" s="9">
        <f t="shared" si="230"/>
        <v>42055.277199074073</v>
      </c>
      <c r="T3661" s="9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100</v>
      </c>
      <c r="P3662" s="5">
        <f t="shared" si="229"/>
        <v>11.363636363636363</v>
      </c>
      <c r="Q3662" t="s">
        <v>8317</v>
      </c>
      <c r="R3662" t="s">
        <v>8318</v>
      </c>
      <c r="S3662" s="9">
        <f t="shared" si="230"/>
        <v>41971.881076388891</v>
      </c>
      <c r="T3662" s="9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111.00000000000001</v>
      </c>
      <c r="P3663" s="5">
        <f t="shared" si="229"/>
        <v>92.5</v>
      </c>
      <c r="Q3663" t="s">
        <v>8317</v>
      </c>
      <c r="R3663" t="s">
        <v>8318</v>
      </c>
      <c r="S3663" s="9">
        <f t="shared" si="230"/>
        <v>42447.896666666667</v>
      </c>
      <c r="T3663" s="9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101.42500000000001</v>
      </c>
      <c r="P3664" s="5">
        <f t="shared" si="229"/>
        <v>202.85</v>
      </c>
      <c r="Q3664" t="s">
        <v>8317</v>
      </c>
      <c r="R3664" t="s">
        <v>8318</v>
      </c>
      <c r="S3664" s="9">
        <f t="shared" si="230"/>
        <v>42064.220069444447</v>
      </c>
      <c r="T3664" s="9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104</v>
      </c>
      <c r="P3665" s="5">
        <f t="shared" si="229"/>
        <v>26</v>
      </c>
      <c r="Q3665" t="s">
        <v>8317</v>
      </c>
      <c r="R3665" t="s">
        <v>8318</v>
      </c>
      <c r="S3665" s="9">
        <f t="shared" si="230"/>
        <v>42665.451736111107</v>
      </c>
      <c r="T3665" s="9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109.375</v>
      </c>
      <c r="P3666" s="5">
        <f t="shared" si="229"/>
        <v>46.05263157894737</v>
      </c>
      <c r="Q3666" t="s">
        <v>8317</v>
      </c>
      <c r="R3666" t="s">
        <v>8318</v>
      </c>
      <c r="S3666" s="9">
        <f t="shared" si="230"/>
        <v>42523.248715277776</v>
      </c>
      <c r="T3666" s="9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115.16129032258064</v>
      </c>
      <c r="P3667" s="5">
        <f t="shared" si="229"/>
        <v>51</v>
      </c>
      <c r="Q3667" t="s">
        <v>8317</v>
      </c>
      <c r="R3667" t="s">
        <v>8318</v>
      </c>
      <c r="S3667" s="9">
        <f t="shared" si="230"/>
        <v>42294.808124999996</v>
      </c>
      <c r="T3667" s="9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100</v>
      </c>
      <c r="P3668" s="5">
        <f t="shared" si="229"/>
        <v>31.578947368421051</v>
      </c>
      <c r="Q3668" t="s">
        <v>8317</v>
      </c>
      <c r="R3668" t="s">
        <v>8318</v>
      </c>
      <c r="S3668" s="9">
        <f t="shared" si="230"/>
        <v>41822.90488425926</v>
      </c>
      <c r="T3668" s="9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103.17033333333335</v>
      </c>
      <c r="P3669" s="5">
        <f t="shared" si="229"/>
        <v>53.363965517241382</v>
      </c>
      <c r="Q3669" t="s">
        <v>8317</v>
      </c>
      <c r="R3669" t="s">
        <v>8318</v>
      </c>
      <c r="S3669" s="9">
        <f t="shared" si="230"/>
        <v>42173.970127314817</v>
      </c>
      <c r="T3669" s="9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103.49999999999999</v>
      </c>
      <c r="P3670" s="5">
        <f t="shared" si="229"/>
        <v>36.964285714285715</v>
      </c>
      <c r="Q3670" t="s">
        <v>8317</v>
      </c>
      <c r="R3670" t="s">
        <v>8318</v>
      </c>
      <c r="S3670" s="9">
        <f t="shared" si="230"/>
        <v>42185.556157407409</v>
      </c>
      <c r="T3670" s="9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138.19999999999999</v>
      </c>
      <c r="P3671" s="5">
        <f t="shared" si="229"/>
        <v>81.294117647058826</v>
      </c>
      <c r="Q3671" t="s">
        <v>8317</v>
      </c>
      <c r="R3671" t="s">
        <v>8318</v>
      </c>
      <c r="S3671" s="9">
        <f t="shared" si="230"/>
        <v>42136.675196759257</v>
      </c>
      <c r="T3671" s="9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109.54545454545455</v>
      </c>
      <c r="P3672" s="5">
        <f t="shared" si="229"/>
        <v>20.083333333333332</v>
      </c>
      <c r="Q3672" t="s">
        <v>8317</v>
      </c>
      <c r="R3672" t="s">
        <v>8318</v>
      </c>
      <c r="S3672" s="9">
        <f t="shared" si="230"/>
        <v>42142.514016203699</v>
      </c>
      <c r="T3672" s="9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100.85714285714286</v>
      </c>
      <c r="P3673" s="5">
        <f t="shared" si="229"/>
        <v>88.25</v>
      </c>
      <c r="Q3673" t="s">
        <v>8317</v>
      </c>
      <c r="R3673" t="s">
        <v>8318</v>
      </c>
      <c r="S3673" s="9">
        <f t="shared" si="230"/>
        <v>41820.62809027778</v>
      </c>
      <c r="T3673" s="9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101.53333333333335</v>
      </c>
      <c r="P3674" s="5">
        <f t="shared" si="229"/>
        <v>53.438596491228068</v>
      </c>
      <c r="Q3674" t="s">
        <v>8317</v>
      </c>
      <c r="R3674" t="s">
        <v>8318</v>
      </c>
      <c r="S3674" s="9">
        <f t="shared" si="230"/>
        <v>41878.946574074071</v>
      </c>
      <c r="T3674" s="9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113.625</v>
      </c>
      <c r="P3675" s="5">
        <f t="shared" si="229"/>
        <v>39.868421052631582</v>
      </c>
      <c r="Q3675" t="s">
        <v>8317</v>
      </c>
      <c r="R3675" t="s">
        <v>8318</v>
      </c>
      <c r="S3675" s="9">
        <f t="shared" si="230"/>
        <v>41914.295104166667</v>
      </c>
      <c r="T3675" s="9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100</v>
      </c>
      <c r="P3676" s="5">
        <f t="shared" si="229"/>
        <v>145.16129032258064</v>
      </c>
      <c r="Q3676" t="s">
        <v>8317</v>
      </c>
      <c r="R3676" t="s">
        <v>8318</v>
      </c>
      <c r="S3676" s="9">
        <f t="shared" si="230"/>
        <v>42556.873020833329</v>
      </c>
      <c r="T3676" s="9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140</v>
      </c>
      <c r="P3677" s="5">
        <f t="shared" si="229"/>
        <v>23.333333333333332</v>
      </c>
      <c r="Q3677" t="s">
        <v>8317</v>
      </c>
      <c r="R3677" t="s">
        <v>8318</v>
      </c>
      <c r="S3677" s="9">
        <f t="shared" si="230"/>
        <v>42493.597013888888</v>
      </c>
      <c r="T3677" s="9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128.75</v>
      </c>
      <c r="P3678" s="5">
        <f t="shared" si="229"/>
        <v>64.375</v>
      </c>
      <c r="Q3678" t="s">
        <v>8317</v>
      </c>
      <c r="R3678" t="s">
        <v>8318</v>
      </c>
      <c r="S3678" s="9">
        <f t="shared" si="230"/>
        <v>41876.815787037034</v>
      </c>
      <c r="T3678" s="9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102.90416666666667</v>
      </c>
      <c r="P3679" s="5">
        <f t="shared" si="229"/>
        <v>62.052763819095475</v>
      </c>
      <c r="Q3679" t="s">
        <v>8317</v>
      </c>
      <c r="R3679" t="s">
        <v>8318</v>
      </c>
      <c r="S3679" s="9">
        <f t="shared" si="230"/>
        <v>41802.574282407404</v>
      </c>
      <c r="T3679" s="9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102.49999999999999</v>
      </c>
      <c r="P3680" s="5">
        <f t="shared" si="229"/>
        <v>66.129032258064512</v>
      </c>
      <c r="Q3680" t="s">
        <v>8317</v>
      </c>
      <c r="R3680" t="s">
        <v>8318</v>
      </c>
      <c r="S3680" s="9">
        <f t="shared" si="230"/>
        <v>42120.531226851846</v>
      </c>
      <c r="T3680" s="9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110.1</v>
      </c>
      <c r="P3681" s="5">
        <f t="shared" si="229"/>
        <v>73.400000000000006</v>
      </c>
      <c r="Q3681" t="s">
        <v>8317</v>
      </c>
      <c r="R3681" t="s">
        <v>8318</v>
      </c>
      <c r="S3681" s="9">
        <f t="shared" si="230"/>
        <v>41786.761354166665</v>
      </c>
      <c r="T3681" s="9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112.76666666666667</v>
      </c>
      <c r="P3682" s="5">
        <f t="shared" si="229"/>
        <v>99.5</v>
      </c>
      <c r="Q3682" t="s">
        <v>8317</v>
      </c>
      <c r="R3682" t="s">
        <v>8318</v>
      </c>
      <c r="S3682" s="9">
        <f t="shared" si="230"/>
        <v>42627.454097222217</v>
      </c>
      <c r="T3682" s="9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111.9</v>
      </c>
      <c r="P3683" s="5">
        <f t="shared" si="229"/>
        <v>62.166666666666664</v>
      </c>
      <c r="Q3683" t="s">
        <v>8317</v>
      </c>
      <c r="R3683" t="s">
        <v>8318</v>
      </c>
      <c r="S3683" s="9">
        <f t="shared" si="230"/>
        <v>42374.651504629626</v>
      </c>
      <c r="T3683" s="9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139.19999999999999</v>
      </c>
      <c r="P3684" s="5">
        <f t="shared" si="229"/>
        <v>62.328358208955223</v>
      </c>
      <c r="Q3684" t="s">
        <v>8317</v>
      </c>
      <c r="R3684" t="s">
        <v>8318</v>
      </c>
      <c r="S3684" s="9">
        <f t="shared" si="230"/>
        <v>41772.685393518521</v>
      </c>
      <c r="T3684" s="9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110.85714285714286</v>
      </c>
      <c r="P3685" s="5">
        <f t="shared" si="229"/>
        <v>58.787878787878789</v>
      </c>
      <c r="Q3685" t="s">
        <v>8317</v>
      </c>
      <c r="R3685" t="s">
        <v>8318</v>
      </c>
      <c r="S3685" s="9">
        <f t="shared" si="230"/>
        <v>42633.116851851853</v>
      </c>
      <c r="T3685" s="9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139.06666666666666</v>
      </c>
      <c r="P3686" s="5">
        <f t="shared" si="229"/>
        <v>45.347826086956523</v>
      </c>
      <c r="Q3686" t="s">
        <v>8317</v>
      </c>
      <c r="R3686" t="s">
        <v>8318</v>
      </c>
      <c r="S3686" s="9">
        <f t="shared" si="230"/>
        <v>42219.180393518516</v>
      </c>
      <c r="T3686" s="9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105.69999999999999</v>
      </c>
      <c r="P3687" s="5">
        <f t="shared" si="229"/>
        <v>41.944444444444443</v>
      </c>
      <c r="Q3687" t="s">
        <v>8317</v>
      </c>
      <c r="R3687" t="s">
        <v>8318</v>
      </c>
      <c r="S3687" s="9">
        <f t="shared" si="230"/>
        <v>41753.593275462961</v>
      </c>
      <c r="T3687" s="9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101.42857142857142</v>
      </c>
      <c r="P3688" s="5">
        <f t="shared" si="229"/>
        <v>59.166666666666664</v>
      </c>
      <c r="Q3688" t="s">
        <v>8317</v>
      </c>
      <c r="R3688" t="s">
        <v>8318</v>
      </c>
      <c r="S3688" s="9">
        <f t="shared" si="230"/>
        <v>42230.662731481483</v>
      </c>
      <c r="T3688" s="9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100.245</v>
      </c>
      <c r="P3689" s="5">
        <f t="shared" si="229"/>
        <v>200.49</v>
      </c>
      <c r="Q3689" t="s">
        <v>8317</v>
      </c>
      <c r="R3689" t="s">
        <v>8318</v>
      </c>
      <c r="S3689" s="9">
        <f t="shared" si="230"/>
        <v>41787.218229166669</v>
      </c>
      <c r="T3689" s="9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109.16666666666666</v>
      </c>
      <c r="P3690" s="5">
        <f t="shared" si="229"/>
        <v>83.974358974358978</v>
      </c>
      <c r="Q3690" t="s">
        <v>8317</v>
      </c>
      <c r="R3690" t="s">
        <v>8318</v>
      </c>
      <c r="S3690" s="9">
        <f t="shared" si="230"/>
        <v>41829.787083333329</v>
      </c>
      <c r="T3690" s="9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118.33333333333333</v>
      </c>
      <c r="P3691" s="5">
        <f t="shared" si="229"/>
        <v>57.258064516129032</v>
      </c>
      <c r="Q3691" t="s">
        <v>8317</v>
      </c>
      <c r="R3691" t="s">
        <v>8318</v>
      </c>
      <c r="S3691" s="9">
        <f t="shared" si="230"/>
        <v>42147.826840277776</v>
      </c>
      <c r="T3691" s="9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120</v>
      </c>
      <c r="P3692" s="5">
        <f t="shared" si="229"/>
        <v>58.064516129032256</v>
      </c>
      <c r="Q3692" t="s">
        <v>8317</v>
      </c>
      <c r="R3692" t="s">
        <v>8318</v>
      </c>
      <c r="S3692" s="9">
        <f t="shared" si="230"/>
        <v>41940.598182870373</v>
      </c>
      <c r="T3692" s="9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127.96000000000001</v>
      </c>
      <c r="P3693" s="5">
        <f t="shared" si="229"/>
        <v>186.80291970802921</v>
      </c>
      <c r="Q3693" t="s">
        <v>8317</v>
      </c>
      <c r="R3693" t="s">
        <v>8318</v>
      </c>
      <c r="S3693" s="9">
        <f t="shared" si="230"/>
        <v>42020.700567129628</v>
      </c>
      <c r="T3693" s="9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126</v>
      </c>
      <c r="P3694" s="5">
        <f t="shared" si="229"/>
        <v>74.117647058823536</v>
      </c>
      <c r="Q3694" t="s">
        <v>8317</v>
      </c>
      <c r="R3694" t="s">
        <v>8318</v>
      </c>
      <c r="S3694" s="9">
        <f t="shared" si="230"/>
        <v>41891.96503472222</v>
      </c>
      <c r="T3694" s="9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129.12912912912913</v>
      </c>
      <c r="P3695" s="5">
        <f t="shared" si="229"/>
        <v>30.714285714285715</v>
      </c>
      <c r="Q3695" t="s">
        <v>8317</v>
      </c>
      <c r="R3695" t="s">
        <v>8318</v>
      </c>
      <c r="S3695" s="9">
        <f t="shared" si="230"/>
        <v>42309.191307870366</v>
      </c>
      <c r="T3695" s="9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107.42857142857143</v>
      </c>
      <c r="P3696" s="5">
        <f t="shared" si="229"/>
        <v>62.666666666666664</v>
      </c>
      <c r="Q3696" t="s">
        <v>8317</v>
      </c>
      <c r="R3696" t="s">
        <v>8318</v>
      </c>
      <c r="S3696" s="9">
        <f t="shared" si="230"/>
        <v>42490.133877314816</v>
      </c>
      <c r="T3696" s="9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100.125</v>
      </c>
      <c r="P3697" s="5">
        <f t="shared" si="229"/>
        <v>121.36363636363636</v>
      </c>
      <c r="Q3697" t="s">
        <v>8317</v>
      </c>
      <c r="R3697" t="s">
        <v>8318</v>
      </c>
      <c r="S3697" s="9">
        <f t="shared" si="230"/>
        <v>41995.870486111111</v>
      </c>
      <c r="T3697" s="9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155</v>
      </c>
      <c r="P3698" s="5">
        <f t="shared" si="229"/>
        <v>39.743589743589745</v>
      </c>
      <c r="Q3698" t="s">
        <v>8317</v>
      </c>
      <c r="R3698" t="s">
        <v>8318</v>
      </c>
      <c r="S3698" s="9">
        <f t="shared" si="230"/>
        <v>41988.617083333331</v>
      </c>
      <c r="T3698" s="9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108</v>
      </c>
      <c r="P3699" s="5">
        <f t="shared" si="229"/>
        <v>72</v>
      </c>
      <c r="Q3699" t="s">
        <v>8317</v>
      </c>
      <c r="R3699" t="s">
        <v>8318</v>
      </c>
      <c r="S3699" s="9">
        <f t="shared" si="230"/>
        <v>42479.465833333335</v>
      </c>
      <c r="T3699" s="9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110.52</v>
      </c>
      <c r="P3700" s="5">
        <f t="shared" si="229"/>
        <v>40.632352941176471</v>
      </c>
      <c r="Q3700" t="s">
        <v>8317</v>
      </c>
      <c r="R3700" t="s">
        <v>8318</v>
      </c>
      <c r="S3700" s="9">
        <f t="shared" si="230"/>
        <v>42401.806562500002</v>
      </c>
      <c r="T3700" s="9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100.8</v>
      </c>
      <c r="P3701" s="5">
        <f t="shared" si="229"/>
        <v>63</v>
      </c>
      <c r="Q3701" t="s">
        <v>8317</v>
      </c>
      <c r="R3701" t="s">
        <v>8318</v>
      </c>
      <c r="S3701" s="9">
        <f t="shared" si="230"/>
        <v>41897.602037037039</v>
      </c>
      <c r="T3701" s="9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121.2</v>
      </c>
      <c r="P3702" s="5">
        <f t="shared" si="229"/>
        <v>33.666666666666664</v>
      </c>
      <c r="Q3702" t="s">
        <v>8317</v>
      </c>
      <c r="R3702" t="s">
        <v>8318</v>
      </c>
      <c r="S3702" s="9">
        <f t="shared" si="230"/>
        <v>41882.585648148146</v>
      </c>
      <c r="T3702" s="9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100.33333333333334</v>
      </c>
      <c r="P3703" s="5">
        <f t="shared" si="229"/>
        <v>38.589743589743591</v>
      </c>
      <c r="Q3703" t="s">
        <v>8317</v>
      </c>
      <c r="R3703" t="s">
        <v>8318</v>
      </c>
      <c r="S3703" s="9">
        <f t="shared" si="230"/>
        <v>42129.541585648149</v>
      </c>
      <c r="T3703" s="9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109.16666666666666</v>
      </c>
      <c r="P3704" s="5">
        <f t="shared" si="229"/>
        <v>155.95238095238096</v>
      </c>
      <c r="Q3704" t="s">
        <v>8317</v>
      </c>
      <c r="R3704" t="s">
        <v>8318</v>
      </c>
      <c r="S3704" s="9">
        <f t="shared" si="230"/>
        <v>42524.53800925926</v>
      </c>
      <c r="T3704" s="9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123.42857142857142</v>
      </c>
      <c r="P3705" s="5">
        <f t="shared" si="229"/>
        <v>43.2</v>
      </c>
      <c r="Q3705" t="s">
        <v>8317</v>
      </c>
      <c r="R3705" t="s">
        <v>8318</v>
      </c>
      <c r="S3705" s="9">
        <f t="shared" si="230"/>
        <v>42556.504490740743</v>
      </c>
      <c r="T3705" s="9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136.33666666666667</v>
      </c>
      <c r="P3706" s="5">
        <f t="shared" si="229"/>
        <v>15.148518518518518</v>
      </c>
      <c r="Q3706" t="s">
        <v>8317</v>
      </c>
      <c r="R3706" t="s">
        <v>8318</v>
      </c>
      <c r="S3706" s="9">
        <f t="shared" si="230"/>
        <v>42461.689745370371</v>
      </c>
      <c r="T3706" s="9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103.46657233816768</v>
      </c>
      <c r="P3707" s="5">
        <f t="shared" si="229"/>
        <v>83.571428571428569</v>
      </c>
      <c r="Q3707" t="s">
        <v>8317</v>
      </c>
      <c r="R3707" t="s">
        <v>8318</v>
      </c>
      <c r="S3707" s="9">
        <f t="shared" si="230"/>
        <v>41792.542986111112</v>
      </c>
      <c r="T3707" s="9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121.33333333333334</v>
      </c>
      <c r="P3708" s="5">
        <f t="shared" si="229"/>
        <v>140</v>
      </c>
      <c r="Q3708" t="s">
        <v>8317</v>
      </c>
      <c r="R3708" t="s">
        <v>8318</v>
      </c>
      <c r="S3708" s="9">
        <f t="shared" si="230"/>
        <v>41879.913761574076</v>
      </c>
      <c r="T3708" s="9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186</v>
      </c>
      <c r="P3709" s="5">
        <f t="shared" si="229"/>
        <v>80.869565217391298</v>
      </c>
      <c r="Q3709" t="s">
        <v>8317</v>
      </c>
      <c r="R3709" t="s">
        <v>8318</v>
      </c>
      <c r="S3709" s="9">
        <f t="shared" si="230"/>
        <v>42552.048356481479</v>
      </c>
      <c r="T3709" s="9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300</v>
      </c>
      <c r="P3710" s="5">
        <f t="shared" si="229"/>
        <v>53.846153846153847</v>
      </c>
      <c r="Q3710" t="s">
        <v>8317</v>
      </c>
      <c r="R3710" t="s">
        <v>8318</v>
      </c>
      <c r="S3710" s="9">
        <f t="shared" si="230"/>
        <v>41810.142199074071</v>
      </c>
      <c r="T3710" s="9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108.25</v>
      </c>
      <c r="P3711" s="5">
        <f t="shared" si="229"/>
        <v>30.928571428571427</v>
      </c>
      <c r="Q3711" t="s">
        <v>8317</v>
      </c>
      <c r="R3711" t="s">
        <v>8318</v>
      </c>
      <c r="S3711" s="9">
        <f t="shared" si="230"/>
        <v>41785.707708333335</v>
      </c>
      <c r="T3711" s="9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141.15384615384616</v>
      </c>
      <c r="P3712" s="5">
        <f t="shared" si="229"/>
        <v>67.962962962962962</v>
      </c>
      <c r="Q3712" t="s">
        <v>8317</v>
      </c>
      <c r="R3712" t="s">
        <v>8318</v>
      </c>
      <c r="S3712" s="9">
        <f t="shared" si="230"/>
        <v>42072.576249999998</v>
      </c>
      <c r="T3712" s="9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113.99999999999999</v>
      </c>
      <c r="P3713" s="5">
        <f t="shared" si="229"/>
        <v>27.142857142857142</v>
      </c>
      <c r="Q3713" t="s">
        <v>8317</v>
      </c>
      <c r="R3713" t="s">
        <v>8318</v>
      </c>
      <c r="S3713" s="9">
        <f t="shared" si="230"/>
        <v>41779.724224537036</v>
      </c>
      <c r="T3713" s="9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153.73333333333335</v>
      </c>
      <c r="P3714" s="5">
        <f t="shared" si="229"/>
        <v>110.86538461538461</v>
      </c>
      <c r="Q3714" t="s">
        <v>8317</v>
      </c>
      <c r="R3714" t="s">
        <v>8318</v>
      </c>
      <c r="S3714" s="9">
        <f t="shared" si="230"/>
        <v>42134.172071759262</v>
      </c>
      <c r="T3714" s="9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(E3715/D3715)*100</f>
        <v>101.49999999999999</v>
      </c>
      <c r="P3715" s="5">
        <f t="shared" ref="P3715:P3778" si="233">E3715/L3715</f>
        <v>106.84210526315789</v>
      </c>
      <c r="Q3715" t="s">
        <v>8317</v>
      </c>
      <c r="R3715" t="s">
        <v>8318</v>
      </c>
      <c r="S3715" s="9">
        <f t="shared" ref="S3715:S3778" si="234">(((J3715/60)/60)/24)+DATE(1970,1,1)</f>
        <v>42505.738032407404</v>
      </c>
      <c r="T3715" s="9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102.35000000000001</v>
      </c>
      <c r="P3716" s="5">
        <f t="shared" si="233"/>
        <v>105.51546391752578</v>
      </c>
      <c r="Q3716" t="s">
        <v>8317</v>
      </c>
      <c r="R3716" t="s">
        <v>8318</v>
      </c>
      <c r="S3716" s="9">
        <f t="shared" si="234"/>
        <v>42118.556331018524</v>
      </c>
      <c r="T3716" s="9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102.57142857142858</v>
      </c>
      <c r="P3717" s="5">
        <f t="shared" si="233"/>
        <v>132.96296296296296</v>
      </c>
      <c r="Q3717" t="s">
        <v>8317</v>
      </c>
      <c r="R3717" t="s">
        <v>8318</v>
      </c>
      <c r="S3717" s="9">
        <f t="shared" si="234"/>
        <v>42036.995590277773</v>
      </c>
      <c r="T3717" s="9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155.75</v>
      </c>
      <c r="P3718" s="5">
        <f t="shared" si="233"/>
        <v>51.916666666666664</v>
      </c>
      <c r="Q3718" t="s">
        <v>8317</v>
      </c>
      <c r="R3718" t="s">
        <v>8318</v>
      </c>
      <c r="S3718" s="9">
        <f t="shared" si="234"/>
        <v>42360.887835648144</v>
      </c>
      <c r="T3718" s="9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100.75</v>
      </c>
      <c r="P3719" s="5">
        <f t="shared" si="233"/>
        <v>310</v>
      </c>
      <c r="Q3719" t="s">
        <v>8317</v>
      </c>
      <c r="R3719" t="s">
        <v>8318</v>
      </c>
      <c r="S3719" s="9">
        <f t="shared" si="234"/>
        <v>42102.866307870368</v>
      </c>
      <c r="T3719" s="9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239.4</v>
      </c>
      <c r="P3720" s="5">
        <f t="shared" si="233"/>
        <v>26.021739130434781</v>
      </c>
      <c r="Q3720" t="s">
        <v>8317</v>
      </c>
      <c r="R3720" t="s">
        <v>8318</v>
      </c>
      <c r="S3720" s="9">
        <f t="shared" si="234"/>
        <v>42032.716145833328</v>
      </c>
      <c r="T3720" s="9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210</v>
      </c>
      <c r="P3721" s="5">
        <f t="shared" si="233"/>
        <v>105</v>
      </c>
      <c r="Q3721" t="s">
        <v>8317</v>
      </c>
      <c r="R3721" t="s">
        <v>8318</v>
      </c>
      <c r="S3721" s="9">
        <f t="shared" si="234"/>
        <v>42147.729930555557</v>
      </c>
      <c r="T3721" s="9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104.51515151515152</v>
      </c>
      <c r="P3722" s="5">
        <f t="shared" si="233"/>
        <v>86.224999999999994</v>
      </c>
      <c r="Q3722" t="s">
        <v>8317</v>
      </c>
      <c r="R3722" t="s">
        <v>8318</v>
      </c>
      <c r="S3722" s="9">
        <f t="shared" si="234"/>
        <v>42165.993125000001</v>
      </c>
      <c r="T3722" s="9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100.8</v>
      </c>
      <c r="P3723" s="5">
        <f t="shared" si="233"/>
        <v>114.54545454545455</v>
      </c>
      <c r="Q3723" t="s">
        <v>8317</v>
      </c>
      <c r="R3723" t="s">
        <v>8318</v>
      </c>
      <c r="S3723" s="9">
        <f t="shared" si="234"/>
        <v>41927.936157407406</v>
      </c>
      <c r="T3723" s="9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111.20000000000002</v>
      </c>
      <c r="P3724" s="5">
        <f t="shared" si="233"/>
        <v>47.657142857142858</v>
      </c>
      <c r="Q3724" t="s">
        <v>8317</v>
      </c>
      <c r="R3724" t="s">
        <v>8318</v>
      </c>
      <c r="S3724" s="9">
        <f t="shared" si="234"/>
        <v>42381.671840277777</v>
      </c>
      <c r="T3724" s="9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102.04444444444445</v>
      </c>
      <c r="P3725" s="5">
        <f t="shared" si="233"/>
        <v>72.888888888888886</v>
      </c>
      <c r="Q3725" t="s">
        <v>8317</v>
      </c>
      <c r="R3725" t="s">
        <v>8318</v>
      </c>
      <c r="S3725" s="9">
        <f t="shared" si="234"/>
        <v>41943.753032407411</v>
      </c>
      <c r="T3725" s="9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102.54767441860466</v>
      </c>
      <c r="P3726" s="5">
        <f t="shared" si="233"/>
        <v>49.545505617977533</v>
      </c>
      <c r="Q3726" t="s">
        <v>8317</v>
      </c>
      <c r="R3726" t="s">
        <v>8318</v>
      </c>
      <c r="S3726" s="9">
        <f t="shared" si="234"/>
        <v>42465.491435185191</v>
      </c>
      <c r="T3726" s="9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127</v>
      </c>
      <c r="P3727" s="5">
        <f t="shared" si="233"/>
        <v>25.4</v>
      </c>
      <c r="Q3727" t="s">
        <v>8317</v>
      </c>
      <c r="R3727" t="s">
        <v>8318</v>
      </c>
      <c r="S3727" s="9">
        <f t="shared" si="234"/>
        <v>42401.945219907408</v>
      </c>
      <c r="T3727" s="9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338.70588235294122</v>
      </c>
      <c r="P3728" s="5">
        <f t="shared" si="233"/>
        <v>62.586956521739133</v>
      </c>
      <c r="Q3728" t="s">
        <v>8317</v>
      </c>
      <c r="R3728" t="s">
        <v>8318</v>
      </c>
      <c r="S3728" s="9">
        <f t="shared" si="234"/>
        <v>42462.140868055561</v>
      </c>
      <c r="T3728" s="9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100.75</v>
      </c>
      <c r="P3729" s="5">
        <f t="shared" si="233"/>
        <v>61.060606060606062</v>
      </c>
      <c r="Q3729" t="s">
        <v>8317</v>
      </c>
      <c r="R3729" t="s">
        <v>8318</v>
      </c>
      <c r="S3729" s="9">
        <f t="shared" si="234"/>
        <v>42632.348310185189</v>
      </c>
      <c r="T3729" s="9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</v>
      </c>
      <c r="P3730" s="5">
        <f t="shared" si="233"/>
        <v>60.064516129032256</v>
      </c>
      <c r="Q3730" t="s">
        <v>8317</v>
      </c>
      <c r="R3730" t="s">
        <v>8318</v>
      </c>
      <c r="S3730" s="9">
        <f t="shared" si="234"/>
        <v>42205.171018518522</v>
      </c>
      <c r="T3730" s="9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</v>
      </c>
      <c r="P3731" s="5">
        <f t="shared" si="233"/>
        <v>72.400000000000006</v>
      </c>
      <c r="Q3731" t="s">
        <v>8317</v>
      </c>
      <c r="R3731" t="s">
        <v>8318</v>
      </c>
      <c r="S3731" s="9">
        <f t="shared" si="234"/>
        <v>42041.205000000002</v>
      </c>
      <c r="T3731" s="9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10</v>
      </c>
      <c r="P3732" s="5">
        <f t="shared" si="233"/>
        <v>100</v>
      </c>
      <c r="Q3732" t="s">
        <v>8317</v>
      </c>
      <c r="R3732" t="s">
        <v>8318</v>
      </c>
      <c r="S3732" s="9">
        <f t="shared" si="234"/>
        <v>42203.677766203706</v>
      </c>
      <c r="T3732" s="9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11.272727272727273</v>
      </c>
      <c r="P3733" s="5">
        <f t="shared" si="233"/>
        <v>51.666666666666664</v>
      </c>
      <c r="Q3733" t="s">
        <v>8317</v>
      </c>
      <c r="R3733" t="s">
        <v>8318</v>
      </c>
      <c r="S3733" s="9">
        <f t="shared" si="234"/>
        <v>41983.752847222218</v>
      </c>
      <c r="T3733" s="9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15.411764705882353</v>
      </c>
      <c r="P3734" s="5">
        <f t="shared" si="233"/>
        <v>32.75</v>
      </c>
      <c r="Q3734" t="s">
        <v>8317</v>
      </c>
      <c r="R3734" t="s">
        <v>8318</v>
      </c>
      <c r="S3734" s="9">
        <f t="shared" si="234"/>
        <v>41968.677465277782</v>
      </c>
      <c r="T3734" s="9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5" t="e">
        <f t="shared" si="233"/>
        <v>#DIV/0!</v>
      </c>
      <c r="Q3735" t="s">
        <v>8317</v>
      </c>
      <c r="R3735" t="s">
        <v>8318</v>
      </c>
      <c r="S3735" s="9">
        <f t="shared" si="234"/>
        <v>42103.024398148147</v>
      </c>
      <c r="T3735" s="9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28.466666666666669</v>
      </c>
      <c r="P3736" s="5">
        <f t="shared" si="233"/>
        <v>61</v>
      </c>
      <c r="Q3736" t="s">
        <v>8317</v>
      </c>
      <c r="R3736" t="s">
        <v>8318</v>
      </c>
      <c r="S3736" s="9">
        <f t="shared" si="234"/>
        <v>42089.901574074072</v>
      </c>
      <c r="T3736" s="9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13.333333333333334</v>
      </c>
      <c r="P3737" s="5">
        <f t="shared" si="233"/>
        <v>10</v>
      </c>
      <c r="Q3737" t="s">
        <v>8317</v>
      </c>
      <c r="R3737" t="s">
        <v>8318</v>
      </c>
      <c r="S3737" s="9">
        <f t="shared" si="234"/>
        <v>42122.693159722221</v>
      </c>
      <c r="T3737" s="9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0.66666666666666674</v>
      </c>
      <c r="P3738" s="5">
        <f t="shared" si="233"/>
        <v>10</v>
      </c>
      <c r="Q3738" t="s">
        <v>8317</v>
      </c>
      <c r="R3738" t="s">
        <v>8318</v>
      </c>
      <c r="S3738" s="9">
        <f t="shared" si="234"/>
        <v>42048.711724537032</v>
      </c>
      <c r="T3738" s="9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21.428571428571427</v>
      </c>
      <c r="P3739" s="5">
        <f t="shared" si="233"/>
        <v>37.5</v>
      </c>
      <c r="Q3739" t="s">
        <v>8317</v>
      </c>
      <c r="R3739" t="s">
        <v>8318</v>
      </c>
      <c r="S3739" s="9">
        <f t="shared" si="234"/>
        <v>42297.691006944442</v>
      </c>
      <c r="T3739" s="9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18</v>
      </c>
      <c r="P3740" s="5">
        <f t="shared" si="233"/>
        <v>45</v>
      </c>
      <c r="Q3740" t="s">
        <v>8317</v>
      </c>
      <c r="R3740" t="s">
        <v>8318</v>
      </c>
      <c r="S3740" s="9">
        <f t="shared" si="234"/>
        <v>41813.938715277778</v>
      </c>
      <c r="T3740" s="9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20.125</v>
      </c>
      <c r="P3741" s="5">
        <f t="shared" si="233"/>
        <v>100.625</v>
      </c>
      <c r="Q3741" t="s">
        <v>8317</v>
      </c>
      <c r="R3741" t="s">
        <v>8318</v>
      </c>
      <c r="S3741" s="9">
        <f t="shared" si="234"/>
        <v>42548.449861111112</v>
      </c>
      <c r="T3741" s="9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17.899999999999999</v>
      </c>
      <c r="P3742" s="5">
        <f t="shared" si="233"/>
        <v>25.571428571428573</v>
      </c>
      <c r="Q3742" t="s">
        <v>8317</v>
      </c>
      <c r="R3742" t="s">
        <v>8318</v>
      </c>
      <c r="S3742" s="9">
        <f t="shared" si="234"/>
        <v>41833.089756944442</v>
      </c>
      <c r="T3742" s="9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5" t="e">
        <f t="shared" si="233"/>
        <v>#DIV/0!</v>
      </c>
      <c r="Q3743" t="s">
        <v>8317</v>
      </c>
      <c r="R3743" t="s">
        <v>8318</v>
      </c>
      <c r="S3743" s="9">
        <f t="shared" si="234"/>
        <v>42325.920717592591</v>
      </c>
      <c r="T3743" s="9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2</v>
      </c>
      <c r="P3744" s="5">
        <f t="shared" si="233"/>
        <v>25</v>
      </c>
      <c r="Q3744" t="s">
        <v>8317</v>
      </c>
      <c r="R3744" t="s">
        <v>8318</v>
      </c>
      <c r="S3744" s="9">
        <f t="shared" si="234"/>
        <v>41858.214629629627</v>
      </c>
      <c r="T3744" s="9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5" t="e">
        <f t="shared" si="233"/>
        <v>#DIV/0!</v>
      </c>
      <c r="Q3745" t="s">
        <v>8317</v>
      </c>
      <c r="R3745" t="s">
        <v>8318</v>
      </c>
      <c r="S3745" s="9">
        <f t="shared" si="234"/>
        <v>41793.710231481484</v>
      </c>
      <c r="T3745" s="9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5" t="e">
        <f t="shared" si="233"/>
        <v>#DIV/0!</v>
      </c>
      <c r="Q3746" t="s">
        <v>8317</v>
      </c>
      <c r="R3746" t="s">
        <v>8318</v>
      </c>
      <c r="S3746" s="9">
        <f t="shared" si="234"/>
        <v>41793.814259259263</v>
      </c>
      <c r="T3746" s="9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10</v>
      </c>
      <c r="P3747" s="5">
        <f t="shared" si="233"/>
        <v>10</v>
      </c>
      <c r="Q3747" t="s">
        <v>8317</v>
      </c>
      <c r="R3747" t="s">
        <v>8318</v>
      </c>
      <c r="S3747" s="9">
        <f t="shared" si="234"/>
        <v>41831.697939814818</v>
      </c>
      <c r="T3747" s="9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</v>
      </c>
      <c r="P3748" s="5">
        <f t="shared" si="233"/>
        <v>202</v>
      </c>
      <c r="Q3748" t="s">
        <v>8317</v>
      </c>
      <c r="R3748" t="s">
        <v>8318</v>
      </c>
      <c r="S3748" s="9">
        <f t="shared" si="234"/>
        <v>42621.389340277776</v>
      </c>
      <c r="T3748" s="9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1</v>
      </c>
      <c r="P3749" s="5">
        <f t="shared" si="233"/>
        <v>25</v>
      </c>
      <c r="Q3749" t="s">
        <v>8317</v>
      </c>
      <c r="R3749" t="s">
        <v>8318</v>
      </c>
      <c r="S3749" s="9">
        <f t="shared" si="234"/>
        <v>42164.299722222218</v>
      </c>
      <c r="T3749" s="9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103.52</v>
      </c>
      <c r="P3750" s="5">
        <f t="shared" si="233"/>
        <v>99.538461538461533</v>
      </c>
      <c r="Q3750" t="s">
        <v>8317</v>
      </c>
      <c r="R3750" t="s">
        <v>8359</v>
      </c>
      <c r="S3750" s="9">
        <f t="shared" si="234"/>
        <v>42395.706435185188</v>
      </c>
      <c r="T3750" s="9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105</v>
      </c>
      <c r="P3751" s="5">
        <f t="shared" si="233"/>
        <v>75</v>
      </c>
      <c r="Q3751" t="s">
        <v>8317</v>
      </c>
      <c r="R3751" t="s">
        <v>8359</v>
      </c>
      <c r="S3751" s="9">
        <f t="shared" si="234"/>
        <v>42458.127175925925</v>
      </c>
      <c r="T3751" s="9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100.44999999999999</v>
      </c>
      <c r="P3752" s="5">
        <f t="shared" si="233"/>
        <v>215.25</v>
      </c>
      <c r="Q3752" t="s">
        <v>8317</v>
      </c>
      <c r="R3752" t="s">
        <v>8359</v>
      </c>
      <c r="S3752" s="9">
        <f t="shared" si="234"/>
        <v>42016.981574074074</v>
      </c>
      <c r="T3752" s="9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132.6</v>
      </c>
      <c r="P3753" s="5">
        <f t="shared" si="233"/>
        <v>120.54545454545455</v>
      </c>
      <c r="Q3753" t="s">
        <v>8317</v>
      </c>
      <c r="R3753" t="s">
        <v>8359</v>
      </c>
      <c r="S3753" s="9">
        <f t="shared" si="234"/>
        <v>42403.035567129627</v>
      </c>
      <c r="T3753" s="9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112.99999999999999</v>
      </c>
      <c r="P3754" s="5">
        <f t="shared" si="233"/>
        <v>37.666666666666664</v>
      </c>
      <c r="Q3754" t="s">
        <v>8317</v>
      </c>
      <c r="R3754" t="s">
        <v>8359</v>
      </c>
      <c r="S3754" s="9">
        <f t="shared" si="234"/>
        <v>42619.802488425921</v>
      </c>
      <c r="T3754" s="9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103.34</v>
      </c>
      <c r="P3755" s="5">
        <f t="shared" si="233"/>
        <v>172.23333333333332</v>
      </c>
      <c r="Q3755" t="s">
        <v>8317</v>
      </c>
      <c r="R3755" t="s">
        <v>8359</v>
      </c>
      <c r="S3755" s="9">
        <f t="shared" si="234"/>
        <v>42128.824074074073</v>
      </c>
      <c r="T3755" s="9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120</v>
      </c>
      <c r="P3756" s="5">
        <f t="shared" si="233"/>
        <v>111.11111111111111</v>
      </c>
      <c r="Q3756" t="s">
        <v>8317</v>
      </c>
      <c r="R3756" t="s">
        <v>8359</v>
      </c>
      <c r="S3756" s="9">
        <f t="shared" si="234"/>
        <v>41808.881215277775</v>
      </c>
      <c r="T3756" s="9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129.63636363636363</v>
      </c>
      <c r="P3757" s="5">
        <f t="shared" si="233"/>
        <v>25.464285714285715</v>
      </c>
      <c r="Q3757" t="s">
        <v>8317</v>
      </c>
      <c r="R3757" t="s">
        <v>8359</v>
      </c>
      <c r="S3757" s="9">
        <f t="shared" si="234"/>
        <v>42445.866979166662</v>
      </c>
      <c r="T3757" s="9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101.11111111111111</v>
      </c>
      <c r="P3758" s="5">
        <f t="shared" si="233"/>
        <v>267.64705882352939</v>
      </c>
      <c r="Q3758" t="s">
        <v>8317</v>
      </c>
      <c r="R3758" t="s">
        <v>8359</v>
      </c>
      <c r="S3758" s="9">
        <f t="shared" si="234"/>
        <v>41771.814791666664</v>
      </c>
      <c r="T3758" s="9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108.51428571428572</v>
      </c>
      <c r="P3759" s="5">
        <f t="shared" si="233"/>
        <v>75.959999999999994</v>
      </c>
      <c r="Q3759" t="s">
        <v>8317</v>
      </c>
      <c r="R3759" t="s">
        <v>8359</v>
      </c>
      <c r="S3759" s="9">
        <f t="shared" si="234"/>
        <v>41954.850868055553</v>
      </c>
      <c r="T3759" s="9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102.33333333333334</v>
      </c>
      <c r="P3760" s="5">
        <f t="shared" si="233"/>
        <v>59.03846153846154</v>
      </c>
      <c r="Q3760" t="s">
        <v>8317</v>
      </c>
      <c r="R3760" t="s">
        <v>8359</v>
      </c>
      <c r="S3760" s="9">
        <f t="shared" si="234"/>
        <v>41747.471504629626</v>
      </c>
      <c r="T3760" s="9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110.24425000000002</v>
      </c>
      <c r="P3761" s="5">
        <f t="shared" si="233"/>
        <v>50.111022727272733</v>
      </c>
      <c r="Q3761" t="s">
        <v>8317</v>
      </c>
      <c r="R3761" t="s">
        <v>8359</v>
      </c>
      <c r="S3761" s="9">
        <f t="shared" si="234"/>
        <v>42182.108252314814</v>
      </c>
      <c r="T3761" s="9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101.0154</v>
      </c>
      <c r="P3762" s="5">
        <f t="shared" si="233"/>
        <v>55.502967032967035</v>
      </c>
      <c r="Q3762" t="s">
        <v>8317</v>
      </c>
      <c r="R3762" t="s">
        <v>8359</v>
      </c>
      <c r="S3762" s="9">
        <f t="shared" si="234"/>
        <v>41739.525300925925</v>
      </c>
      <c r="T3762" s="9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100</v>
      </c>
      <c r="P3763" s="5">
        <f t="shared" si="233"/>
        <v>166.66666666666666</v>
      </c>
      <c r="Q3763" t="s">
        <v>8317</v>
      </c>
      <c r="R3763" t="s">
        <v>8359</v>
      </c>
      <c r="S3763" s="9">
        <f t="shared" si="234"/>
        <v>42173.466863425929</v>
      </c>
      <c r="T3763" s="9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106.24</v>
      </c>
      <c r="P3764" s="5">
        <f t="shared" si="233"/>
        <v>47.428571428571431</v>
      </c>
      <c r="Q3764" t="s">
        <v>8317</v>
      </c>
      <c r="R3764" t="s">
        <v>8359</v>
      </c>
      <c r="S3764" s="9">
        <f t="shared" si="234"/>
        <v>42193.813530092593</v>
      </c>
      <c r="T3764" s="9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100</v>
      </c>
      <c r="P3765" s="5">
        <f t="shared" si="233"/>
        <v>64.935064935064929</v>
      </c>
      <c r="Q3765" t="s">
        <v>8317</v>
      </c>
      <c r="R3765" t="s">
        <v>8359</v>
      </c>
      <c r="S3765" s="9">
        <f t="shared" si="234"/>
        <v>42065.750300925924</v>
      </c>
      <c r="T3765" s="9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100</v>
      </c>
      <c r="P3766" s="5">
        <f t="shared" si="233"/>
        <v>55.555555555555557</v>
      </c>
      <c r="Q3766" t="s">
        <v>8317</v>
      </c>
      <c r="R3766" t="s">
        <v>8359</v>
      </c>
      <c r="S3766" s="9">
        <f t="shared" si="234"/>
        <v>42499.842962962968</v>
      </c>
      <c r="T3766" s="9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113.45714285714286</v>
      </c>
      <c r="P3767" s="5">
        <f t="shared" si="233"/>
        <v>74.224299065420567</v>
      </c>
      <c r="Q3767" t="s">
        <v>8317</v>
      </c>
      <c r="R3767" t="s">
        <v>8359</v>
      </c>
      <c r="S3767" s="9">
        <f t="shared" si="234"/>
        <v>41820.776412037041</v>
      </c>
      <c r="T3767" s="9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102.65010000000001</v>
      </c>
      <c r="P3768" s="5">
        <f t="shared" si="233"/>
        <v>106.9271875</v>
      </c>
      <c r="Q3768" t="s">
        <v>8317</v>
      </c>
      <c r="R3768" t="s">
        <v>8359</v>
      </c>
      <c r="S3768" s="9">
        <f t="shared" si="234"/>
        <v>41788.167187500003</v>
      </c>
      <c r="T3768" s="9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116.75</v>
      </c>
      <c r="P3769" s="5">
        <f t="shared" si="233"/>
        <v>41.696428571428569</v>
      </c>
      <c r="Q3769" t="s">
        <v>8317</v>
      </c>
      <c r="R3769" t="s">
        <v>8359</v>
      </c>
      <c r="S3769" s="9">
        <f t="shared" si="234"/>
        <v>42050.019641203704</v>
      </c>
      <c r="T3769" s="9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107.65274999999998</v>
      </c>
      <c r="P3770" s="5">
        <f t="shared" si="233"/>
        <v>74.243275862068955</v>
      </c>
      <c r="Q3770" t="s">
        <v>8317</v>
      </c>
      <c r="R3770" t="s">
        <v>8359</v>
      </c>
      <c r="S3770" s="9">
        <f t="shared" si="234"/>
        <v>41772.727893518517</v>
      </c>
      <c r="T3770" s="9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100</v>
      </c>
      <c r="P3771" s="5">
        <f t="shared" si="233"/>
        <v>73.333333333333329</v>
      </c>
      <c r="Q3771" t="s">
        <v>8317</v>
      </c>
      <c r="R3771" t="s">
        <v>8359</v>
      </c>
      <c r="S3771" s="9">
        <f t="shared" si="234"/>
        <v>42445.598136574074</v>
      </c>
      <c r="T3771" s="9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100</v>
      </c>
      <c r="P3772" s="5">
        <f t="shared" si="233"/>
        <v>100</v>
      </c>
      <c r="Q3772" t="s">
        <v>8317</v>
      </c>
      <c r="R3772" t="s">
        <v>8359</v>
      </c>
      <c r="S3772" s="9">
        <f t="shared" si="234"/>
        <v>42138.930671296301</v>
      </c>
      <c r="T3772" s="9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146</v>
      </c>
      <c r="P3773" s="5">
        <f t="shared" si="233"/>
        <v>38.421052631578945</v>
      </c>
      <c r="Q3773" t="s">
        <v>8317</v>
      </c>
      <c r="R3773" t="s">
        <v>8359</v>
      </c>
      <c r="S3773" s="9">
        <f t="shared" si="234"/>
        <v>42493.857083333336</v>
      </c>
      <c r="T3773" s="9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110.2</v>
      </c>
      <c r="P3774" s="5">
        <f t="shared" si="233"/>
        <v>166.96969696969697</v>
      </c>
      <c r="Q3774" t="s">
        <v>8317</v>
      </c>
      <c r="R3774" t="s">
        <v>8359</v>
      </c>
      <c r="S3774" s="9">
        <f t="shared" si="234"/>
        <v>42682.616967592592</v>
      </c>
      <c r="T3774" s="9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108.2</v>
      </c>
      <c r="P3775" s="5">
        <f t="shared" si="233"/>
        <v>94.912280701754383</v>
      </c>
      <c r="Q3775" t="s">
        <v>8317</v>
      </c>
      <c r="R3775" t="s">
        <v>8359</v>
      </c>
      <c r="S3775" s="9">
        <f t="shared" si="234"/>
        <v>42656.005173611105</v>
      </c>
      <c r="T3775" s="9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100</v>
      </c>
      <c r="P3776" s="5">
        <f t="shared" si="233"/>
        <v>100</v>
      </c>
      <c r="Q3776" t="s">
        <v>8317</v>
      </c>
      <c r="R3776" t="s">
        <v>8359</v>
      </c>
      <c r="S3776" s="9">
        <f t="shared" si="234"/>
        <v>42087.792303240742</v>
      </c>
      <c r="T3776" s="9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100.25</v>
      </c>
      <c r="P3777" s="5">
        <f t="shared" si="233"/>
        <v>143.21428571428572</v>
      </c>
      <c r="Q3777" t="s">
        <v>8317</v>
      </c>
      <c r="R3777" t="s">
        <v>8359</v>
      </c>
      <c r="S3777" s="9">
        <f t="shared" si="234"/>
        <v>42075.942627314813</v>
      </c>
      <c r="T3777" s="9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106.71250000000001</v>
      </c>
      <c r="P3778" s="5">
        <f t="shared" si="233"/>
        <v>90.819148936170208</v>
      </c>
      <c r="Q3778" t="s">
        <v>8317</v>
      </c>
      <c r="R3778" t="s">
        <v>8359</v>
      </c>
      <c r="S3778" s="9">
        <f t="shared" si="234"/>
        <v>41814.367800925924</v>
      </c>
      <c r="T3778" s="9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(E3779/D3779)*100</f>
        <v>143.19999999999999</v>
      </c>
      <c r="P3779" s="5">
        <f t="shared" ref="P3779:P3842" si="237">E3779/L3779</f>
        <v>48.542372881355931</v>
      </c>
      <c r="Q3779" t="s">
        <v>8317</v>
      </c>
      <c r="R3779" t="s">
        <v>8359</v>
      </c>
      <c r="S3779" s="9">
        <f t="shared" ref="S3779:S3842" si="238">(((J3779/60)/60)/24)+DATE(1970,1,1)</f>
        <v>41887.111354166671</v>
      </c>
      <c r="T3779" s="9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105.04166666666667</v>
      </c>
      <c r="P3780" s="5">
        <f t="shared" si="237"/>
        <v>70.027777777777771</v>
      </c>
      <c r="Q3780" t="s">
        <v>8317</v>
      </c>
      <c r="R3780" t="s">
        <v>8359</v>
      </c>
      <c r="S3780" s="9">
        <f t="shared" si="238"/>
        <v>41989.819212962961</v>
      </c>
      <c r="T3780" s="9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103.98</v>
      </c>
      <c r="P3781" s="5">
        <f t="shared" si="237"/>
        <v>135.62608695652173</v>
      </c>
      <c r="Q3781" t="s">
        <v>8317</v>
      </c>
      <c r="R3781" t="s">
        <v>8359</v>
      </c>
      <c r="S3781" s="9">
        <f t="shared" si="238"/>
        <v>42425.735416666663</v>
      </c>
      <c r="T3781" s="9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120</v>
      </c>
      <c r="P3782" s="5">
        <f t="shared" si="237"/>
        <v>100</v>
      </c>
      <c r="Q3782" t="s">
        <v>8317</v>
      </c>
      <c r="R3782" t="s">
        <v>8359</v>
      </c>
      <c r="S3782" s="9">
        <f t="shared" si="238"/>
        <v>42166.219733796301</v>
      </c>
      <c r="T3782" s="9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109.66666666666667</v>
      </c>
      <c r="P3783" s="5">
        <f t="shared" si="237"/>
        <v>94.90384615384616</v>
      </c>
      <c r="Q3783" t="s">
        <v>8317</v>
      </c>
      <c r="R3783" t="s">
        <v>8359</v>
      </c>
      <c r="S3783" s="9">
        <f t="shared" si="238"/>
        <v>41865.882928240739</v>
      </c>
      <c r="T3783" s="9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101.75</v>
      </c>
      <c r="P3784" s="5">
        <f t="shared" si="237"/>
        <v>75.370370370370367</v>
      </c>
      <c r="Q3784" t="s">
        <v>8317</v>
      </c>
      <c r="R3784" t="s">
        <v>8359</v>
      </c>
      <c r="S3784" s="9">
        <f t="shared" si="238"/>
        <v>42546.862233796302</v>
      </c>
      <c r="T3784" s="9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128.91666666666666</v>
      </c>
      <c r="P3785" s="5">
        <f t="shared" si="237"/>
        <v>64.458333333333329</v>
      </c>
      <c r="Q3785" t="s">
        <v>8317</v>
      </c>
      <c r="R3785" t="s">
        <v>8359</v>
      </c>
      <c r="S3785" s="9">
        <f t="shared" si="238"/>
        <v>42420.140277777777</v>
      </c>
      <c r="T3785" s="9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114.99999999999999</v>
      </c>
      <c r="P3786" s="5">
        <f t="shared" si="237"/>
        <v>115</v>
      </c>
      <c r="Q3786" t="s">
        <v>8317</v>
      </c>
      <c r="R3786" t="s">
        <v>8359</v>
      </c>
      <c r="S3786" s="9">
        <f t="shared" si="238"/>
        <v>42531.980694444443</v>
      </c>
      <c r="T3786" s="9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150.75</v>
      </c>
      <c r="P3787" s="5">
        <f t="shared" si="237"/>
        <v>100.5</v>
      </c>
      <c r="Q3787" t="s">
        <v>8317</v>
      </c>
      <c r="R3787" t="s">
        <v>8359</v>
      </c>
      <c r="S3787" s="9">
        <f t="shared" si="238"/>
        <v>42548.63853009259</v>
      </c>
      <c r="T3787" s="9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110.96666666666665</v>
      </c>
      <c r="P3788" s="5">
        <f t="shared" si="237"/>
        <v>93.774647887323937</v>
      </c>
      <c r="Q3788" t="s">
        <v>8317</v>
      </c>
      <c r="R3788" t="s">
        <v>8359</v>
      </c>
      <c r="S3788" s="9">
        <f t="shared" si="238"/>
        <v>42487.037905092591</v>
      </c>
      <c r="T3788" s="9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100.28571428571429</v>
      </c>
      <c r="P3789" s="5">
        <f t="shared" si="237"/>
        <v>35.1</v>
      </c>
      <c r="Q3789" t="s">
        <v>8317</v>
      </c>
      <c r="R3789" t="s">
        <v>8359</v>
      </c>
      <c r="S3789" s="9">
        <f t="shared" si="238"/>
        <v>42167.534791666665</v>
      </c>
      <c r="T3789" s="9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0.66666666666666674</v>
      </c>
      <c r="P3790" s="5">
        <f t="shared" si="237"/>
        <v>500</v>
      </c>
      <c r="Q3790" t="s">
        <v>8317</v>
      </c>
      <c r="R3790" t="s">
        <v>8359</v>
      </c>
      <c r="S3790" s="9">
        <f t="shared" si="238"/>
        <v>42333.695821759262</v>
      </c>
      <c r="T3790" s="9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</v>
      </c>
      <c r="P3791" s="5">
        <f t="shared" si="237"/>
        <v>29</v>
      </c>
      <c r="Q3791" t="s">
        <v>8317</v>
      </c>
      <c r="R3791" t="s">
        <v>8359</v>
      </c>
      <c r="S3791" s="9">
        <f t="shared" si="238"/>
        <v>42138.798819444448</v>
      </c>
      <c r="T3791" s="9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5" t="e">
        <f t="shared" si="237"/>
        <v>#DIV/0!</v>
      </c>
      <c r="Q3792" t="s">
        <v>8317</v>
      </c>
      <c r="R3792" t="s">
        <v>8359</v>
      </c>
      <c r="S3792" s="9">
        <f t="shared" si="238"/>
        <v>42666.666932870372</v>
      </c>
      <c r="T3792" s="9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5" t="e">
        <f t="shared" si="237"/>
        <v>#DIV/0!</v>
      </c>
      <c r="Q3793" t="s">
        <v>8317</v>
      </c>
      <c r="R3793" t="s">
        <v>8359</v>
      </c>
      <c r="S3793" s="9">
        <f t="shared" si="238"/>
        <v>41766.692037037035</v>
      </c>
      <c r="T3793" s="9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0.27999999999999997</v>
      </c>
      <c r="P3794" s="5">
        <f t="shared" si="237"/>
        <v>17.5</v>
      </c>
      <c r="Q3794" t="s">
        <v>8317</v>
      </c>
      <c r="R3794" t="s">
        <v>8359</v>
      </c>
      <c r="S3794" s="9">
        <f t="shared" si="238"/>
        <v>42170.447013888886</v>
      </c>
      <c r="T3794" s="9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59.657142857142851</v>
      </c>
      <c r="P3795" s="5">
        <f t="shared" si="237"/>
        <v>174</v>
      </c>
      <c r="Q3795" t="s">
        <v>8317</v>
      </c>
      <c r="R3795" t="s">
        <v>8359</v>
      </c>
      <c r="S3795" s="9">
        <f t="shared" si="238"/>
        <v>41968.938993055555</v>
      </c>
      <c r="T3795" s="9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1</v>
      </c>
      <c r="P3796" s="5">
        <f t="shared" si="237"/>
        <v>50</v>
      </c>
      <c r="Q3796" t="s">
        <v>8317</v>
      </c>
      <c r="R3796" t="s">
        <v>8359</v>
      </c>
      <c r="S3796" s="9">
        <f t="shared" si="238"/>
        <v>42132.58048611111</v>
      </c>
      <c r="T3796" s="9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1.6666666666666667</v>
      </c>
      <c r="P3797" s="5">
        <f t="shared" si="237"/>
        <v>5</v>
      </c>
      <c r="Q3797" t="s">
        <v>8317</v>
      </c>
      <c r="R3797" t="s">
        <v>8359</v>
      </c>
      <c r="S3797" s="9">
        <f t="shared" si="238"/>
        <v>42201.436226851853</v>
      </c>
      <c r="T3797" s="9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4.4444444444444444E-3</v>
      </c>
      <c r="P3798" s="5">
        <f t="shared" si="237"/>
        <v>1</v>
      </c>
      <c r="Q3798" t="s">
        <v>8317</v>
      </c>
      <c r="R3798" t="s">
        <v>8359</v>
      </c>
      <c r="S3798" s="9">
        <f t="shared" si="238"/>
        <v>42689.029583333337</v>
      </c>
      <c r="T3798" s="9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89.666666666666657</v>
      </c>
      <c r="P3799" s="5">
        <f t="shared" si="237"/>
        <v>145.40540540540542</v>
      </c>
      <c r="Q3799" t="s">
        <v>8317</v>
      </c>
      <c r="R3799" t="s">
        <v>8359</v>
      </c>
      <c r="S3799" s="9">
        <f t="shared" si="238"/>
        <v>42084.881539351853</v>
      </c>
      <c r="T3799" s="9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1.4642857142857144</v>
      </c>
      <c r="P3800" s="5">
        <f t="shared" si="237"/>
        <v>205</v>
      </c>
      <c r="Q3800" t="s">
        <v>8317</v>
      </c>
      <c r="R3800" t="s">
        <v>8359</v>
      </c>
      <c r="S3800" s="9">
        <f t="shared" si="238"/>
        <v>41831.722777777781</v>
      </c>
      <c r="T3800" s="9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4.0199999999999996</v>
      </c>
      <c r="P3801" s="5">
        <f t="shared" si="237"/>
        <v>100.5</v>
      </c>
      <c r="Q3801" t="s">
        <v>8317</v>
      </c>
      <c r="R3801" t="s">
        <v>8359</v>
      </c>
      <c r="S3801" s="9">
        <f t="shared" si="238"/>
        <v>42410.93105324074</v>
      </c>
      <c r="T3801" s="9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</v>
      </c>
      <c r="P3802" s="5">
        <f t="shared" si="237"/>
        <v>55.0625</v>
      </c>
      <c r="Q3802" t="s">
        <v>8317</v>
      </c>
      <c r="R3802" t="s">
        <v>8359</v>
      </c>
      <c r="S3802" s="9">
        <f t="shared" si="238"/>
        <v>41982.737071759257</v>
      </c>
      <c r="T3802" s="9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8.52</v>
      </c>
      <c r="P3803" s="5">
        <f t="shared" si="237"/>
        <v>47.333333333333336</v>
      </c>
      <c r="Q3803" t="s">
        <v>8317</v>
      </c>
      <c r="R3803" t="s">
        <v>8359</v>
      </c>
      <c r="S3803" s="9">
        <f t="shared" si="238"/>
        <v>41975.676111111112</v>
      </c>
      <c r="T3803" s="9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5" t="e">
        <f t="shared" si="237"/>
        <v>#DIV/0!</v>
      </c>
      <c r="Q3804" t="s">
        <v>8317</v>
      </c>
      <c r="R3804" t="s">
        <v>8359</v>
      </c>
      <c r="S3804" s="9">
        <f t="shared" si="238"/>
        <v>42269.126226851848</v>
      </c>
      <c r="T3804" s="9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19.650000000000002</v>
      </c>
      <c r="P3805" s="5">
        <f t="shared" si="237"/>
        <v>58.95</v>
      </c>
      <c r="Q3805" t="s">
        <v>8317</v>
      </c>
      <c r="R3805" t="s">
        <v>8359</v>
      </c>
      <c r="S3805" s="9">
        <f t="shared" si="238"/>
        <v>42403.971851851849</v>
      </c>
      <c r="T3805" s="9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5" t="e">
        <f t="shared" si="237"/>
        <v>#DIV/0!</v>
      </c>
      <c r="Q3806" t="s">
        <v>8317</v>
      </c>
      <c r="R3806" t="s">
        <v>8359</v>
      </c>
      <c r="S3806" s="9">
        <f t="shared" si="238"/>
        <v>42527.00953703704</v>
      </c>
      <c r="T3806" s="9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2E-3</v>
      </c>
      <c r="P3807" s="5">
        <f t="shared" si="237"/>
        <v>1.5</v>
      </c>
      <c r="Q3807" t="s">
        <v>8317</v>
      </c>
      <c r="R3807" t="s">
        <v>8359</v>
      </c>
      <c r="S3807" s="9">
        <f t="shared" si="238"/>
        <v>41849.887037037035</v>
      </c>
      <c r="T3807" s="9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6.6666666666666666E-2</v>
      </c>
      <c r="P3808" s="5">
        <f t="shared" si="237"/>
        <v>5</v>
      </c>
      <c r="Q3808" t="s">
        <v>8317</v>
      </c>
      <c r="R3808" t="s">
        <v>8359</v>
      </c>
      <c r="S3808" s="9">
        <f t="shared" si="238"/>
        <v>41799.259039351848</v>
      </c>
      <c r="T3808" s="9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30.333333333333336</v>
      </c>
      <c r="P3809" s="5">
        <f t="shared" si="237"/>
        <v>50.555555555555557</v>
      </c>
      <c r="Q3809" t="s">
        <v>8317</v>
      </c>
      <c r="R3809" t="s">
        <v>8359</v>
      </c>
      <c r="S3809" s="9">
        <f t="shared" si="238"/>
        <v>42090.909016203703</v>
      </c>
      <c r="T3809" s="9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100</v>
      </c>
      <c r="P3810" s="5">
        <f t="shared" si="237"/>
        <v>41.666666666666664</v>
      </c>
      <c r="Q3810" t="s">
        <v>8317</v>
      </c>
      <c r="R3810" t="s">
        <v>8318</v>
      </c>
      <c r="S3810" s="9">
        <f t="shared" si="238"/>
        <v>42059.453923611116</v>
      </c>
      <c r="T3810" s="9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101.25</v>
      </c>
      <c r="P3811" s="5">
        <f t="shared" si="237"/>
        <v>53.289473684210527</v>
      </c>
      <c r="Q3811" t="s">
        <v>8317</v>
      </c>
      <c r="R3811" t="s">
        <v>8318</v>
      </c>
      <c r="S3811" s="9">
        <f t="shared" si="238"/>
        <v>41800.526701388888</v>
      </c>
      <c r="T3811" s="9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121.73333333333333</v>
      </c>
      <c r="P3812" s="5">
        <f t="shared" si="237"/>
        <v>70.230769230769226</v>
      </c>
      <c r="Q3812" t="s">
        <v>8317</v>
      </c>
      <c r="R3812" t="s">
        <v>8318</v>
      </c>
      <c r="S3812" s="9">
        <f t="shared" si="238"/>
        <v>42054.849050925928</v>
      </c>
      <c r="T3812" s="9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330</v>
      </c>
      <c r="P3813" s="5">
        <f t="shared" si="237"/>
        <v>43.421052631578945</v>
      </c>
      <c r="Q3813" t="s">
        <v>8317</v>
      </c>
      <c r="R3813" t="s">
        <v>8318</v>
      </c>
      <c r="S3813" s="9">
        <f t="shared" si="238"/>
        <v>42487.62700231481</v>
      </c>
      <c r="T3813" s="9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109.55</v>
      </c>
      <c r="P3814" s="5">
        <f t="shared" si="237"/>
        <v>199.18181818181819</v>
      </c>
      <c r="Q3814" t="s">
        <v>8317</v>
      </c>
      <c r="R3814" t="s">
        <v>8318</v>
      </c>
      <c r="S3814" s="9">
        <f t="shared" si="238"/>
        <v>42109.751250000001</v>
      </c>
      <c r="T3814" s="9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100.95190476190474</v>
      </c>
      <c r="P3815" s="5">
        <f t="shared" si="237"/>
        <v>78.518148148148143</v>
      </c>
      <c r="Q3815" t="s">
        <v>8317</v>
      </c>
      <c r="R3815" t="s">
        <v>8318</v>
      </c>
      <c r="S3815" s="9">
        <f t="shared" si="238"/>
        <v>42497.275706018518</v>
      </c>
      <c r="T3815" s="9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140.13333333333333</v>
      </c>
      <c r="P3816" s="5">
        <f t="shared" si="237"/>
        <v>61.823529411764703</v>
      </c>
      <c r="Q3816" t="s">
        <v>8317</v>
      </c>
      <c r="R3816" t="s">
        <v>8318</v>
      </c>
      <c r="S3816" s="9">
        <f t="shared" si="238"/>
        <v>42058.904074074075</v>
      </c>
      <c r="T3816" s="9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100.001</v>
      </c>
      <c r="P3817" s="5">
        <f t="shared" si="237"/>
        <v>50.000500000000002</v>
      </c>
      <c r="Q3817" t="s">
        <v>8317</v>
      </c>
      <c r="R3817" t="s">
        <v>8318</v>
      </c>
      <c r="S3817" s="9">
        <f t="shared" si="238"/>
        <v>42207.259918981479</v>
      </c>
      <c r="T3817" s="9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119.238</v>
      </c>
      <c r="P3818" s="5">
        <f t="shared" si="237"/>
        <v>48.339729729729726</v>
      </c>
      <c r="Q3818" t="s">
        <v>8317</v>
      </c>
      <c r="R3818" t="s">
        <v>8318</v>
      </c>
      <c r="S3818" s="9">
        <f t="shared" si="238"/>
        <v>41807.690081018518</v>
      </c>
      <c r="T3818" s="9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107.25</v>
      </c>
      <c r="P3819" s="5">
        <f t="shared" si="237"/>
        <v>107.25</v>
      </c>
      <c r="Q3819" t="s">
        <v>8317</v>
      </c>
      <c r="R3819" t="s">
        <v>8318</v>
      </c>
      <c r="S3819" s="9">
        <f t="shared" si="238"/>
        <v>42284.69694444444</v>
      </c>
      <c r="T3819" s="9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227.99999999999997</v>
      </c>
      <c r="P3820" s="5">
        <f t="shared" si="237"/>
        <v>57</v>
      </c>
      <c r="Q3820" t="s">
        <v>8317</v>
      </c>
      <c r="R3820" t="s">
        <v>8318</v>
      </c>
      <c r="S3820" s="9">
        <f t="shared" si="238"/>
        <v>42045.84238425926</v>
      </c>
      <c r="T3820" s="9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106.4</v>
      </c>
      <c r="P3821" s="5">
        <f t="shared" si="237"/>
        <v>40.92307692307692</v>
      </c>
      <c r="Q3821" t="s">
        <v>8317</v>
      </c>
      <c r="R3821" t="s">
        <v>8318</v>
      </c>
      <c r="S3821" s="9">
        <f t="shared" si="238"/>
        <v>42184.209537037037</v>
      </c>
      <c r="T3821" s="9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143.33333333333334</v>
      </c>
      <c r="P3822" s="5">
        <f t="shared" si="237"/>
        <v>21.5</v>
      </c>
      <c r="Q3822" t="s">
        <v>8317</v>
      </c>
      <c r="R3822" t="s">
        <v>8318</v>
      </c>
      <c r="S3822" s="9">
        <f t="shared" si="238"/>
        <v>42160.651817129634</v>
      </c>
      <c r="T3822" s="9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104.54285714285714</v>
      </c>
      <c r="P3823" s="5">
        <f t="shared" si="237"/>
        <v>79.543478260869563</v>
      </c>
      <c r="Q3823" t="s">
        <v>8317</v>
      </c>
      <c r="R3823" t="s">
        <v>8318</v>
      </c>
      <c r="S3823" s="9">
        <f t="shared" si="238"/>
        <v>42341.180636574078</v>
      </c>
      <c r="T3823" s="9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110.02000000000001</v>
      </c>
      <c r="P3824" s="5">
        <f t="shared" si="237"/>
        <v>72.381578947368425</v>
      </c>
      <c r="Q3824" t="s">
        <v>8317</v>
      </c>
      <c r="R3824" t="s">
        <v>8318</v>
      </c>
      <c r="S3824" s="9">
        <f t="shared" si="238"/>
        <v>42329.838159722218</v>
      </c>
      <c r="T3824" s="9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106</v>
      </c>
      <c r="P3825" s="5">
        <f t="shared" si="237"/>
        <v>64.634146341463421</v>
      </c>
      <c r="Q3825" t="s">
        <v>8317</v>
      </c>
      <c r="R3825" t="s">
        <v>8318</v>
      </c>
      <c r="S3825" s="9">
        <f t="shared" si="238"/>
        <v>42170.910231481481</v>
      </c>
      <c r="T3825" s="9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108</v>
      </c>
      <c r="P3826" s="5">
        <f t="shared" si="237"/>
        <v>38.571428571428569</v>
      </c>
      <c r="Q3826" t="s">
        <v>8317</v>
      </c>
      <c r="R3826" t="s">
        <v>8318</v>
      </c>
      <c r="S3826" s="9">
        <f t="shared" si="238"/>
        <v>42571.626192129625</v>
      </c>
      <c r="T3826" s="9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105.42</v>
      </c>
      <c r="P3827" s="5">
        <f t="shared" si="237"/>
        <v>107.57142857142857</v>
      </c>
      <c r="Q3827" t="s">
        <v>8317</v>
      </c>
      <c r="R3827" t="s">
        <v>8318</v>
      </c>
      <c r="S3827" s="9">
        <f t="shared" si="238"/>
        <v>42151.069606481484</v>
      </c>
      <c r="T3827" s="9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119.16666666666667</v>
      </c>
      <c r="P3828" s="5">
        <f t="shared" si="237"/>
        <v>27.5</v>
      </c>
      <c r="Q3828" t="s">
        <v>8317</v>
      </c>
      <c r="R3828" t="s">
        <v>8318</v>
      </c>
      <c r="S3828" s="9">
        <f t="shared" si="238"/>
        <v>42101.423541666663</v>
      </c>
      <c r="T3828" s="9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152.66666666666666</v>
      </c>
      <c r="P3829" s="5">
        <f t="shared" si="237"/>
        <v>70.461538461538467</v>
      </c>
      <c r="Q3829" t="s">
        <v>8317</v>
      </c>
      <c r="R3829" t="s">
        <v>8318</v>
      </c>
      <c r="S3829" s="9">
        <f t="shared" si="238"/>
        <v>42034.928252314814</v>
      </c>
      <c r="T3829" s="9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100</v>
      </c>
      <c r="P3830" s="5">
        <f t="shared" si="237"/>
        <v>178.57142857142858</v>
      </c>
      <c r="Q3830" t="s">
        <v>8317</v>
      </c>
      <c r="R3830" t="s">
        <v>8318</v>
      </c>
      <c r="S3830" s="9">
        <f t="shared" si="238"/>
        <v>41944.527627314819</v>
      </c>
      <c r="T3830" s="9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100.2</v>
      </c>
      <c r="P3831" s="5">
        <f t="shared" si="237"/>
        <v>62.625</v>
      </c>
      <c r="Q3831" t="s">
        <v>8317</v>
      </c>
      <c r="R3831" t="s">
        <v>8318</v>
      </c>
      <c r="S3831" s="9">
        <f t="shared" si="238"/>
        <v>42593.865405092598</v>
      </c>
      <c r="T3831" s="9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225</v>
      </c>
      <c r="P3832" s="5">
        <f t="shared" si="237"/>
        <v>75</v>
      </c>
      <c r="Q3832" t="s">
        <v>8317</v>
      </c>
      <c r="R3832" t="s">
        <v>8318</v>
      </c>
      <c r="S3832" s="9">
        <f t="shared" si="238"/>
        <v>42503.740868055553</v>
      </c>
      <c r="T3832" s="9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106.02199999999999</v>
      </c>
      <c r="P3833" s="5">
        <f t="shared" si="237"/>
        <v>58.901111111111113</v>
      </c>
      <c r="Q3833" t="s">
        <v>8317</v>
      </c>
      <c r="R3833" t="s">
        <v>8318</v>
      </c>
      <c r="S3833" s="9">
        <f t="shared" si="238"/>
        <v>41927.848900462966</v>
      </c>
      <c r="T3833" s="9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104.66666666666666</v>
      </c>
      <c r="P3834" s="5">
        <f t="shared" si="237"/>
        <v>139.55555555555554</v>
      </c>
      <c r="Q3834" t="s">
        <v>8317</v>
      </c>
      <c r="R3834" t="s">
        <v>8318</v>
      </c>
      <c r="S3834" s="9">
        <f t="shared" si="238"/>
        <v>42375.114988425921</v>
      </c>
      <c r="T3834" s="9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116.66666666666667</v>
      </c>
      <c r="P3835" s="5">
        <f t="shared" si="237"/>
        <v>70</v>
      </c>
      <c r="Q3835" t="s">
        <v>8317</v>
      </c>
      <c r="R3835" t="s">
        <v>8318</v>
      </c>
      <c r="S3835" s="9">
        <f t="shared" si="238"/>
        <v>41963.872361111105</v>
      </c>
      <c r="T3835" s="9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109.03333333333333</v>
      </c>
      <c r="P3836" s="5">
        <f t="shared" si="237"/>
        <v>57.385964912280699</v>
      </c>
      <c r="Q3836" t="s">
        <v>8317</v>
      </c>
      <c r="R3836" t="s">
        <v>8318</v>
      </c>
      <c r="S3836" s="9">
        <f t="shared" si="238"/>
        <v>42143.445219907408</v>
      </c>
      <c r="T3836" s="9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160</v>
      </c>
      <c r="P3837" s="5">
        <f t="shared" si="237"/>
        <v>40</v>
      </c>
      <c r="Q3837" t="s">
        <v>8317</v>
      </c>
      <c r="R3837" t="s">
        <v>8318</v>
      </c>
      <c r="S3837" s="9">
        <f t="shared" si="238"/>
        <v>42460.94222222222</v>
      </c>
      <c r="T3837" s="9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112.5</v>
      </c>
      <c r="P3838" s="5">
        <f t="shared" si="237"/>
        <v>64.285714285714292</v>
      </c>
      <c r="Q3838" t="s">
        <v>8317</v>
      </c>
      <c r="R3838" t="s">
        <v>8318</v>
      </c>
      <c r="S3838" s="9">
        <f t="shared" si="238"/>
        <v>42553.926527777774</v>
      </c>
      <c r="T3838" s="9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102.1</v>
      </c>
      <c r="P3839" s="5">
        <f t="shared" si="237"/>
        <v>120.11764705882354</v>
      </c>
      <c r="Q3839" t="s">
        <v>8317</v>
      </c>
      <c r="R3839" t="s">
        <v>8318</v>
      </c>
      <c r="S3839" s="9">
        <f t="shared" si="238"/>
        <v>42152.765717592592</v>
      </c>
      <c r="T3839" s="9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100.824</v>
      </c>
      <c r="P3840" s="5">
        <f t="shared" si="237"/>
        <v>1008.24</v>
      </c>
      <c r="Q3840" t="s">
        <v>8317</v>
      </c>
      <c r="R3840" t="s">
        <v>8318</v>
      </c>
      <c r="S3840" s="9">
        <f t="shared" si="238"/>
        <v>42116.710752314815</v>
      </c>
      <c r="T3840" s="9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101.25</v>
      </c>
      <c r="P3841" s="5">
        <f t="shared" si="237"/>
        <v>63.28125</v>
      </c>
      <c r="Q3841" t="s">
        <v>8317</v>
      </c>
      <c r="R3841" t="s">
        <v>8318</v>
      </c>
      <c r="S3841" s="9">
        <f t="shared" si="238"/>
        <v>42155.142638888887</v>
      </c>
      <c r="T3841" s="9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6500</v>
      </c>
      <c r="P3842" s="5">
        <f t="shared" si="237"/>
        <v>21.666666666666668</v>
      </c>
      <c r="Q3842" t="s">
        <v>8317</v>
      </c>
      <c r="R3842" t="s">
        <v>8318</v>
      </c>
      <c r="S3842" s="9">
        <f t="shared" si="238"/>
        <v>42432.701724537037</v>
      </c>
      <c r="T3842" s="9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(E3843/D3843)*100</f>
        <v>8.7200000000000006</v>
      </c>
      <c r="P3843" s="5">
        <f t="shared" ref="P3843:P3906" si="241">E3843/L3843</f>
        <v>25.647058823529413</v>
      </c>
      <c r="Q3843" t="s">
        <v>8317</v>
      </c>
      <c r="R3843" t="s">
        <v>8318</v>
      </c>
      <c r="S3843" s="9">
        <f t="shared" ref="S3843:S3906" si="242">(((J3843/60)/60)/24)+DATE(1970,1,1)</f>
        <v>41780.785729166666</v>
      </c>
      <c r="T3843" s="9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21.94</v>
      </c>
      <c r="P3844" s="5">
        <f t="shared" si="241"/>
        <v>47.695652173913047</v>
      </c>
      <c r="Q3844" t="s">
        <v>8317</v>
      </c>
      <c r="R3844" t="s">
        <v>8318</v>
      </c>
      <c r="S3844" s="9">
        <f t="shared" si="242"/>
        <v>41740.493657407409</v>
      </c>
      <c r="T3844" s="9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21.3</v>
      </c>
      <c r="P3845" s="5">
        <f t="shared" si="241"/>
        <v>56.05263157894737</v>
      </c>
      <c r="Q3845" t="s">
        <v>8317</v>
      </c>
      <c r="R3845" t="s">
        <v>8318</v>
      </c>
      <c r="S3845" s="9">
        <f t="shared" si="242"/>
        <v>41766.072500000002</v>
      </c>
      <c r="T3845" s="9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41.489795918367342</v>
      </c>
      <c r="P3846" s="5">
        <f t="shared" si="241"/>
        <v>81.319999999999993</v>
      </c>
      <c r="Q3846" t="s">
        <v>8317</v>
      </c>
      <c r="R3846" t="s">
        <v>8318</v>
      </c>
      <c r="S3846" s="9">
        <f t="shared" si="242"/>
        <v>41766.617291666669</v>
      </c>
      <c r="T3846" s="9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2.105</v>
      </c>
      <c r="P3847" s="5">
        <f t="shared" si="241"/>
        <v>70.166666666666671</v>
      </c>
      <c r="Q3847" t="s">
        <v>8317</v>
      </c>
      <c r="R3847" t="s">
        <v>8318</v>
      </c>
      <c r="S3847" s="9">
        <f t="shared" si="242"/>
        <v>42248.627013888887</v>
      </c>
      <c r="T3847" s="9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</v>
      </c>
      <c r="P3848" s="5">
        <f t="shared" si="241"/>
        <v>23.625</v>
      </c>
      <c r="Q3848" t="s">
        <v>8317</v>
      </c>
      <c r="R3848" t="s">
        <v>8318</v>
      </c>
      <c r="S3848" s="9">
        <f t="shared" si="242"/>
        <v>41885.221550925926</v>
      </c>
      <c r="T3848" s="9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16.161904761904761</v>
      </c>
      <c r="P3849" s="5">
        <f t="shared" si="241"/>
        <v>188.55555555555554</v>
      </c>
      <c r="Q3849" t="s">
        <v>8317</v>
      </c>
      <c r="R3849" t="s">
        <v>8318</v>
      </c>
      <c r="S3849" s="9">
        <f t="shared" si="242"/>
        <v>42159.224432870367</v>
      </c>
      <c r="T3849" s="9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16.376923076923077</v>
      </c>
      <c r="P3850" s="5">
        <f t="shared" si="241"/>
        <v>49.511627906976742</v>
      </c>
      <c r="Q3850" t="s">
        <v>8317</v>
      </c>
      <c r="R3850" t="s">
        <v>8318</v>
      </c>
      <c r="S3850" s="9">
        <f t="shared" si="242"/>
        <v>42265.817002314812</v>
      </c>
      <c r="T3850" s="9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</v>
      </c>
      <c r="P3851" s="5">
        <f t="shared" si="241"/>
        <v>75.464285714285708</v>
      </c>
      <c r="Q3851" t="s">
        <v>8317</v>
      </c>
      <c r="R3851" t="s">
        <v>8318</v>
      </c>
      <c r="S3851" s="9">
        <f t="shared" si="242"/>
        <v>42136.767175925925</v>
      </c>
      <c r="T3851" s="9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3.8</v>
      </c>
      <c r="P3852" s="5">
        <f t="shared" si="241"/>
        <v>9.5</v>
      </c>
      <c r="Q3852" t="s">
        <v>8317</v>
      </c>
      <c r="R3852" t="s">
        <v>8318</v>
      </c>
      <c r="S3852" s="9">
        <f t="shared" si="242"/>
        <v>41975.124340277776</v>
      </c>
      <c r="T3852" s="9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34.08</v>
      </c>
      <c r="P3853" s="5">
        <f t="shared" si="241"/>
        <v>35.5</v>
      </c>
      <c r="Q3853" t="s">
        <v>8317</v>
      </c>
      <c r="R3853" t="s">
        <v>8318</v>
      </c>
      <c r="S3853" s="9">
        <f t="shared" si="242"/>
        <v>42172.439571759256</v>
      </c>
      <c r="T3853" s="9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0.2</v>
      </c>
      <c r="P3854" s="5">
        <f t="shared" si="241"/>
        <v>10</v>
      </c>
      <c r="Q3854" t="s">
        <v>8317</v>
      </c>
      <c r="R3854" t="s">
        <v>8318</v>
      </c>
      <c r="S3854" s="9">
        <f t="shared" si="242"/>
        <v>42065.190694444449</v>
      </c>
      <c r="T3854" s="9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2.5999999999999999E-2</v>
      </c>
      <c r="P3855" s="5">
        <f t="shared" si="241"/>
        <v>13</v>
      </c>
      <c r="Q3855" t="s">
        <v>8317</v>
      </c>
      <c r="R3855" t="s">
        <v>8318</v>
      </c>
      <c r="S3855" s="9">
        <f t="shared" si="242"/>
        <v>41848.84002314815</v>
      </c>
      <c r="T3855" s="9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16.254545454545454</v>
      </c>
      <c r="P3856" s="5">
        <f t="shared" si="241"/>
        <v>89.4</v>
      </c>
      <c r="Q3856" t="s">
        <v>8317</v>
      </c>
      <c r="R3856" t="s">
        <v>8318</v>
      </c>
      <c r="S3856" s="9">
        <f t="shared" si="242"/>
        <v>42103.884930555556</v>
      </c>
      <c r="T3856" s="9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</v>
      </c>
      <c r="P3857" s="5">
        <f t="shared" si="241"/>
        <v>25</v>
      </c>
      <c r="Q3857" t="s">
        <v>8317</v>
      </c>
      <c r="R3857" t="s">
        <v>8318</v>
      </c>
      <c r="S3857" s="9">
        <f t="shared" si="242"/>
        <v>42059.970729166671</v>
      </c>
      <c r="T3857" s="9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0.02</v>
      </c>
      <c r="P3858" s="5">
        <f t="shared" si="241"/>
        <v>1</v>
      </c>
      <c r="Q3858" t="s">
        <v>8317</v>
      </c>
      <c r="R3858" t="s">
        <v>8318</v>
      </c>
      <c r="S3858" s="9">
        <f t="shared" si="242"/>
        <v>42041.743090277778</v>
      </c>
      <c r="T3858" s="9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5.2</v>
      </c>
      <c r="P3859" s="5">
        <f t="shared" si="241"/>
        <v>65</v>
      </c>
      <c r="Q3859" t="s">
        <v>8317</v>
      </c>
      <c r="R3859" t="s">
        <v>8318</v>
      </c>
      <c r="S3859" s="9">
        <f t="shared" si="242"/>
        <v>41829.73715277778</v>
      </c>
      <c r="T3859" s="9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2</v>
      </c>
      <c r="P3860" s="5">
        <f t="shared" si="241"/>
        <v>10</v>
      </c>
      <c r="Q3860" t="s">
        <v>8317</v>
      </c>
      <c r="R3860" t="s">
        <v>8318</v>
      </c>
      <c r="S3860" s="9">
        <f t="shared" si="242"/>
        <v>42128.431064814817</v>
      </c>
      <c r="T3860" s="9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0.04</v>
      </c>
      <c r="P3861" s="5">
        <f t="shared" si="241"/>
        <v>1</v>
      </c>
      <c r="Q3861" t="s">
        <v>8317</v>
      </c>
      <c r="R3861" t="s">
        <v>8318</v>
      </c>
      <c r="S3861" s="9">
        <f t="shared" si="242"/>
        <v>41789.893599537041</v>
      </c>
      <c r="T3861" s="9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17.666666666666668</v>
      </c>
      <c r="P3862" s="5">
        <f t="shared" si="241"/>
        <v>81.538461538461533</v>
      </c>
      <c r="Q3862" t="s">
        <v>8317</v>
      </c>
      <c r="R3862" t="s">
        <v>8318</v>
      </c>
      <c r="S3862" s="9">
        <f t="shared" si="242"/>
        <v>41833.660995370366</v>
      </c>
      <c r="T3862" s="9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5</v>
      </c>
      <c r="P3863" s="5">
        <f t="shared" si="241"/>
        <v>100</v>
      </c>
      <c r="Q3863" t="s">
        <v>8317</v>
      </c>
      <c r="R3863" t="s">
        <v>8318</v>
      </c>
      <c r="S3863" s="9">
        <f t="shared" si="242"/>
        <v>41914.590011574073</v>
      </c>
      <c r="T3863" s="9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1.3333333333333334E-2</v>
      </c>
      <c r="P3864" s="5">
        <f t="shared" si="241"/>
        <v>1</v>
      </c>
      <c r="Q3864" t="s">
        <v>8317</v>
      </c>
      <c r="R3864" t="s">
        <v>8318</v>
      </c>
      <c r="S3864" s="9">
        <f t="shared" si="242"/>
        <v>42611.261064814811</v>
      </c>
      <c r="T3864" s="9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5" t="e">
        <f t="shared" si="241"/>
        <v>#DIV/0!</v>
      </c>
      <c r="Q3865" t="s">
        <v>8317</v>
      </c>
      <c r="R3865" t="s">
        <v>8318</v>
      </c>
      <c r="S3865" s="9">
        <f t="shared" si="242"/>
        <v>42253.633159722223</v>
      </c>
      <c r="T3865" s="9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</v>
      </c>
      <c r="P3866" s="5">
        <f t="shared" si="241"/>
        <v>20</v>
      </c>
      <c r="Q3866" t="s">
        <v>8317</v>
      </c>
      <c r="R3866" t="s">
        <v>8318</v>
      </c>
      <c r="S3866" s="9">
        <f t="shared" si="242"/>
        <v>42295.891828703709</v>
      </c>
      <c r="T3866" s="9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26.937422295897225</v>
      </c>
      <c r="P3867" s="5">
        <f t="shared" si="241"/>
        <v>46.428571428571431</v>
      </c>
      <c r="Q3867" t="s">
        <v>8317</v>
      </c>
      <c r="R3867" t="s">
        <v>8318</v>
      </c>
      <c r="S3867" s="9">
        <f t="shared" si="242"/>
        <v>41841.651597222226</v>
      </c>
      <c r="T3867" s="9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0.54999999999999993</v>
      </c>
      <c r="P3868" s="5">
        <f t="shared" si="241"/>
        <v>5.5</v>
      </c>
      <c r="Q3868" t="s">
        <v>8317</v>
      </c>
      <c r="R3868" t="s">
        <v>8318</v>
      </c>
      <c r="S3868" s="9">
        <f t="shared" si="242"/>
        <v>42402.947002314817</v>
      </c>
      <c r="T3868" s="9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12.55</v>
      </c>
      <c r="P3869" s="5">
        <f t="shared" si="241"/>
        <v>50.2</v>
      </c>
      <c r="Q3869" t="s">
        <v>8317</v>
      </c>
      <c r="R3869" t="s">
        <v>8318</v>
      </c>
      <c r="S3869" s="9">
        <f t="shared" si="242"/>
        <v>42509.814108796301</v>
      </c>
      <c r="T3869" s="9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0.2</v>
      </c>
      <c r="P3870" s="5">
        <f t="shared" si="241"/>
        <v>10</v>
      </c>
      <c r="Q3870" t="s">
        <v>8317</v>
      </c>
      <c r="R3870" t="s">
        <v>8359</v>
      </c>
      <c r="S3870" s="9">
        <f t="shared" si="242"/>
        <v>41865.659780092588</v>
      </c>
      <c r="T3870" s="9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3.4474868431088401</v>
      </c>
      <c r="P3871" s="5">
        <f t="shared" si="241"/>
        <v>30.133333333333333</v>
      </c>
      <c r="Q3871" t="s">
        <v>8317</v>
      </c>
      <c r="R3871" t="s">
        <v>8359</v>
      </c>
      <c r="S3871" s="9">
        <f t="shared" si="242"/>
        <v>42047.724444444444</v>
      </c>
      <c r="T3871" s="9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15</v>
      </c>
      <c r="P3872" s="5">
        <f t="shared" si="241"/>
        <v>150</v>
      </c>
      <c r="Q3872" t="s">
        <v>8317</v>
      </c>
      <c r="R3872" t="s">
        <v>8359</v>
      </c>
      <c r="S3872" s="9">
        <f t="shared" si="242"/>
        <v>41793.17219907407</v>
      </c>
      <c r="T3872" s="9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2.666666666666667</v>
      </c>
      <c r="P3873" s="5">
        <f t="shared" si="241"/>
        <v>13.333333333333334</v>
      </c>
      <c r="Q3873" t="s">
        <v>8317</v>
      </c>
      <c r="R3873" t="s">
        <v>8359</v>
      </c>
      <c r="S3873" s="9">
        <f t="shared" si="242"/>
        <v>42763.780671296292</v>
      </c>
      <c r="T3873" s="9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5" t="e">
        <f t="shared" si="241"/>
        <v>#DIV/0!</v>
      </c>
      <c r="Q3874" t="s">
        <v>8317</v>
      </c>
      <c r="R3874" t="s">
        <v>8359</v>
      </c>
      <c r="S3874" s="9">
        <f t="shared" si="242"/>
        <v>42180.145787037036</v>
      </c>
      <c r="T3874" s="9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5" t="e">
        <f t="shared" si="241"/>
        <v>#DIV/0!</v>
      </c>
      <c r="Q3875" t="s">
        <v>8317</v>
      </c>
      <c r="R3875" t="s">
        <v>8359</v>
      </c>
      <c r="S3875" s="9">
        <f t="shared" si="242"/>
        <v>42255.696006944447</v>
      </c>
      <c r="T3875" s="9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5" t="e">
        <f t="shared" si="241"/>
        <v>#DIV/0!</v>
      </c>
      <c r="Q3876" t="s">
        <v>8317</v>
      </c>
      <c r="R3876" t="s">
        <v>8359</v>
      </c>
      <c r="S3876" s="9">
        <f t="shared" si="242"/>
        <v>42007.016458333332</v>
      </c>
      <c r="T3876" s="9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5" t="e">
        <f t="shared" si="241"/>
        <v>#DIV/0!</v>
      </c>
      <c r="Q3877" t="s">
        <v>8317</v>
      </c>
      <c r="R3877" t="s">
        <v>8359</v>
      </c>
      <c r="S3877" s="9">
        <f t="shared" si="242"/>
        <v>42615.346817129626</v>
      </c>
      <c r="T3877" s="9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52.794871794871788</v>
      </c>
      <c r="P3878" s="5">
        <f t="shared" si="241"/>
        <v>44.760869565217391</v>
      </c>
      <c r="Q3878" t="s">
        <v>8317</v>
      </c>
      <c r="R3878" t="s">
        <v>8359</v>
      </c>
      <c r="S3878" s="9">
        <f t="shared" si="242"/>
        <v>42372.624166666668</v>
      </c>
      <c r="T3878" s="9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4.9639999999999995</v>
      </c>
      <c r="P3879" s="5">
        <f t="shared" si="241"/>
        <v>88.642857142857139</v>
      </c>
      <c r="Q3879" t="s">
        <v>8317</v>
      </c>
      <c r="R3879" t="s">
        <v>8359</v>
      </c>
      <c r="S3879" s="9">
        <f t="shared" si="242"/>
        <v>42682.67768518519</v>
      </c>
      <c r="T3879" s="9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5.5555555555555552E-2</v>
      </c>
      <c r="P3880" s="5">
        <f t="shared" si="241"/>
        <v>10</v>
      </c>
      <c r="Q3880" t="s">
        <v>8317</v>
      </c>
      <c r="R3880" t="s">
        <v>8359</v>
      </c>
      <c r="S3880" s="9">
        <f t="shared" si="242"/>
        <v>42154.818819444445</v>
      </c>
      <c r="T3880" s="9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5" t="e">
        <f t="shared" si="241"/>
        <v>#DIV/0!</v>
      </c>
      <c r="Q3881" t="s">
        <v>8317</v>
      </c>
      <c r="R3881" t="s">
        <v>8359</v>
      </c>
      <c r="S3881" s="9">
        <f t="shared" si="242"/>
        <v>41999.861064814817</v>
      </c>
      <c r="T3881" s="9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13.066666666666665</v>
      </c>
      <c r="P3882" s="5">
        <f t="shared" si="241"/>
        <v>57.647058823529413</v>
      </c>
      <c r="Q3882" t="s">
        <v>8317</v>
      </c>
      <c r="R3882" t="s">
        <v>8359</v>
      </c>
      <c r="S3882" s="9">
        <f t="shared" si="242"/>
        <v>41815.815046296295</v>
      </c>
      <c r="T3882" s="9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5</v>
      </c>
      <c r="P3883" s="5">
        <f t="shared" si="241"/>
        <v>25</v>
      </c>
      <c r="Q3883" t="s">
        <v>8317</v>
      </c>
      <c r="R3883" t="s">
        <v>8359</v>
      </c>
      <c r="S3883" s="9">
        <f t="shared" si="242"/>
        <v>42756.018506944441</v>
      </c>
      <c r="T3883" s="9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5" t="e">
        <f t="shared" si="241"/>
        <v>#DIV/0!</v>
      </c>
      <c r="Q3884" t="s">
        <v>8317</v>
      </c>
      <c r="R3884" t="s">
        <v>8359</v>
      </c>
      <c r="S3884" s="9">
        <f t="shared" si="242"/>
        <v>42373.983449074076</v>
      </c>
      <c r="T3884" s="9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5" t="e">
        <f t="shared" si="241"/>
        <v>#DIV/0!</v>
      </c>
      <c r="Q3885" t="s">
        <v>8317</v>
      </c>
      <c r="R3885" t="s">
        <v>8359</v>
      </c>
      <c r="S3885" s="9">
        <f t="shared" si="242"/>
        <v>41854.602650462963</v>
      </c>
      <c r="T3885" s="9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5" t="e">
        <f t="shared" si="241"/>
        <v>#DIV/0!</v>
      </c>
      <c r="Q3886" t="s">
        <v>8317</v>
      </c>
      <c r="R3886" t="s">
        <v>8359</v>
      </c>
      <c r="S3886" s="9">
        <f t="shared" si="242"/>
        <v>42065.791574074072</v>
      </c>
      <c r="T3886" s="9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5" t="e">
        <f t="shared" si="241"/>
        <v>#DIV/0!</v>
      </c>
      <c r="Q3887" t="s">
        <v>8317</v>
      </c>
      <c r="R3887" t="s">
        <v>8359</v>
      </c>
      <c r="S3887" s="9">
        <f t="shared" si="242"/>
        <v>42469.951284722221</v>
      </c>
      <c r="T3887" s="9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5" t="e">
        <f t="shared" si="241"/>
        <v>#DIV/0!</v>
      </c>
      <c r="Q3888" t="s">
        <v>8317</v>
      </c>
      <c r="R3888" t="s">
        <v>8359</v>
      </c>
      <c r="S3888" s="9">
        <f t="shared" si="242"/>
        <v>41954.228032407409</v>
      </c>
      <c r="T3888" s="9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</v>
      </c>
      <c r="P3889" s="5">
        <f t="shared" si="241"/>
        <v>17.5</v>
      </c>
      <c r="Q3889" t="s">
        <v>8317</v>
      </c>
      <c r="R3889" t="s">
        <v>8359</v>
      </c>
      <c r="S3889" s="9">
        <f t="shared" si="242"/>
        <v>42079.857974537037</v>
      </c>
      <c r="T3889" s="9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27.1</v>
      </c>
      <c r="P3890" s="5">
        <f t="shared" si="241"/>
        <v>38.714285714285715</v>
      </c>
      <c r="Q3890" t="s">
        <v>8317</v>
      </c>
      <c r="R3890" t="s">
        <v>8318</v>
      </c>
      <c r="S3890" s="9">
        <f t="shared" si="242"/>
        <v>42762.545810185184</v>
      </c>
      <c r="T3890" s="9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</v>
      </c>
      <c r="P3891" s="5">
        <f t="shared" si="241"/>
        <v>13.111111111111111</v>
      </c>
      <c r="Q3891" t="s">
        <v>8317</v>
      </c>
      <c r="R3891" t="s">
        <v>8318</v>
      </c>
      <c r="S3891" s="9">
        <f t="shared" si="242"/>
        <v>41977.004976851851</v>
      </c>
      <c r="T3891" s="9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16.826666666666668</v>
      </c>
      <c r="P3892" s="5">
        <f t="shared" si="241"/>
        <v>315.5</v>
      </c>
      <c r="Q3892" t="s">
        <v>8317</v>
      </c>
      <c r="R3892" t="s">
        <v>8318</v>
      </c>
      <c r="S3892" s="9">
        <f t="shared" si="242"/>
        <v>42171.758611111116</v>
      </c>
      <c r="T3892" s="9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32.5</v>
      </c>
      <c r="P3893" s="5">
        <f t="shared" si="241"/>
        <v>37.142857142857146</v>
      </c>
      <c r="Q3893" t="s">
        <v>8317</v>
      </c>
      <c r="R3893" t="s">
        <v>8318</v>
      </c>
      <c r="S3893" s="9">
        <f t="shared" si="242"/>
        <v>42056.1324537037</v>
      </c>
      <c r="T3893" s="9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5" t="e">
        <f t="shared" si="241"/>
        <v>#DIV/0!</v>
      </c>
      <c r="Q3894" t="s">
        <v>8317</v>
      </c>
      <c r="R3894" t="s">
        <v>8318</v>
      </c>
      <c r="S3894" s="9">
        <f t="shared" si="242"/>
        <v>41867.652280092596</v>
      </c>
      <c r="T3894" s="9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21.55</v>
      </c>
      <c r="P3895" s="5">
        <f t="shared" si="241"/>
        <v>128.27380952380952</v>
      </c>
      <c r="Q3895" t="s">
        <v>8317</v>
      </c>
      <c r="R3895" t="s">
        <v>8318</v>
      </c>
      <c r="S3895" s="9">
        <f t="shared" si="242"/>
        <v>41779.657870370371</v>
      </c>
      <c r="T3895" s="9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3.4666666666666663</v>
      </c>
      <c r="P3896" s="5">
        <f t="shared" si="241"/>
        <v>47.272727272727273</v>
      </c>
      <c r="Q3896" t="s">
        <v>8317</v>
      </c>
      <c r="R3896" t="s">
        <v>8318</v>
      </c>
      <c r="S3896" s="9">
        <f t="shared" si="242"/>
        <v>42679.958472222221</v>
      </c>
      <c r="T3896" s="9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5</v>
      </c>
      <c r="P3897" s="5">
        <f t="shared" si="241"/>
        <v>50</v>
      </c>
      <c r="Q3897" t="s">
        <v>8317</v>
      </c>
      <c r="R3897" t="s">
        <v>8318</v>
      </c>
      <c r="S3897" s="9">
        <f t="shared" si="242"/>
        <v>42032.250208333338</v>
      </c>
      <c r="T3897" s="9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10.625</v>
      </c>
      <c r="P3898" s="5">
        <f t="shared" si="241"/>
        <v>42.5</v>
      </c>
      <c r="Q3898" t="s">
        <v>8317</v>
      </c>
      <c r="R3898" t="s">
        <v>8318</v>
      </c>
      <c r="S3898" s="9">
        <f t="shared" si="242"/>
        <v>41793.191875000004</v>
      </c>
      <c r="T3898" s="9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17.599999999999998</v>
      </c>
      <c r="P3899" s="5">
        <f t="shared" si="241"/>
        <v>44</v>
      </c>
      <c r="Q3899" t="s">
        <v>8317</v>
      </c>
      <c r="R3899" t="s">
        <v>8318</v>
      </c>
      <c r="S3899" s="9">
        <f t="shared" si="242"/>
        <v>41982.87364583333</v>
      </c>
      <c r="T3899" s="9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32.56</v>
      </c>
      <c r="P3900" s="5">
        <f t="shared" si="241"/>
        <v>50.875</v>
      </c>
      <c r="Q3900" t="s">
        <v>8317</v>
      </c>
      <c r="R3900" t="s">
        <v>8318</v>
      </c>
      <c r="S3900" s="9">
        <f t="shared" si="242"/>
        <v>42193.482291666667</v>
      </c>
      <c r="T3900" s="9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</v>
      </c>
      <c r="P3901" s="5">
        <f t="shared" si="241"/>
        <v>62.5</v>
      </c>
      <c r="Q3901" t="s">
        <v>8317</v>
      </c>
      <c r="R3901" t="s">
        <v>8318</v>
      </c>
      <c r="S3901" s="9">
        <f t="shared" si="242"/>
        <v>41843.775011574071</v>
      </c>
      <c r="T3901" s="9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5.4</v>
      </c>
      <c r="P3902" s="5">
        <f t="shared" si="241"/>
        <v>27</v>
      </c>
      <c r="Q3902" t="s">
        <v>8317</v>
      </c>
      <c r="R3902" t="s">
        <v>8318</v>
      </c>
      <c r="S3902" s="9">
        <f t="shared" si="242"/>
        <v>42136.092488425929</v>
      </c>
      <c r="T3902" s="9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0.83333333333333337</v>
      </c>
      <c r="P3903" s="5">
        <f t="shared" si="241"/>
        <v>25</v>
      </c>
      <c r="Q3903" t="s">
        <v>8317</v>
      </c>
      <c r="R3903" t="s">
        <v>8318</v>
      </c>
      <c r="S3903" s="9">
        <f t="shared" si="242"/>
        <v>42317.826377314821</v>
      </c>
      <c r="T3903" s="9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48.833333333333336</v>
      </c>
      <c r="P3904" s="5">
        <f t="shared" si="241"/>
        <v>47.258064516129032</v>
      </c>
      <c r="Q3904" t="s">
        <v>8317</v>
      </c>
      <c r="R3904" t="s">
        <v>8318</v>
      </c>
      <c r="S3904" s="9">
        <f t="shared" si="242"/>
        <v>42663.468078703707</v>
      </c>
      <c r="T3904" s="9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5" t="e">
        <f t="shared" si="241"/>
        <v>#DIV/0!</v>
      </c>
      <c r="Q3905" t="s">
        <v>8317</v>
      </c>
      <c r="R3905" t="s">
        <v>8318</v>
      </c>
      <c r="S3905" s="9">
        <f t="shared" si="242"/>
        <v>42186.01116898148</v>
      </c>
      <c r="T3905" s="9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0.03</v>
      </c>
      <c r="P3906" s="5">
        <f t="shared" si="241"/>
        <v>1.5</v>
      </c>
      <c r="Q3906" t="s">
        <v>8317</v>
      </c>
      <c r="R3906" t="s">
        <v>8318</v>
      </c>
      <c r="S3906" s="9">
        <f t="shared" si="242"/>
        <v>42095.229166666672</v>
      </c>
      <c r="T3906" s="9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(E3907/D3907)*100</f>
        <v>11.533333333333333</v>
      </c>
      <c r="P3907" s="5">
        <f t="shared" ref="P3907:P3970" si="245">E3907/L3907</f>
        <v>24.714285714285715</v>
      </c>
      <c r="Q3907" t="s">
        <v>8317</v>
      </c>
      <c r="R3907" t="s">
        <v>8318</v>
      </c>
      <c r="S3907" s="9">
        <f t="shared" ref="S3907:S3970" si="246">(((J3907/60)/60)/24)+DATE(1970,1,1)</f>
        <v>42124.623877314814</v>
      </c>
      <c r="T3907" s="9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67.333333333333329</v>
      </c>
      <c r="P3908" s="5">
        <f t="shared" si="245"/>
        <v>63.125</v>
      </c>
      <c r="Q3908" t="s">
        <v>8317</v>
      </c>
      <c r="R3908" t="s">
        <v>8318</v>
      </c>
      <c r="S3908" s="9">
        <f t="shared" si="246"/>
        <v>42143.917743055557</v>
      </c>
      <c r="T3908" s="9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15.299999999999999</v>
      </c>
      <c r="P3909" s="5">
        <f t="shared" si="245"/>
        <v>38.25</v>
      </c>
      <c r="Q3909" t="s">
        <v>8317</v>
      </c>
      <c r="R3909" t="s">
        <v>8318</v>
      </c>
      <c r="S3909" s="9">
        <f t="shared" si="246"/>
        <v>41906.819513888891</v>
      </c>
      <c r="T3909" s="9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8.6666666666666679</v>
      </c>
      <c r="P3910" s="5">
        <f t="shared" si="245"/>
        <v>16.25</v>
      </c>
      <c r="Q3910" t="s">
        <v>8317</v>
      </c>
      <c r="R3910" t="s">
        <v>8318</v>
      </c>
      <c r="S3910" s="9">
        <f t="shared" si="246"/>
        <v>41834.135370370372</v>
      </c>
      <c r="T3910" s="9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0.22499999999999998</v>
      </c>
      <c r="P3911" s="5">
        <f t="shared" si="245"/>
        <v>33.75</v>
      </c>
      <c r="Q3911" t="s">
        <v>8317</v>
      </c>
      <c r="R3911" t="s">
        <v>8318</v>
      </c>
      <c r="S3911" s="9">
        <f t="shared" si="246"/>
        <v>41863.359282407408</v>
      </c>
      <c r="T3911" s="9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3.0833333333333335</v>
      </c>
      <c r="P3912" s="5">
        <f t="shared" si="245"/>
        <v>61.666666666666664</v>
      </c>
      <c r="Q3912" t="s">
        <v>8317</v>
      </c>
      <c r="R3912" t="s">
        <v>8318</v>
      </c>
      <c r="S3912" s="9">
        <f t="shared" si="246"/>
        <v>42224.756909722222</v>
      </c>
      <c r="T3912" s="9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37.412500000000001</v>
      </c>
      <c r="P3913" s="5">
        <f t="shared" si="245"/>
        <v>83.138888888888886</v>
      </c>
      <c r="Q3913" t="s">
        <v>8317</v>
      </c>
      <c r="R3913" t="s">
        <v>8318</v>
      </c>
      <c r="S3913" s="9">
        <f t="shared" si="246"/>
        <v>41939.8122337963</v>
      </c>
      <c r="T3913" s="9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6.6666666666666671E-3</v>
      </c>
      <c r="P3914" s="5">
        <f t="shared" si="245"/>
        <v>1</v>
      </c>
      <c r="Q3914" t="s">
        <v>8317</v>
      </c>
      <c r="R3914" t="s">
        <v>8318</v>
      </c>
      <c r="S3914" s="9">
        <f t="shared" si="246"/>
        <v>42059.270023148143</v>
      </c>
      <c r="T3914" s="9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10</v>
      </c>
      <c r="P3915" s="5">
        <f t="shared" si="245"/>
        <v>142.85714285714286</v>
      </c>
      <c r="Q3915" t="s">
        <v>8317</v>
      </c>
      <c r="R3915" t="s">
        <v>8318</v>
      </c>
      <c r="S3915" s="9">
        <f t="shared" si="246"/>
        <v>42308.211215277777</v>
      </c>
      <c r="T3915" s="9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36.36</v>
      </c>
      <c r="P3916" s="5">
        <f t="shared" si="245"/>
        <v>33.666666666666664</v>
      </c>
      <c r="Q3916" t="s">
        <v>8317</v>
      </c>
      <c r="R3916" t="s">
        <v>8318</v>
      </c>
      <c r="S3916" s="9">
        <f t="shared" si="246"/>
        <v>42114.818935185183</v>
      </c>
      <c r="T3916" s="9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0.33333333333333337</v>
      </c>
      <c r="P3917" s="5">
        <f t="shared" si="245"/>
        <v>5</v>
      </c>
      <c r="Q3917" t="s">
        <v>8317</v>
      </c>
      <c r="R3917" t="s">
        <v>8318</v>
      </c>
      <c r="S3917" s="9">
        <f t="shared" si="246"/>
        <v>42492.98505787037</v>
      </c>
      <c r="T3917" s="9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5" t="e">
        <f t="shared" si="245"/>
        <v>#DIV/0!</v>
      </c>
      <c r="Q3918" t="s">
        <v>8317</v>
      </c>
      <c r="R3918" t="s">
        <v>8318</v>
      </c>
      <c r="S3918" s="9">
        <f t="shared" si="246"/>
        <v>42494.471666666665</v>
      </c>
      <c r="T3918" s="9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0.2857142857142857</v>
      </c>
      <c r="P3919" s="5">
        <f t="shared" si="245"/>
        <v>10</v>
      </c>
      <c r="Q3919" t="s">
        <v>8317</v>
      </c>
      <c r="R3919" t="s">
        <v>8318</v>
      </c>
      <c r="S3919" s="9">
        <f t="shared" si="246"/>
        <v>41863.527326388888</v>
      </c>
      <c r="T3919" s="9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0.2</v>
      </c>
      <c r="P3920" s="5">
        <f t="shared" si="245"/>
        <v>40</v>
      </c>
      <c r="Q3920" t="s">
        <v>8317</v>
      </c>
      <c r="R3920" t="s">
        <v>8318</v>
      </c>
      <c r="S3920" s="9">
        <f t="shared" si="246"/>
        <v>41843.664618055554</v>
      </c>
      <c r="T3920" s="9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1.7999999999999998</v>
      </c>
      <c r="P3921" s="5">
        <f t="shared" si="245"/>
        <v>30</v>
      </c>
      <c r="Q3921" t="s">
        <v>8317</v>
      </c>
      <c r="R3921" t="s">
        <v>8318</v>
      </c>
      <c r="S3921" s="9">
        <f t="shared" si="246"/>
        <v>42358.684872685189</v>
      </c>
      <c r="T3921" s="9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5.4</v>
      </c>
      <c r="P3922" s="5">
        <f t="shared" si="245"/>
        <v>45</v>
      </c>
      <c r="Q3922" t="s">
        <v>8317</v>
      </c>
      <c r="R3922" t="s">
        <v>8318</v>
      </c>
      <c r="S3922" s="9">
        <f t="shared" si="246"/>
        <v>42657.38726851852</v>
      </c>
      <c r="T3922" s="9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5" t="e">
        <f t="shared" si="245"/>
        <v>#DIV/0!</v>
      </c>
      <c r="Q3923" t="s">
        <v>8317</v>
      </c>
      <c r="R3923" t="s">
        <v>8318</v>
      </c>
      <c r="S3923" s="9">
        <f t="shared" si="246"/>
        <v>41926.542303240742</v>
      </c>
      <c r="T3923" s="9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8.1333333333333329</v>
      </c>
      <c r="P3924" s="5">
        <f t="shared" si="245"/>
        <v>10.166666666666666</v>
      </c>
      <c r="Q3924" t="s">
        <v>8317</v>
      </c>
      <c r="R3924" t="s">
        <v>8318</v>
      </c>
      <c r="S3924" s="9">
        <f t="shared" si="246"/>
        <v>42020.768634259264</v>
      </c>
      <c r="T3924" s="9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12.034782608695652</v>
      </c>
      <c r="P3925" s="5">
        <f t="shared" si="245"/>
        <v>81.411764705882348</v>
      </c>
      <c r="Q3925" t="s">
        <v>8317</v>
      </c>
      <c r="R3925" t="s">
        <v>8318</v>
      </c>
      <c r="S3925" s="9">
        <f t="shared" si="246"/>
        <v>42075.979988425926</v>
      </c>
      <c r="T3925" s="9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15.266666666666667</v>
      </c>
      <c r="P3926" s="5">
        <f t="shared" si="245"/>
        <v>57.25</v>
      </c>
      <c r="Q3926" t="s">
        <v>8317</v>
      </c>
      <c r="R3926" t="s">
        <v>8318</v>
      </c>
      <c r="S3926" s="9">
        <f t="shared" si="246"/>
        <v>41786.959745370368</v>
      </c>
      <c r="T3926" s="9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10</v>
      </c>
      <c r="P3927" s="5">
        <f t="shared" si="245"/>
        <v>5</v>
      </c>
      <c r="Q3927" t="s">
        <v>8317</v>
      </c>
      <c r="R3927" t="s">
        <v>8318</v>
      </c>
      <c r="S3927" s="9">
        <f t="shared" si="246"/>
        <v>41820.870821759258</v>
      </c>
      <c r="T3927" s="9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0.3</v>
      </c>
      <c r="P3928" s="5">
        <f t="shared" si="245"/>
        <v>15</v>
      </c>
      <c r="Q3928" t="s">
        <v>8317</v>
      </c>
      <c r="R3928" t="s">
        <v>8318</v>
      </c>
      <c r="S3928" s="9">
        <f t="shared" si="246"/>
        <v>41970.085046296299</v>
      </c>
      <c r="T3928" s="9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1</v>
      </c>
      <c r="P3929" s="5">
        <f t="shared" si="245"/>
        <v>12.5</v>
      </c>
      <c r="Q3929" t="s">
        <v>8317</v>
      </c>
      <c r="R3929" t="s">
        <v>8318</v>
      </c>
      <c r="S3929" s="9">
        <f t="shared" si="246"/>
        <v>41830.267407407409</v>
      </c>
      <c r="T3929" s="9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13.020000000000001</v>
      </c>
      <c r="P3930" s="5">
        <f t="shared" si="245"/>
        <v>93</v>
      </c>
      <c r="Q3930" t="s">
        <v>8317</v>
      </c>
      <c r="R3930" t="s">
        <v>8318</v>
      </c>
      <c r="S3930" s="9">
        <f t="shared" si="246"/>
        <v>42265.683182870373</v>
      </c>
      <c r="T3930" s="9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2.2650000000000001</v>
      </c>
      <c r="P3931" s="5">
        <f t="shared" si="245"/>
        <v>32.357142857142854</v>
      </c>
      <c r="Q3931" t="s">
        <v>8317</v>
      </c>
      <c r="R3931" t="s">
        <v>8318</v>
      </c>
      <c r="S3931" s="9">
        <f t="shared" si="246"/>
        <v>42601.827141203699</v>
      </c>
      <c r="T3931" s="9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5" t="e">
        <f t="shared" si="245"/>
        <v>#DIV/0!</v>
      </c>
      <c r="Q3932" t="s">
        <v>8317</v>
      </c>
      <c r="R3932" t="s">
        <v>8318</v>
      </c>
      <c r="S3932" s="9">
        <f t="shared" si="246"/>
        <v>42433.338749999995</v>
      </c>
      <c r="T3932" s="9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5" t="e">
        <f t="shared" si="245"/>
        <v>#DIV/0!</v>
      </c>
      <c r="Q3933" t="s">
        <v>8317</v>
      </c>
      <c r="R3933" t="s">
        <v>8318</v>
      </c>
      <c r="S3933" s="9">
        <f t="shared" si="246"/>
        <v>42228.151701388888</v>
      </c>
      <c r="T3933" s="9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8.3333333333333332E-3</v>
      </c>
      <c r="P3934" s="5">
        <f t="shared" si="245"/>
        <v>1</v>
      </c>
      <c r="Q3934" t="s">
        <v>8317</v>
      </c>
      <c r="R3934" t="s">
        <v>8318</v>
      </c>
      <c r="S3934" s="9">
        <f t="shared" si="246"/>
        <v>42415.168564814812</v>
      </c>
      <c r="T3934" s="9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15.742857142857142</v>
      </c>
      <c r="P3935" s="5">
        <f t="shared" si="245"/>
        <v>91.833333333333329</v>
      </c>
      <c r="Q3935" t="s">
        <v>8317</v>
      </c>
      <c r="R3935" t="s">
        <v>8318</v>
      </c>
      <c r="S3935" s="9">
        <f t="shared" si="246"/>
        <v>42538.968310185184</v>
      </c>
      <c r="T3935" s="9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11</v>
      </c>
      <c r="P3936" s="5">
        <f t="shared" si="245"/>
        <v>45.833333333333336</v>
      </c>
      <c r="Q3936" t="s">
        <v>8317</v>
      </c>
      <c r="R3936" t="s">
        <v>8318</v>
      </c>
      <c r="S3936" s="9">
        <f t="shared" si="246"/>
        <v>42233.671747685185</v>
      </c>
      <c r="T3936" s="9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43.833333333333336</v>
      </c>
      <c r="P3937" s="5">
        <f t="shared" si="245"/>
        <v>57.173913043478258</v>
      </c>
      <c r="Q3937" t="s">
        <v>8317</v>
      </c>
      <c r="R3937" t="s">
        <v>8318</v>
      </c>
      <c r="S3937" s="9">
        <f t="shared" si="246"/>
        <v>42221.656782407401</v>
      </c>
      <c r="T3937" s="9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5" t="e">
        <f t="shared" si="245"/>
        <v>#DIV/0!</v>
      </c>
      <c r="Q3938" t="s">
        <v>8317</v>
      </c>
      <c r="R3938" t="s">
        <v>8318</v>
      </c>
      <c r="S3938" s="9">
        <f t="shared" si="246"/>
        <v>42675.262962962966</v>
      </c>
      <c r="T3938" s="9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86.135181975736558</v>
      </c>
      <c r="P3939" s="5">
        <f t="shared" si="245"/>
        <v>248.5</v>
      </c>
      <c r="Q3939" t="s">
        <v>8317</v>
      </c>
      <c r="R3939" t="s">
        <v>8318</v>
      </c>
      <c r="S3939" s="9">
        <f t="shared" si="246"/>
        <v>42534.631481481483</v>
      </c>
      <c r="T3939" s="9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12.196620583717358</v>
      </c>
      <c r="P3940" s="5">
        <f t="shared" si="245"/>
        <v>79.400000000000006</v>
      </c>
      <c r="Q3940" t="s">
        <v>8317</v>
      </c>
      <c r="R3940" t="s">
        <v>8318</v>
      </c>
      <c r="S3940" s="9">
        <f t="shared" si="246"/>
        <v>42151.905717592599</v>
      </c>
      <c r="T3940" s="9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0.1</v>
      </c>
      <c r="P3941" s="5">
        <f t="shared" si="245"/>
        <v>5</v>
      </c>
      <c r="Q3941" t="s">
        <v>8317</v>
      </c>
      <c r="R3941" t="s">
        <v>8318</v>
      </c>
      <c r="S3941" s="9">
        <f t="shared" si="246"/>
        <v>41915.400219907409</v>
      </c>
      <c r="T3941" s="9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0.22</v>
      </c>
      <c r="P3942" s="5">
        <f t="shared" si="245"/>
        <v>5.5</v>
      </c>
      <c r="Q3942" t="s">
        <v>8317</v>
      </c>
      <c r="R3942" t="s">
        <v>8318</v>
      </c>
      <c r="S3942" s="9">
        <f t="shared" si="246"/>
        <v>41961.492488425924</v>
      </c>
      <c r="T3942" s="9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0.90909090909090906</v>
      </c>
      <c r="P3943" s="5">
        <f t="shared" si="245"/>
        <v>25</v>
      </c>
      <c r="Q3943" t="s">
        <v>8317</v>
      </c>
      <c r="R3943" t="s">
        <v>8318</v>
      </c>
      <c r="S3943" s="9">
        <f t="shared" si="246"/>
        <v>41940.587233796294</v>
      </c>
      <c r="T3943" s="9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5" t="e">
        <f t="shared" si="245"/>
        <v>#DIV/0!</v>
      </c>
      <c r="Q3944" t="s">
        <v>8317</v>
      </c>
      <c r="R3944" t="s">
        <v>8318</v>
      </c>
      <c r="S3944" s="9">
        <f t="shared" si="246"/>
        <v>42111.904097222221</v>
      </c>
      <c r="T3944" s="9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35.64</v>
      </c>
      <c r="P3945" s="5">
        <f t="shared" si="245"/>
        <v>137.07692307692307</v>
      </c>
      <c r="Q3945" t="s">
        <v>8317</v>
      </c>
      <c r="R3945" t="s">
        <v>8318</v>
      </c>
      <c r="S3945" s="9">
        <f t="shared" si="246"/>
        <v>42279.778564814813</v>
      </c>
      <c r="T3945" s="9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5" t="e">
        <f t="shared" si="245"/>
        <v>#DIV/0!</v>
      </c>
      <c r="Q3946" t="s">
        <v>8317</v>
      </c>
      <c r="R3946" t="s">
        <v>8318</v>
      </c>
      <c r="S3946" s="9">
        <f t="shared" si="246"/>
        <v>42213.662905092591</v>
      </c>
      <c r="T3946" s="9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0.25</v>
      </c>
      <c r="P3947" s="5">
        <f t="shared" si="245"/>
        <v>5</v>
      </c>
      <c r="Q3947" t="s">
        <v>8317</v>
      </c>
      <c r="R3947" t="s">
        <v>8318</v>
      </c>
      <c r="S3947" s="9">
        <f t="shared" si="246"/>
        <v>42109.801712962959</v>
      </c>
      <c r="T3947" s="9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</v>
      </c>
      <c r="P3948" s="5">
        <f t="shared" si="245"/>
        <v>39</v>
      </c>
      <c r="Q3948" t="s">
        <v>8317</v>
      </c>
      <c r="R3948" t="s">
        <v>8318</v>
      </c>
      <c r="S3948" s="9">
        <f t="shared" si="246"/>
        <v>42031.833587962959</v>
      </c>
      <c r="T3948" s="9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3.3666666666666663</v>
      </c>
      <c r="P3949" s="5">
        <f t="shared" si="245"/>
        <v>50.5</v>
      </c>
      <c r="Q3949" t="s">
        <v>8317</v>
      </c>
      <c r="R3949" t="s">
        <v>8318</v>
      </c>
      <c r="S3949" s="9">
        <f t="shared" si="246"/>
        <v>42615.142870370371</v>
      </c>
      <c r="T3949" s="9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5" t="e">
        <f t="shared" si="245"/>
        <v>#DIV/0!</v>
      </c>
      <c r="Q3950" t="s">
        <v>8317</v>
      </c>
      <c r="R3950" t="s">
        <v>8318</v>
      </c>
      <c r="S3950" s="9">
        <f t="shared" si="246"/>
        <v>41829.325497685182</v>
      </c>
      <c r="T3950" s="9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15.770000000000001</v>
      </c>
      <c r="P3951" s="5">
        <f t="shared" si="245"/>
        <v>49.28125</v>
      </c>
      <c r="Q3951" t="s">
        <v>8317</v>
      </c>
      <c r="R3951" t="s">
        <v>8318</v>
      </c>
      <c r="S3951" s="9">
        <f t="shared" si="246"/>
        <v>42016.120613425926</v>
      </c>
      <c r="T3951" s="9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0.625</v>
      </c>
      <c r="P3952" s="5">
        <f t="shared" si="245"/>
        <v>25</v>
      </c>
      <c r="Q3952" t="s">
        <v>8317</v>
      </c>
      <c r="R3952" t="s">
        <v>8318</v>
      </c>
      <c r="S3952" s="9">
        <f t="shared" si="246"/>
        <v>42439.702314814815</v>
      </c>
      <c r="T3952" s="9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5.0000000000000001E-4</v>
      </c>
      <c r="P3953" s="5">
        <f t="shared" si="245"/>
        <v>1</v>
      </c>
      <c r="Q3953" t="s">
        <v>8317</v>
      </c>
      <c r="R3953" t="s">
        <v>8318</v>
      </c>
      <c r="S3953" s="9">
        <f t="shared" si="246"/>
        <v>42433.825717592597</v>
      </c>
      <c r="T3953" s="9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9.6153846153846159E-2</v>
      </c>
      <c r="P3954" s="5">
        <f t="shared" si="245"/>
        <v>25</v>
      </c>
      <c r="Q3954" t="s">
        <v>8317</v>
      </c>
      <c r="R3954" t="s">
        <v>8318</v>
      </c>
      <c r="S3954" s="9">
        <f t="shared" si="246"/>
        <v>42243.790393518517</v>
      </c>
      <c r="T3954" s="9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5" t="e">
        <f t="shared" si="245"/>
        <v>#DIV/0!</v>
      </c>
      <c r="Q3955" t="s">
        <v>8317</v>
      </c>
      <c r="R3955" t="s">
        <v>8318</v>
      </c>
      <c r="S3955" s="9">
        <f t="shared" si="246"/>
        <v>42550.048449074078</v>
      </c>
      <c r="T3955" s="9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5" t="e">
        <f t="shared" si="245"/>
        <v>#DIV/0!</v>
      </c>
      <c r="Q3956" t="s">
        <v>8317</v>
      </c>
      <c r="R3956" t="s">
        <v>8318</v>
      </c>
      <c r="S3956" s="9">
        <f t="shared" si="246"/>
        <v>41774.651203703703</v>
      </c>
      <c r="T3956" s="9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24.285714285714285</v>
      </c>
      <c r="P3957" s="5">
        <f t="shared" si="245"/>
        <v>53.125</v>
      </c>
      <c r="Q3957" t="s">
        <v>8317</v>
      </c>
      <c r="R3957" t="s">
        <v>8318</v>
      </c>
      <c r="S3957" s="9">
        <f t="shared" si="246"/>
        <v>42306.848854166667</v>
      </c>
      <c r="T3957" s="9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5" t="e">
        <f t="shared" si="245"/>
        <v>#DIV/0!</v>
      </c>
      <c r="Q3958" t="s">
        <v>8317</v>
      </c>
      <c r="R3958" t="s">
        <v>8318</v>
      </c>
      <c r="S3958" s="9">
        <f t="shared" si="246"/>
        <v>42457.932025462964</v>
      </c>
      <c r="T3958" s="9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2.5000000000000001E-2</v>
      </c>
      <c r="P3959" s="5">
        <f t="shared" si="245"/>
        <v>7</v>
      </c>
      <c r="Q3959" t="s">
        <v>8317</v>
      </c>
      <c r="R3959" t="s">
        <v>8318</v>
      </c>
      <c r="S3959" s="9">
        <f t="shared" si="246"/>
        <v>42513.976319444439</v>
      </c>
      <c r="T3959" s="9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32.049999999999997</v>
      </c>
      <c r="P3960" s="5">
        <f t="shared" si="245"/>
        <v>40.0625</v>
      </c>
      <c r="Q3960" t="s">
        <v>8317</v>
      </c>
      <c r="R3960" t="s">
        <v>8318</v>
      </c>
      <c r="S3960" s="9">
        <f t="shared" si="246"/>
        <v>41816.950370370374</v>
      </c>
      <c r="T3960" s="9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24.333333333333336</v>
      </c>
      <c r="P3961" s="5">
        <f t="shared" si="245"/>
        <v>24.333333333333332</v>
      </c>
      <c r="Q3961" t="s">
        <v>8317</v>
      </c>
      <c r="R3961" t="s">
        <v>8318</v>
      </c>
      <c r="S3961" s="9">
        <f t="shared" si="246"/>
        <v>41880.788842592592</v>
      </c>
      <c r="T3961" s="9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1.5</v>
      </c>
      <c r="P3962" s="5">
        <f t="shared" si="245"/>
        <v>11.25</v>
      </c>
      <c r="Q3962" t="s">
        <v>8317</v>
      </c>
      <c r="R3962" t="s">
        <v>8318</v>
      </c>
      <c r="S3962" s="9">
        <f t="shared" si="246"/>
        <v>42342.845555555556</v>
      </c>
      <c r="T3962" s="9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0.42</v>
      </c>
      <c r="P3963" s="5">
        <f t="shared" si="245"/>
        <v>10.5</v>
      </c>
      <c r="Q3963" t="s">
        <v>8317</v>
      </c>
      <c r="R3963" t="s">
        <v>8318</v>
      </c>
      <c r="S3963" s="9">
        <f t="shared" si="246"/>
        <v>41745.891319444447</v>
      </c>
      <c r="T3963" s="9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</v>
      </c>
      <c r="P3964" s="5">
        <f t="shared" si="245"/>
        <v>15</v>
      </c>
      <c r="Q3964" t="s">
        <v>8317</v>
      </c>
      <c r="R3964" t="s">
        <v>8318</v>
      </c>
      <c r="S3964" s="9">
        <f t="shared" si="246"/>
        <v>42311.621458333335</v>
      </c>
      <c r="T3964" s="9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5" t="e">
        <f t="shared" si="245"/>
        <v>#DIV/0!</v>
      </c>
      <c r="Q3965" t="s">
        <v>8317</v>
      </c>
      <c r="R3965" t="s">
        <v>8318</v>
      </c>
      <c r="S3965" s="9">
        <f t="shared" si="246"/>
        <v>42296.154131944444</v>
      </c>
      <c r="T3965" s="9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</v>
      </c>
      <c r="P3966" s="5">
        <f t="shared" si="245"/>
        <v>42</v>
      </c>
      <c r="Q3966" t="s">
        <v>8317</v>
      </c>
      <c r="R3966" t="s">
        <v>8318</v>
      </c>
      <c r="S3966" s="9">
        <f t="shared" si="246"/>
        <v>42053.722060185188</v>
      </c>
      <c r="T3966" s="9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14.249999999999998</v>
      </c>
      <c r="P3967" s="5">
        <f t="shared" si="245"/>
        <v>71.25</v>
      </c>
      <c r="Q3967" t="s">
        <v>8317</v>
      </c>
      <c r="R3967" t="s">
        <v>8318</v>
      </c>
      <c r="S3967" s="9">
        <f t="shared" si="246"/>
        <v>42414.235879629632</v>
      </c>
      <c r="T3967" s="9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0.6</v>
      </c>
      <c r="P3968" s="5">
        <f t="shared" si="245"/>
        <v>22.5</v>
      </c>
      <c r="Q3968" t="s">
        <v>8317</v>
      </c>
      <c r="R3968" t="s">
        <v>8318</v>
      </c>
      <c r="S3968" s="9">
        <f t="shared" si="246"/>
        <v>41801.711550925924</v>
      </c>
      <c r="T3968" s="9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24.117647058823529</v>
      </c>
      <c r="P3969" s="5">
        <f t="shared" si="245"/>
        <v>41</v>
      </c>
      <c r="Q3969" t="s">
        <v>8317</v>
      </c>
      <c r="R3969" t="s">
        <v>8318</v>
      </c>
      <c r="S3969" s="9">
        <f t="shared" si="246"/>
        <v>42770.290590277778</v>
      </c>
      <c r="T3969" s="9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10.54</v>
      </c>
      <c r="P3970" s="5">
        <f t="shared" si="245"/>
        <v>47.909090909090907</v>
      </c>
      <c r="Q3970" t="s">
        <v>8317</v>
      </c>
      <c r="R3970" t="s">
        <v>8318</v>
      </c>
      <c r="S3970" s="9">
        <f t="shared" si="246"/>
        <v>42452.815659722226</v>
      </c>
      <c r="T3970" s="9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(E3971/D3971)*100</f>
        <v>7.4690265486725664</v>
      </c>
      <c r="P3971" s="5">
        <f t="shared" ref="P3971:P4034" si="249">E3971/L3971</f>
        <v>35.166666666666664</v>
      </c>
      <c r="Q3971" t="s">
        <v>8317</v>
      </c>
      <c r="R3971" t="s">
        <v>8318</v>
      </c>
      <c r="S3971" s="9">
        <f t="shared" ref="S3971:S4034" si="250">(((J3971/60)/60)/24)+DATE(1970,1,1)</f>
        <v>42601.854699074072</v>
      </c>
      <c r="T3971" s="9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7.3333333333333334E-2</v>
      </c>
      <c r="P3972" s="5">
        <f t="shared" si="249"/>
        <v>5.5</v>
      </c>
      <c r="Q3972" t="s">
        <v>8317</v>
      </c>
      <c r="R3972" t="s">
        <v>8318</v>
      </c>
      <c r="S3972" s="9">
        <f t="shared" si="250"/>
        <v>42447.863553240735</v>
      </c>
      <c r="T3972" s="9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0.97142857142857131</v>
      </c>
      <c r="P3973" s="5">
        <f t="shared" si="249"/>
        <v>22.666666666666668</v>
      </c>
      <c r="Q3973" t="s">
        <v>8317</v>
      </c>
      <c r="R3973" t="s">
        <v>8318</v>
      </c>
      <c r="S3973" s="9">
        <f t="shared" si="250"/>
        <v>41811.536180555559</v>
      </c>
      <c r="T3973" s="9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21.099999999999998</v>
      </c>
      <c r="P3974" s="5">
        <f t="shared" si="249"/>
        <v>26.375</v>
      </c>
      <c r="Q3974" t="s">
        <v>8317</v>
      </c>
      <c r="R3974" t="s">
        <v>8318</v>
      </c>
      <c r="S3974" s="9">
        <f t="shared" si="250"/>
        <v>41981.067523148144</v>
      </c>
      <c r="T3974" s="9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78.100000000000009</v>
      </c>
      <c r="P3975" s="5">
        <f t="shared" si="249"/>
        <v>105.54054054054055</v>
      </c>
      <c r="Q3975" t="s">
        <v>8317</v>
      </c>
      <c r="R3975" t="s">
        <v>8318</v>
      </c>
      <c r="S3975" s="9">
        <f t="shared" si="250"/>
        <v>42469.68414351852</v>
      </c>
      <c r="T3975" s="9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32</v>
      </c>
      <c r="P3976" s="5">
        <f t="shared" si="249"/>
        <v>29.09090909090909</v>
      </c>
      <c r="Q3976" t="s">
        <v>8317</v>
      </c>
      <c r="R3976" t="s">
        <v>8318</v>
      </c>
      <c r="S3976" s="9">
        <f t="shared" si="250"/>
        <v>42493.546851851846</v>
      </c>
      <c r="T3976" s="9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5" t="e">
        <f t="shared" si="249"/>
        <v>#DIV/0!</v>
      </c>
      <c r="Q3977" t="s">
        <v>8317</v>
      </c>
      <c r="R3977" t="s">
        <v>8318</v>
      </c>
      <c r="S3977" s="9">
        <f t="shared" si="250"/>
        <v>42534.866875</v>
      </c>
      <c r="T3977" s="9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47.692307692307693</v>
      </c>
      <c r="P3978" s="5">
        <f t="shared" si="249"/>
        <v>62</v>
      </c>
      <c r="Q3978" t="s">
        <v>8317</v>
      </c>
      <c r="R3978" t="s">
        <v>8318</v>
      </c>
      <c r="S3978" s="9">
        <f t="shared" si="250"/>
        <v>41830.858344907407</v>
      </c>
      <c r="T3978" s="9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1.4500000000000002</v>
      </c>
      <c r="P3979" s="5">
        <f t="shared" si="249"/>
        <v>217.5</v>
      </c>
      <c r="Q3979" t="s">
        <v>8317</v>
      </c>
      <c r="R3979" t="s">
        <v>8318</v>
      </c>
      <c r="S3979" s="9">
        <f t="shared" si="250"/>
        <v>42543.788564814815</v>
      </c>
      <c r="T3979" s="9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10.7</v>
      </c>
      <c r="P3980" s="5">
        <f t="shared" si="249"/>
        <v>26.75</v>
      </c>
      <c r="Q3980" t="s">
        <v>8317</v>
      </c>
      <c r="R3980" t="s">
        <v>8318</v>
      </c>
      <c r="S3980" s="9">
        <f t="shared" si="250"/>
        <v>41975.642974537041</v>
      </c>
      <c r="T3980" s="9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</v>
      </c>
      <c r="P3981" s="5">
        <f t="shared" si="249"/>
        <v>18.333333333333332</v>
      </c>
      <c r="Q3981" t="s">
        <v>8317</v>
      </c>
      <c r="R3981" t="s">
        <v>8318</v>
      </c>
      <c r="S3981" s="9">
        <f t="shared" si="250"/>
        <v>42069.903437500005</v>
      </c>
      <c r="T3981" s="9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18</v>
      </c>
      <c r="P3982" s="5">
        <f t="shared" si="249"/>
        <v>64.285714285714292</v>
      </c>
      <c r="Q3982" t="s">
        <v>8317</v>
      </c>
      <c r="R3982" t="s">
        <v>8318</v>
      </c>
      <c r="S3982" s="9">
        <f t="shared" si="250"/>
        <v>41795.598923611113</v>
      </c>
      <c r="T3982" s="9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</v>
      </c>
      <c r="P3983" s="5">
        <f t="shared" si="249"/>
        <v>175</v>
      </c>
      <c r="Q3983" t="s">
        <v>8317</v>
      </c>
      <c r="R3983" t="s">
        <v>8318</v>
      </c>
      <c r="S3983" s="9">
        <f t="shared" si="250"/>
        <v>42508.179965277777</v>
      </c>
      <c r="T3983" s="9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20</v>
      </c>
      <c r="P3984" s="5">
        <f t="shared" si="249"/>
        <v>34</v>
      </c>
      <c r="Q3984" t="s">
        <v>8317</v>
      </c>
      <c r="R3984" t="s">
        <v>8318</v>
      </c>
      <c r="S3984" s="9">
        <f t="shared" si="250"/>
        <v>42132.809953703705</v>
      </c>
      <c r="T3984" s="9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34.802513464991023</v>
      </c>
      <c r="P3985" s="5">
        <f t="shared" si="249"/>
        <v>84.282608695652172</v>
      </c>
      <c r="Q3985" t="s">
        <v>8317</v>
      </c>
      <c r="R3985" t="s">
        <v>8318</v>
      </c>
      <c r="S3985" s="9">
        <f t="shared" si="250"/>
        <v>41747.86986111111</v>
      </c>
      <c r="T3985" s="9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</v>
      </c>
      <c r="P3986" s="5">
        <f t="shared" si="249"/>
        <v>9.5</v>
      </c>
      <c r="Q3986" t="s">
        <v>8317</v>
      </c>
      <c r="R3986" t="s">
        <v>8318</v>
      </c>
      <c r="S3986" s="9">
        <f t="shared" si="250"/>
        <v>41920.963472222218</v>
      </c>
      <c r="T3986" s="9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32.049999999999997</v>
      </c>
      <c r="P3987" s="5">
        <f t="shared" si="249"/>
        <v>33.736842105263158</v>
      </c>
      <c r="Q3987" t="s">
        <v>8317</v>
      </c>
      <c r="R3987" t="s">
        <v>8318</v>
      </c>
      <c r="S3987" s="9">
        <f t="shared" si="250"/>
        <v>42399.707407407404</v>
      </c>
      <c r="T3987" s="9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</v>
      </c>
      <c r="P3988" s="5">
        <f t="shared" si="249"/>
        <v>37.53846153846154</v>
      </c>
      <c r="Q3988" t="s">
        <v>8317</v>
      </c>
      <c r="R3988" t="s">
        <v>8318</v>
      </c>
      <c r="S3988" s="9">
        <f t="shared" si="250"/>
        <v>42467.548541666663</v>
      </c>
      <c r="T3988" s="9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37.75</v>
      </c>
      <c r="P3989" s="5">
        <f t="shared" si="249"/>
        <v>11.615384615384615</v>
      </c>
      <c r="Q3989" t="s">
        <v>8317</v>
      </c>
      <c r="R3989" t="s">
        <v>8318</v>
      </c>
      <c r="S3989" s="9">
        <f t="shared" si="250"/>
        <v>41765.92465277778</v>
      </c>
      <c r="T3989" s="9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</v>
      </c>
      <c r="P3990" s="5">
        <f t="shared" si="249"/>
        <v>8</v>
      </c>
      <c r="Q3990" t="s">
        <v>8317</v>
      </c>
      <c r="R3990" t="s">
        <v>8318</v>
      </c>
      <c r="S3990" s="9">
        <f t="shared" si="250"/>
        <v>42230.08116898148</v>
      </c>
      <c r="T3990" s="9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5" t="e">
        <f t="shared" si="249"/>
        <v>#DIV/0!</v>
      </c>
      <c r="Q3991" t="s">
        <v>8317</v>
      </c>
      <c r="R3991" t="s">
        <v>8318</v>
      </c>
      <c r="S3991" s="9">
        <f t="shared" si="250"/>
        <v>42286.749780092592</v>
      </c>
      <c r="T3991" s="9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</v>
      </c>
      <c r="P3992" s="5">
        <f t="shared" si="249"/>
        <v>23</v>
      </c>
      <c r="Q3992" t="s">
        <v>8317</v>
      </c>
      <c r="R3992" t="s">
        <v>8318</v>
      </c>
      <c r="S3992" s="9">
        <f t="shared" si="250"/>
        <v>42401.672372685185</v>
      </c>
      <c r="T3992" s="9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20</v>
      </c>
      <c r="P3993" s="5">
        <f t="shared" si="249"/>
        <v>100</v>
      </c>
      <c r="Q3993" t="s">
        <v>8317</v>
      </c>
      <c r="R3993" t="s">
        <v>8318</v>
      </c>
      <c r="S3993" s="9">
        <f t="shared" si="250"/>
        <v>42125.644467592589</v>
      </c>
      <c r="T3993" s="9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</v>
      </c>
      <c r="P3994" s="5">
        <f t="shared" si="249"/>
        <v>60.111111111111114</v>
      </c>
      <c r="Q3994" t="s">
        <v>8317</v>
      </c>
      <c r="R3994" t="s">
        <v>8318</v>
      </c>
      <c r="S3994" s="9">
        <f t="shared" si="250"/>
        <v>42289.94049768518</v>
      </c>
      <c r="T3994" s="9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6.0000000000000001E-3</v>
      </c>
      <c r="P3995" s="5">
        <f t="shared" si="249"/>
        <v>3</v>
      </c>
      <c r="Q3995" t="s">
        <v>8317</v>
      </c>
      <c r="R3995" t="s">
        <v>8318</v>
      </c>
      <c r="S3995" s="9">
        <f t="shared" si="250"/>
        <v>42107.864722222221</v>
      </c>
      <c r="T3995" s="9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0.25</v>
      </c>
      <c r="P3996" s="5">
        <f t="shared" si="249"/>
        <v>5</v>
      </c>
      <c r="Q3996" t="s">
        <v>8317</v>
      </c>
      <c r="R3996" t="s">
        <v>8318</v>
      </c>
      <c r="S3996" s="9">
        <f t="shared" si="250"/>
        <v>41809.389930555553</v>
      </c>
      <c r="T3996" s="9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35</v>
      </c>
      <c r="P3997" s="5">
        <f t="shared" si="249"/>
        <v>17.5</v>
      </c>
      <c r="Q3997" t="s">
        <v>8317</v>
      </c>
      <c r="R3997" t="s">
        <v>8318</v>
      </c>
      <c r="S3997" s="9">
        <f t="shared" si="250"/>
        <v>42019.683761574073</v>
      </c>
      <c r="T3997" s="9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16.566666666666666</v>
      </c>
      <c r="P3998" s="5">
        <f t="shared" si="249"/>
        <v>29.235294117647058</v>
      </c>
      <c r="Q3998" t="s">
        <v>8317</v>
      </c>
      <c r="R3998" t="s">
        <v>8318</v>
      </c>
      <c r="S3998" s="9">
        <f t="shared" si="250"/>
        <v>41950.26694444444</v>
      </c>
      <c r="T3998" s="9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5" t="e">
        <f t="shared" si="249"/>
        <v>#DIV/0!</v>
      </c>
      <c r="Q3999" t="s">
        <v>8317</v>
      </c>
      <c r="R3999" t="s">
        <v>8318</v>
      </c>
      <c r="S3999" s="9">
        <f t="shared" si="250"/>
        <v>42069.391446759255</v>
      </c>
      <c r="T3999" s="9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57.199999999999996</v>
      </c>
      <c r="P4000" s="5">
        <f t="shared" si="249"/>
        <v>59.583333333333336</v>
      </c>
      <c r="Q4000" t="s">
        <v>8317</v>
      </c>
      <c r="R4000" t="s">
        <v>8318</v>
      </c>
      <c r="S4000" s="9">
        <f t="shared" si="250"/>
        <v>42061.963263888887</v>
      </c>
      <c r="T4000" s="9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16.514285714285716</v>
      </c>
      <c r="P4001" s="5">
        <f t="shared" si="249"/>
        <v>82.571428571428569</v>
      </c>
      <c r="Q4001" t="s">
        <v>8317</v>
      </c>
      <c r="R4001" t="s">
        <v>8318</v>
      </c>
      <c r="S4001" s="9">
        <f t="shared" si="250"/>
        <v>41842.828680555554</v>
      </c>
      <c r="T4001" s="9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0.125</v>
      </c>
      <c r="P4002" s="5">
        <f t="shared" si="249"/>
        <v>10</v>
      </c>
      <c r="Q4002" t="s">
        <v>8317</v>
      </c>
      <c r="R4002" t="s">
        <v>8318</v>
      </c>
      <c r="S4002" s="9">
        <f t="shared" si="250"/>
        <v>42437.64534722222</v>
      </c>
      <c r="T4002" s="9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37.75</v>
      </c>
      <c r="P4003" s="5">
        <f t="shared" si="249"/>
        <v>32.357142857142854</v>
      </c>
      <c r="Q4003" t="s">
        <v>8317</v>
      </c>
      <c r="R4003" t="s">
        <v>8318</v>
      </c>
      <c r="S4003" s="9">
        <f t="shared" si="250"/>
        <v>42775.964212962965</v>
      </c>
      <c r="T4003" s="9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1.8399999999999999</v>
      </c>
      <c r="P4004" s="5">
        <f t="shared" si="249"/>
        <v>5.75</v>
      </c>
      <c r="Q4004" t="s">
        <v>8317</v>
      </c>
      <c r="R4004" t="s">
        <v>8318</v>
      </c>
      <c r="S4004" s="9">
        <f t="shared" si="250"/>
        <v>41879.043530092589</v>
      </c>
      <c r="T4004" s="9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10.050000000000001</v>
      </c>
      <c r="P4005" s="5">
        <f t="shared" si="249"/>
        <v>100.5</v>
      </c>
      <c r="Q4005" t="s">
        <v>8317</v>
      </c>
      <c r="R4005" t="s">
        <v>8318</v>
      </c>
      <c r="S4005" s="9">
        <f t="shared" si="250"/>
        <v>42020.587349537032</v>
      </c>
      <c r="T4005" s="9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0.2</v>
      </c>
      <c r="P4006" s="5">
        <f t="shared" si="249"/>
        <v>1</v>
      </c>
      <c r="Q4006" t="s">
        <v>8317</v>
      </c>
      <c r="R4006" t="s">
        <v>8318</v>
      </c>
      <c r="S4006" s="9">
        <f t="shared" si="250"/>
        <v>41890.16269675926</v>
      </c>
      <c r="T4006" s="9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1.3333333333333335</v>
      </c>
      <c r="P4007" s="5">
        <f t="shared" si="249"/>
        <v>20</v>
      </c>
      <c r="Q4007" t="s">
        <v>8317</v>
      </c>
      <c r="R4007" t="s">
        <v>8318</v>
      </c>
      <c r="S4007" s="9">
        <f t="shared" si="250"/>
        <v>41872.807696759257</v>
      </c>
      <c r="T4007" s="9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6.6666666666666671E-3</v>
      </c>
      <c r="P4008" s="5">
        <f t="shared" si="249"/>
        <v>2</v>
      </c>
      <c r="Q4008" t="s">
        <v>8317</v>
      </c>
      <c r="R4008" t="s">
        <v>8318</v>
      </c>
      <c r="S4008" s="9">
        <f t="shared" si="250"/>
        <v>42391.772997685184</v>
      </c>
      <c r="T4008" s="9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0.25</v>
      </c>
      <c r="P4009" s="5">
        <f t="shared" si="249"/>
        <v>5</v>
      </c>
      <c r="Q4009" t="s">
        <v>8317</v>
      </c>
      <c r="R4009" t="s">
        <v>8318</v>
      </c>
      <c r="S4009" s="9">
        <f t="shared" si="250"/>
        <v>41848.772928240738</v>
      </c>
      <c r="T4009" s="9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6</v>
      </c>
      <c r="P4010" s="5">
        <f t="shared" si="249"/>
        <v>15</v>
      </c>
      <c r="Q4010" t="s">
        <v>8317</v>
      </c>
      <c r="R4010" t="s">
        <v>8318</v>
      </c>
      <c r="S4010" s="9">
        <f t="shared" si="250"/>
        <v>42177.964201388888</v>
      </c>
      <c r="T4010" s="9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3.8860103626943006</v>
      </c>
      <c r="P4011" s="5">
        <f t="shared" si="249"/>
        <v>25</v>
      </c>
      <c r="Q4011" t="s">
        <v>8317</v>
      </c>
      <c r="R4011" t="s">
        <v>8318</v>
      </c>
      <c r="S4011" s="9">
        <f t="shared" si="250"/>
        <v>41851.700925925928</v>
      </c>
      <c r="T4011" s="9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24.194444444444443</v>
      </c>
      <c r="P4012" s="5">
        <f t="shared" si="249"/>
        <v>45.842105263157897</v>
      </c>
      <c r="Q4012" t="s">
        <v>8317</v>
      </c>
      <c r="R4012" t="s">
        <v>8318</v>
      </c>
      <c r="S4012" s="9">
        <f t="shared" si="250"/>
        <v>41921.770439814813</v>
      </c>
      <c r="T4012" s="9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7.6</v>
      </c>
      <c r="P4013" s="5">
        <f t="shared" si="249"/>
        <v>4.75</v>
      </c>
      <c r="Q4013" t="s">
        <v>8317</v>
      </c>
      <c r="R4013" t="s">
        <v>8318</v>
      </c>
      <c r="S4013" s="9">
        <f t="shared" si="250"/>
        <v>42002.54488425926</v>
      </c>
      <c r="T4013" s="9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5" t="e">
        <f t="shared" si="249"/>
        <v>#DIV/0!</v>
      </c>
      <c r="Q4014" t="s">
        <v>8317</v>
      </c>
      <c r="R4014" t="s">
        <v>8318</v>
      </c>
      <c r="S4014" s="9">
        <f t="shared" si="250"/>
        <v>42096.544548611113</v>
      </c>
      <c r="T4014" s="9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1.3</v>
      </c>
      <c r="P4015" s="5">
        <f t="shared" si="249"/>
        <v>13</v>
      </c>
      <c r="Q4015" t="s">
        <v>8317</v>
      </c>
      <c r="R4015" t="s">
        <v>8318</v>
      </c>
      <c r="S4015" s="9">
        <f t="shared" si="250"/>
        <v>42021.301192129627</v>
      </c>
      <c r="T4015" s="9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5" t="e">
        <f t="shared" si="249"/>
        <v>#DIV/0!</v>
      </c>
      <c r="Q4016" t="s">
        <v>8317</v>
      </c>
      <c r="R4016" t="s">
        <v>8318</v>
      </c>
      <c r="S4016" s="9">
        <f t="shared" si="250"/>
        <v>42419.246168981481</v>
      </c>
      <c r="T4016" s="9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1.4285714285714287E-2</v>
      </c>
      <c r="P4017" s="5">
        <f t="shared" si="249"/>
        <v>1</v>
      </c>
      <c r="Q4017" t="s">
        <v>8317</v>
      </c>
      <c r="R4017" t="s">
        <v>8318</v>
      </c>
      <c r="S4017" s="9">
        <f t="shared" si="250"/>
        <v>42174.780821759254</v>
      </c>
      <c r="T4017" s="9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14.000000000000002</v>
      </c>
      <c r="P4018" s="5">
        <f t="shared" si="249"/>
        <v>10</v>
      </c>
      <c r="Q4018" t="s">
        <v>8317</v>
      </c>
      <c r="R4018" t="s">
        <v>8318</v>
      </c>
      <c r="S4018" s="9">
        <f t="shared" si="250"/>
        <v>41869.872685185182</v>
      </c>
      <c r="T4018" s="9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</v>
      </c>
      <c r="P4019" s="5">
        <f t="shared" si="249"/>
        <v>52.5</v>
      </c>
      <c r="Q4019" t="s">
        <v>8317</v>
      </c>
      <c r="R4019" t="s">
        <v>8318</v>
      </c>
      <c r="S4019" s="9">
        <f t="shared" si="250"/>
        <v>41856.672152777777</v>
      </c>
      <c r="T4019" s="9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8.6666666666666679</v>
      </c>
      <c r="P4020" s="5">
        <f t="shared" si="249"/>
        <v>32.5</v>
      </c>
      <c r="Q4020" t="s">
        <v>8317</v>
      </c>
      <c r="R4020" t="s">
        <v>8318</v>
      </c>
      <c r="S4020" s="9">
        <f t="shared" si="250"/>
        <v>42620.91097222222</v>
      </c>
      <c r="T4020" s="9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0.82857142857142851</v>
      </c>
      <c r="P4021" s="5">
        <f t="shared" si="249"/>
        <v>7.25</v>
      </c>
      <c r="Q4021" t="s">
        <v>8317</v>
      </c>
      <c r="R4021" t="s">
        <v>8318</v>
      </c>
      <c r="S4021" s="9">
        <f t="shared" si="250"/>
        <v>42417.675879629634</v>
      </c>
      <c r="T4021" s="9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16.666666666666664</v>
      </c>
      <c r="P4022" s="5">
        <f t="shared" si="249"/>
        <v>33.333333333333336</v>
      </c>
      <c r="Q4022" t="s">
        <v>8317</v>
      </c>
      <c r="R4022" t="s">
        <v>8318</v>
      </c>
      <c r="S4022" s="9">
        <f t="shared" si="250"/>
        <v>42057.190960648149</v>
      </c>
      <c r="T4022" s="9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0.83333333333333337</v>
      </c>
      <c r="P4023" s="5">
        <f t="shared" si="249"/>
        <v>62.5</v>
      </c>
      <c r="Q4023" t="s">
        <v>8317</v>
      </c>
      <c r="R4023" t="s">
        <v>8318</v>
      </c>
      <c r="S4023" s="9">
        <f t="shared" si="250"/>
        <v>41878.911550925928</v>
      </c>
      <c r="T4023" s="9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69.561111111111103</v>
      </c>
      <c r="P4024" s="5">
        <f t="shared" si="249"/>
        <v>63.558375634517766</v>
      </c>
      <c r="Q4024" t="s">
        <v>8317</v>
      </c>
      <c r="R4024" t="s">
        <v>8318</v>
      </c>
      <c r="S4024" s="9">
        <f t="shared" si="250"/>
        <v>41990.584108796291</v>
      </c>
      <c r="T4024" s="9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5" t="e">
        <f t="shared" si="249"/>
        <v>#DIV/0!</v>
      </c>
      <c r="Q4025" t="s">
        <v>8317</v>
      </c>
      <c r="R4025" t="s">
        <v>8318</v>
      </c>
      <c r="S4025" s="9">
        <f t="shared" si="250"/>
        <v>42408.999571759254</v>
      </c>
      <c r="T4025" s="9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</v>
      </c>
      <c r="P4026" s="5">
        <f t="shared" si="249"/>
        <v>10</v>
      </c>
      <c r="Q4026" t="s">
        <v>8317</v>
      </c>
      <c r="R4026" t="s">
        <v>8318</v>
      </c>
      <c r="S4026" s="9">
        <f t="shared" si="250"/>
        <v>42217.670104166667</v>
      </c>
      <c r="T4026" s="9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5</v>
      </c>
      <c r="P4027" s="5">
        <f t="shared" si="249"/>
        <v>62.5</v>
      </c>
      <c r="Q4027" t="s">
        <v>8317</v>
      </c>
      <c r="R4027" t="s">
        <v>8318</v>
      </c>
      <c r="S4027" s="9">
        <f t="shared" si="250"/>
        <v>42151.237685185188</v>
      </c>
      <c r="T4027" s="9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5" t="e">
        <f t="shared" si="249"/>
        <v>#DIV/0!</v>
      </c>
      <c r="Q4028" t="s">
        <v>8317</v>
      </c>
      <c r="R4028" t="s">
        <v>8318</v>
      </c>
      <c r="S4028" s="9">
        <f t="shared" si="250"/>
        <v>42282.655543981484</v>
      </c>
      <c r="T4028" s="9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</v>
      </c>
      <c r="P4029" s="5">
        <f t="shared" si="249"/>
        <v>30.714285714285715</v>
      </c>
      <c r="Q4029" t="s">
        <v>8317</v>
      </c>
      <c r="R4029" t="s">
        <v>8318</v>
      </c>
      <c r="S4029" s="9">
        <f t="shared" si="250"/>
        <v>42768.97084490741</v>
      </c>
      <c r="T4029" s="9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28.050000000000004</v>
      </c>
      <c r="P4030" s="5">
        <f t="shared" si="249"/>
        <v>51</v>
      </c>
      <c r="Q4030" t="s">
        <v>8317</v>
      </c>
      <c r="R4030" t="s">
        <v>8318</v>
      </c>
      <c r="S4030" s="9">
        <f t="shared" si="250"/>
        <v>41765.938657407409</v>
      </c>
      <c r="T4030" s="9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5" t="e">
        <f t="shared" si="249"/>
        <v>#DIV/0!</v>
      </c>
      <c r="Q4031" t="s">
        <v>8317</v>
      </c>
      <c r="R4031" t="s">
        <v>8318</v>
      </c>
      <c r="S4031" s="9">
        <f t="shared" si="250"/>
        <v>42322.025115740747</v>
      </c>
      <c r="T4031" s="9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16</v>
      </c>
      <c r="P4032" s="5">
        <f t="shared" si="249"/>
        <v>66.666666666666671</v>
      </c>
      <c r="Q4032" t="s">
        <v>8317</v>
      </c>
      <c r="R4032" t="s">
        <v>8318</v>
      </c>
      <c r="S4032" s="9">
        <f t="shared" si="250"/>
        <v>42374.655081018514</v>
      </c>
      <c r="T4032" s="9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5" t="e">
        <f t="shared" si="249"/>
        <v>#DIV/0!</v>
      </c>
      <c r="Q4033" t="s">
        <v>8317</v>
      </c>
      <c r="R4033" t="s">
        <v>8318</v>
      </c>
      <c r="S4033" s="9">
        <f t="shared" si="250"/>
        <v>41941.585231481484</v>
      </c>
      <c r="T4033" s="9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6.8287037037037033</v>
      </c>
      <c r="P4034" s="5">
        <f t="shared" si="249"/>
        <v>59</v>
      </c>
      <c r="Q4034" t="s">
        <v>8317</v>
      </c>
      <c r="R4034" t="s">
        <v>8318</v>
      </c>
      <c r="S4034" s="9">
        <f t="shared" si="250"/>
        <v>42293.809212962966</v>
      </c>
      <c r="T4034" s="9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(E4035/D4035)*100</f>
        <v>25.698702928870294</v>
      </c>
      <c r="P4035" s="5">
        <f t="shared" ref="P4035:P4098" si="253">E4035/L4035</f>
        <v>65.340319148936175</v>
      </c>
      <c r="Q4035" t="s">
        <v>8317</v>
      </c>
      <c r="R4035" t="s">
        <v>8318</v>
      </c>
      <c r="S4035" s="9">
        <f t="shared" ref="S4035:S4098" si="254">(((J4035/60)/60)/24)+DATE(1970,1,1)</f>
        <v>42614.268796296295</v>
      </c>
      <c r="T4035" s="9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1.4814814814814816</v>
      </c>
      <c r="P4036" s="5">
        <f t="shared" si="253"/>
        <v>100</v>
      </c>
      <c r="Q4036" t="s">
        <v>8317</v>
      </c>
      <c r="R4036" t="s">
        <v>8318</v>
      </c>
      <c r="S4036" s="9">
        <f t="shared" si="254"/>
        <v>42067.947337962964</v>
      </c>
      <c r="T4036" s="9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36.85</v>
      </c>
      <c r="P4037" s="5">
        <f t="shared" si="253"/>
        <v>147.4</v>
      </c>
      <c r="Q4037" t="s">
        <v>8317</v>
      </c>
      <c r="R4037" t="s">
        <v>8318</v>
      </c>
      <c r="S4037" s="9">
        <f t="shared" si="254"/>
        <v>41903.882951388885</v>
      </c>
      <c r="T4037" s="9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47.05</v>
      </c>
      <c r="P4038" s="5">
        <f t="shared" si="253"/>
        <v>166.05882352941177</v>
      </c>
      <c r="Q4038" t="s">
        <v>8317</v>
      </c>
      <c r="R4038" t="s">
        <v>8318</v>
      </c>
      <c r="S4038" s="9">
        <f t="shared" si="254"/>
        <v>41804.937083333331</v>
      </c>
      <c r="T4038" s="9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11.428571428571429</v>
      </c>
      <c r="P4039" s="5">
        <f t="shared" si="253"/>
        <v>40</v>
      </c>
      <c r="Q4039" t="s">
        <v>8317</v>
      </c>
      <c r="R4039" t="s">
        <v>8318</v>
      </c>
      <c r="S4039" s="9">
        <f t="shared" si="254"/>
        <v>42497.070775462969</v>
      </c>
      <c r="T4039" s="9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12.04</v>
      </c>
      <c r="P4040" s="5">
        <f t="shared" si="253"/>
        <v>75.25</v>
      </c>
      <c r="Q4040" t="s">
        <v>8317</v>
      </c>
      <c r="R4040" t="s">
        <v>8318</v>
      </c>
      <c r="S4040" s="9">
        <f t="shared" si="254"/>
        <v>41869.798726851855</v>
      </c>
      <c r="T4040" s="9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60</v>
      </c>
      <c r="P4041" s="5">
        <f t="shared" si="253"/>
        <v>60</v>
      </c>
      <c r="Q4041" t="s">
        <v>8317</v>
      </c>
      <c r="R4041" t="s">
        <v>8318</v>
      </c>
      <c r="S4041" s="9">
        <f t="shared" si="254"/>
        <v>42305.670914351853</v>
      </c>
      <c r="T4041" s="9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31.25</v>
      </c>
      <c r="P4042" s="5">
        <f t="shared" si="253"/>
        <v>1250</v>
      </c>
      <c r="Q4042" t="s">
        <v>8317</v>
      </c>
      <c r="R4042" t="s">
        <v>8318</v>
      </c>
      <c r="S4042" s="9">
        <f t="shared" si="254"/>
        <v>42144.231527777782</v>
      </c>
      <c r="T4042" s="9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0.42</v>
      </c>
      <c r="P4043" s="5">
        <f t="shared" si="253"/>
        <v>10.5</v>
      </c>
      <c r="Q4043" t="s">
        <v>8317</v>
      </c>
      <c r="R4043" t="s">
        <v>8318</v>
      </c>
      <c r="S4043" s="9">
        <f t="shared" si="254"/>
        <v>42559.474004629628</v>
      </c>
      <c r="T4043" s="9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0.21</v>
      </c>
      <c r="P4044" s="5">
        <f t="shared" si="253"/>
        <v>7</v>
      </c>
      <c r="Q4044" t="s">
        <v>8317</v>
      </c>
      <c r="R4044" t="s">
        <v>8318</v>
      </c>
      <c r="S4044" s="9">
        <f t="shared" si="254"/>
        <v>41995.084074074075</v>
      </c>
      <c r="T4044" s="9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5" t="e">
        <f t="shared" si="253"/>
        <v>#DIV/0!</v>
      </c>
      <c r="Q4045" t="s">
        <v>8317</v>
      </c>
      <c r="R4045" t="s">
        <v>8318</v>
      </c>
      <c r="S4045" s="9">
        <f t="shared" si="254"/>
        <v>41948.957465277781</v>
      </c>
      <c r="T4045" s="9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37.5</v>
      </c>
      <c r="P4046" s="5">
        <f t="shared" si="253"/>
        <v>56.25</v>
      </c>
      <c r="Q4046" t="s">
        <v>8317</v>
      </c>
      <c r="R4046" t="s">
        <v>8318</v>
      </c>
      <c r="S4046" s="9">
        <f t="shared" si="254"/>
        <v>42074.219699074078</v>
      </c>
      <c r="T4046" s="9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0.02</v>
      </c>
      <c r="P4047" s="5">
        <f t="shared" si="253"/>
        <v>1</v>
      </c>
      <c r="Q4047" t="s">
        <v>8317</v>
      </c>
      <c r="R4047" t="s">
        <v>8318</v>
      </c>
      <c r="S4047" s="9">
        <f t="shared" si="254"/>
        <v>41842.201261574075</v>
      </c>
      <c r="T4047" s="9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8.2142857142857135</v>
      </c>
      <c r="P4048" s="5">
        <f t="shared" si="253"/>
        <v>38.333333333333336</v>
      </c>
      <c r="Q4048" t="s">
        <v>8317</v>
      </c>
      <c r="R4048" t="s">
        <v>8318</v>
      </c>
      <c r="S4048" s="9">
        <f t="shared" si="254"/>
        <v>41904.650578703702</v>
      </c>
      <c r="T4048" s="9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2.1999999999999997</v>
      </c>
      <c r="P4049" s="5">
        <f t="shared" si="253"/>
        <v>27.5</v>
      </c>
      <c r="Q4049" t="s">
        <v>8317</v>
      </c>
      <c r="R4049" t="s">
        <v>8318</v>
      </c>
      <c r="S4049" s="9">
        <f t="shared" si="254"/>
        <v>41991.022488425922</v>
      </c>
      <c r="T4049" s="9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17.652941176470588</v>
      </c>
      <c r="P4050" s="5">
        <f t="shared" si="253"/>
        <v>32.978021978021978</v>
      </c>
      <c r="Q4050" t="s">
        <v>8317</v>
      </c>
      <c r="R4050" t="s">
        <v>8318</v>
      </c>
      <c r="S4050" s="9">
        <f t="shared" si="254"/>
        <v>42436.509108796294</v>
      </c>
      <c r="T4050" s="9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0.08</v>
      </c>
      <c r="P4051" s="5">
        <f t="shared" si="253"/>
        <v>16</v>
      </c>
      <c r="Q4051" t="s">
        <v>8317</v>
      </c>
      <c r="R4051" t="s">
        <v>8318</v>
      </c>
      <c r="S4051" s="9">
        <f t="shared" si="254"/>
        <v>42169.958506944444</v>
      </c>
      <c r="T4051" s="9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6.6666666666666666E-2</v>
      </c>
      <c r="P4052" s="5">
        <f t="shared" si="253"/>
        <v>1</v>
      </c>
      <c r="Q4052" t="s">
        <v>8317</v>
      </c>
      <c r="R4052" t="s">
        <v>8318</v>
      </c>
      <c r="S4052" s="9">
        <f t="shared" si="254"/>
        <v>41905.636469907404</v>
      </c>
      <c r="T4052" s="9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5" t="e">
        <f t="shared" si="253"/>
        <v>#DIV/0!</v>
      </c>
      <c r="Q4053" t="s">
        <v>8317</v>
      </c>
      <c r="R4053" t="s">
        <v>8318</v>
      </c>
      <c r="S4053" s="9">
        <f t="shared" si="254"/>
        <v>41761.810150462967</v>
      </c>
      <c r="T4053" s="9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37.533333333333339</v>
      </c>
      <c r="P4054" s="5">
        <f t="shared" si="253"/>
        <v>86.615384615384613</v>
      </c>
      <c r="Q4054" t="s">
        <v>8317</v>
      </c>
      <c r="R4054" t="s">
        <v>8318</v>
      </c>
      <c r="S4054" s="9">
        <f t="shared" si="254"/>
        <v>41865.878657407404</v>
      </c>
      <c r="T4054" s="9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22</v>
      </c>
      <c r="P4055" s="5">
        <f t="shared" si="253"/>
        <v>55</v>
      </c>
      <c r="Q4055" t="s">
        <v>8317</v>
      </c>
      <c r="R4055" t="s">
        <v>8318</v>
      </c>
      <c r="S4055" s="9">
        <f t="shared" si="254"/>
        <v>41928.690138888887</v>
      </c>
      <c r="T4055" s="9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5" t="e">
        <f t="shared" si="253"/>
        <v>#DIV/0!</v>
      </c>
      <c r="Q4056" t="s">
        <v>8317</v>
      </c>
      <c r="R4056" t="s">
        <v>8318</v>
      </c>
      <c r="S4056" s="9">
        <f t="shared" si="254"/>
        <v>42613.841261574074</v>
      </c>
      <c r="T4056" s="9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17.62</v>
      </c>
      <c r="P4057" s="5">
        <f t="shared" si="253"/>
        <v>41.952380952380949</v>
      </c>
      <c r="Q4057" t="s">
        <v>8317</v>
      </c>
      <c r="R4057" t="s">
        <v>8318</v>
      </c>
      <c r="S4057" s="9">
        <f t="shared" si="254"/>
        <v>41779.648506944446</v>
      </c>
      <c r="T4057" s="9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53</v>
      </c>
      <c r="P4058" s="5">
        <f t="shared" si="253"/>
        <v>88.333333333333329</v>
      </c>
      <c r="Q4058" t="s">
        <v>8317</v>
      </c>
      <c r="R4058" t="s">
        <v>8318</v>
      </c>
      <c r="S4058" s="9">
        <f t="shared" si="254"/>
        <v>42534.933321759265</v>
      </c>
      <c r="T4058" s="9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22.142857142857142</v>
      </c>
      <c r="P4059" s="5">
        <f t="shared" si="253"/>
        <v>129.16666666666666</v>
      </c>
      <c r="Q4059" t="s">
        <v>8317</v>
      </c>
      <c r="R4059" t="s">
        <v>8318</v>
      </c>
      <c r="S4059" s="9">
        <f t="shared" si="254"/>
        <v>42310.968518518523</v>
      </c>
      <c r="T4059" s="9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2.5333333333333332</v>
      </c>
      <c r="P4060" s="5">
        <f t="shared" si="253"/>
        <v>23.75</v>
      </c>
      <c r="Q4060" t="s">
        <v>8317</v>
      </c>
      <c r="R4060" t="s">
        <v>8318</v>
      </c>
      <c r="S4060" s="9">
        <f t="shared" si="254"/>
        <v>42446.060694444444</v>
      </c>
      <c r="T4060" s="9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</v>
      </c>
      <c r="P4061" s="5">
        <f t="shared" si="253"/>
        <v>35.714285714285715</v>
      </c>
      <c r="Q4061" t="s">
        <v>8317</v>
      </c>
      <c r="R4061" t="s">
        <v>8318</v>
      </c>
      <c r="S4061" s="9">
        <f t="shared" si="254"/>
        <v>41866.640648148146</v>
      </c>
      <c r="T4061" s="9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</v>
      </c>
      <c r="P4062" s="5">
        <f t="shared" si="253"/>
        <v>57</v>
      </c>
      <c r="Q4062" t="s">
        <v>8317</v>
      </c>
      <c r="R4062" t="s">
        <v>8318</v>
      </c>
      <c r="S4062" s="9">
        <f t="shared" si="254"/>
        <v>41779.695092592592</v>
      </c>
      <c r="T4062" s="9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5" t="e">
        <f t="shared" si="253"/>
        <v>#DIV/0!</v>
      </c>
      <c r="Q4063" t="s">
        <v>8317</v>
      </c>
      <c r="R4063" t="s">
        <v>8318</v>
      </c>
      <c r="S4063" s="9">
        <f t="shared" si="254"/>
        <v>42421.141469907408</v>
      </c>
      <c r="T4063" s="9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2.4500000000000002</v>
      </c>
      <c r="P4064" s="5">
        <f t="shared" si="253"/>
        <v>163.33333333333334</v>
      </c>
      <c r="Q4064" t="s">
        <v>8317</v>
      </c>
      <c r="R4064" t="s">
        <v>8318</v>
      </c>
      <c r="S4064" s="9">
        <f t="shared" si="254"/>
        <v>42523.739212962959</v>
      </c>
      <c r="T4064" s="9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1.4210526315789473</v>
      </c>
      <c r="P4065" s="5">
        <f t="shared" si="253"/>
        <v>15</v>
      </c>
      <c r="Q4065" t="s">
        <v>8317</v>
      </c>
      <c r="R4065" t="s">
        <v>8318</v>
      </c>
      <c r="S4065" s="9">
        <f t="shared" si="254"/>
        <v>41787.681527777779</v>
      </c>
      <c r="T4065" s="9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19.25</v>
      </c>
      <c r="P4066" s="5">
        <f t="shared" si="253"/>
        <v>64.166666666666671</v>
      </c>
      <c r="Q4066" t="s">
        <v>8317</v>
      </c>
      <c r="R4066" t="s">
        <v>8318</v>
      </c>
      <c r="S4066" s="9">
        <f t="shared" si="254"/>
        <v>42093.588263888887</v>
      </c>
      <c r="T4066" s="9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0.67500000000000004</v>
      </c>
      <c r="P4067" s="5">
        <f t="shared" si="253"/>
        <v>6.75</v>
      </c>
      <c r="Q4067" t="s">
        <v>8317</v>
      </c>
      <c r="R4067" t="s">
        <v>8318</v>
      </c>
      <c r="S4067" s="9">
        <f t="shared" si="254"/>
        <v>41833.951516203706</v>
      </c>
      <c r="T4067" s="9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0.16666666666666669</v>
      </c>
      <c r="P4068" s="5">
        <f t="shared" si="253"/>
        <v>25</v>
      </c>
      <c r="Q4068" t="s">
        <v>8317</v>
      </c>
      <c r="R4068" t="s">
        <v>8318</v>
      </c>
      <c r="S4068" s="9">
        <f t="shared" si="254"/>
        <v>42479.039212962962</v>
      </c>
      <c r="T4068" s="9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60.9</v>
      </c>
      <c r="P4069" s="5">
        <f t="shared" si="253"/>
        <v>179.11764705882354</v>
      </c>
      <c r="Q4069" t="s">
        <v>8317</v>
      </c>
      <c r="R4069" t="s">
        <v>8318</v>
      </c>
      <c r="S4069" s="9">
        <f t="shared" si="254"/>
        <v>42235.117476851854</v>
      </c>
      <c r="T4069" s="9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1</v>
      </c>
      <c r="P4070" s="5">
        <f t="shared" si="253"/>
        <v>34.950000000000003</v>
      </c>
      <c r="Q4070" t="s">
        <v>8317</v>
      </c>
      <c r="R4070" t="s">
        <v>8318</v>
      </c>
      <c r="S4070" s="9">
        <f t="shared" si="254"/>
        <v>42718.963599537034</v>
      </c>
      <c r="T4070" s="9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34.4</v>
      </c>
      <c r="P4071" s="5">
        <f t="shared" si="253"/>
        <v>33.07692307692308</v>
      </c>
      <c r="Q4071" t="s">
        <v>8317</v>
      </c>
      <c r="R4071" t="s">
        <v>8318</v>
      </c>
      <c r="S4071" s="9">
        <f t="shared" si="254"/>
        <v>42022.661527777775</v>
      </c>
      <c r="T4071" s="9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16.5</v>
      </c>
      <c r="P4072" s="5">
        <f t="shared" si="253"/>
        <v>27.5</v>
      </c>
      <c r="Q4072" t="s">
        <v>8317</v>
      </c>
      <c r="R4072" t="s">
        <v>8318</v>
      </c>
      <c r="S4072" s="9">
        <f t="shared" si="254"/>
        <v>42031.666898148149</v>
      </c>
      <c r="T4072" s="9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5" t="e">
        <f t="shared" si="253"/>
        <v>#DIV/0!</v>
      </c>
      <c r="Q4073" t="s">
        <v>8317</v>
      </c>
      <c r="R4073" t="s">
        <v>8318</v>
      </c>
      <c r="S4073" s="9">
        <f t="shared" si="254"/>
        <v>42700.804756944446</v>
      </c>
      <c r="T4073" s="9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0.4</v>
      </c>
      <c r="P4074" s="5">
        <f t="shared" si="253"/>
        <v>2</v>
      </c>
      <c r="Q4074" t="s">
        <v>8317</v>
      </c>
      <c r="R4074" t="s">
        <v>8318</v>
      </c>
      <c r="S4074" s="9">
        <f t="shared" si="254"/>
        <v>41812.77443287037</v>
      </c>
      <c r="T4074" s="9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</v>
      </c>
      <c r="P4075" s="5">
        <f t="shared" si="253"/>
        <v>18.5</v>
      </c>
      <c r="Q4075" t="s">
        <v>8317</v>
      </c>
      <c r="R4075" t="s">
        <v>8318</v>
      </c>
      <c r="S4075" s="9">
        <f t="shared" si="254"/>
        <v>42078.34520833334</v>
      </c>
      <c r="T4075" s="9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26.727272727272727</v>
      </c>
      <c r="P4076" s="5">
        <f t="shared" si="253"/>
        <v>35</v>
      </c>
      <c r="Q4076" t="s">
        <v>8317</v>
      </c>
      <c r="R4076" t="s">
        <v>8318</v>
      </c>
      <c r="S4076" s="9">
        <f t="shared" si="254"/>
        <v>42283.552951388891</v>
      </c>
      <c r="T4076" s="9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28.799999999999997</v>
      </c>
      <c r="P4077" s="5">
        <f t="shared" si="253"/>
        <v>44.307692307692307</v>
      </c>
      <c r="Q4077" t="s">
        <v>8317</v>
      </c>
      <c r="R4077" t="s">
        <v>8318</v>
      </c>
      <c r="S4077" s="9">
        <f t="shared" si="254"/>
        <v>41779.045937499999</v>
      </c>
      <c r="T4077" s="9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5" t="e">
        <f t="shared" si="253"/>
        <v>#DIV/0!</v>
      </c>
      <c r="Q4078" t="s">
        <v>8317</v>
      </c>
      <c r="R4078" t="s">
        <v>8318</v>
      </c>
      <c r="S4078" s="9">
        <f t="shared" si="254"/>
        <v>41905.795706018522</v>
      </c>
      <c r="T4078" s="9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8.9</v>
      </c>
      <c r="P4079" s="5">
        <f t="shared" si="253"/>
        <v>222.5</v>
      </c>
      <c r="Q4079" t="s">
        <v>8317</v>
      </c>
      <c r="R4079" t="s">
        <v>8318</v>
      </c>
      <c r="S4079" s="9">
        <f t="shared" si="254"/>
        <v>42695.7105787037</v>
      </c>
      <c r="T4079" s="9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5" t="e">
        <f t="shared" si="253"/>
        <v>#DIV/0!</v>
      </c>
      <c r="Q4080" t="s">
        <v>8317</v>
      </c>
      <c r="R4080" t="s">
        <v>8318</v>
      </c>
      <c r="S4080" s="9">
        <f t="shared" si="254"/>
        <v>42732.787523148145</v>
      </c>
      <c r="T4080" s="9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0.16666666666666669</v>
      </c>
      <c r="P4081" s="5">
        <f t="shared" si="253"/>
        <v>5</v>
      </c>
      <c r="Q4081" t="s">
        <v>8317</v>
      </c>
      <c r="R4081" t="s">
        <v>8318</v>
      </c>
      <c r="S4081" s="9">
        <f t="shared" si="254"/>
        <v>42510.938900462963</v>
      </c>
      <c r="T4081" s="9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5" t="e">
        <f t="shared" si="253"/>
        <v>#DIV/0!</v>
      </c>
      <c r="Q4082" t="s">
        <v>8317</v>
      </c>
      <c r="R4082" t="s">
        <v>8318</v>
      </c>
      <c r="S4082" s="9">
        <f t="shared" si="254"/>
        <v>42511.698101851856</v>
      </c>
      <c r="T4082" s="9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15.737410071942445</v>
      </c>
      <c r="P4083" s="5">
        <f t="shared" si="253"/>
        <v>29.166666666666668</v>
      </c>
      <c r="Q4083" t="s">
        <v>8317</v>
      </c>
      <c r="R4083" t="s">
        <v>8318</v>
      </c>
      <c r="S4083" s="9">
        <f t="shared" si="254"/>
        <v>42041.581307870365</v>
      </c>
      <c r="T4083" s="9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2</v>
      </c>
      <c r="P4084" s="5">
        <f t="shared" si="253"/>
        <v>1.5</v>
      </c>
      <c r="Q4084" t="s">
        <v>8317</v>
      </c>
      <c r="R4084" t="s">
        <v>8318</v>
      </c>
      <c r="S4084" s="9">
        <f t="shared" si="254"/>
        <v>42307.189270833333</v>
      </c>
      <c r="T4084" s="9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21.685714285714287</v>
      </c>
      <c r="P4085" s="5">
        <f t="shared" si="253"/>
        <v>126.5</v>
      </c>
      <c r="Q4085" t="s">
        <v>8317</v>
      </c>
      <c r="R4085" t="s">
        <v>8318</v>
      </c>
      <c r="S4085" s="9">
        <f t="shared" si="254"/>
        <v>42353.761759259258</v>
      </c>
      <c r="T4085" s="9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0.33333333333333337</v>
      </c>
      <c r="P4086" s="5">
        <f t="shared" si="253"/>
        <v>10</v>
      </c>
      <c r="Q4086" t="s">
        <v>8317</v>
      </c>
      <c r="R4086" t="s">
        <v>8318</v>
      </c>
      <c r="S4086" s="9">
        <f t="shared" si="254"/>
        <v>42622.436412037037</v>
      </c>
      <c r="T4086" s="9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0.2857142857142857</v>
      </c>
      <c r="P4087" s="5">
        <f t="shared" si="253"/>
        <v>10</v>
      </c>
      <c r="Q4087" t="s">
        <v>8317</v>
      </c>
      <c r="R4087" t="s">
        <v>8318</v>
      </c>
      <c r="S4087" s="9">
        <f t="shared" si="254"/>
        <v>42058.603877314818</v>
      </c>
      <c r="T4087" s="9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</v>
      </c>
      <c r="P4088" s="5">
        <f t="shared" si="253"/>
        <v>9.4</v>
      </c>
      <c r="Q4088" t="s">
        <v>8317</v>
      </c>
      <c r="R4088" t="s">
        <v>8318</v>
      </c>
      <c r="S4088" s="9">
        <f t="shared" si="254"/>
        <v>42304.940960648149</v>
      </c>
      <c r="T4088" s="9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5" t="e">
        <f t="shared" si="253"/>
        <v>#DIV/0!</v>
      </c>
      <c r="Q4089" t="s">
        <v>8317</v>
      </c>
      <c r="R4089" t="s">
        <v>8318</v>
      </c>
      <c r="S4089" s="9">
        <f t="shared" si="254"/>
        <v>42538.742893518516</v>
      </c>
      <c r="T4089" s="9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10.8</v>
      </c>
      <c r="P4090" s="5">
        <f t="shared" si="253"/>
        <v>72</v>
      </c>
      <c r="Q4090" t="s">
        <v>8317</v>
      </c>
      <c r="R4090" t="s">
        <v>8318</v>
      </c>
      <c r="S4090" s="9">
        <f t="shared" si="254"/>
        <v>41990.612546296295</v>
      </c>
      <c r="T4090" s="9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</v>
      </c>
      <c r="P4091" s="5">
        <f t="shared" si="253"/>
        <v>30</v>
      </c>
      <c r="Q4091" t="s">
        <v>8317</v>
      </c>
      <c r="R4091" t="s">
        <v>8318</v>
      </c>
      <c r="S4091" s="9">
        <f t="shared" si="254"/>
        <v>42122.732499999998</v>
      </c>
      <c r="T4091" s="9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</v>
      </c>
      <c r="P4092" s="5">
        <f t="shared" si="253"/>
        <v>10.666666666666666</v>
      </c>
      <c r="Q4092" t="s">
        <v>8317</v>
      </c>
      <c r="R4092" t="s">
        <v>8318</v>
      </c>
      <c r="S4092" s="9">
        <f t="shared" si="254"/>
        <v>42209.67288194444</v>
      </c>
      <c r="T4092" s="9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12.75</v>
      </c>
      <c r="P4093" s="5">
        <f t="shared" si="253"/>
        <v>25.5</v>
      </c>
      <c r="Q4093" t="s">
        <v>8317</v>
      </c>
      <c r="R4093" t="s">
        <v>8318</v>
      </c>
      <c r="S4093" s="9">
        <f t="shared" si="254"/>
        <v>41990.506377314814</v>
      </c>
      <c r="T4093" s="9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1.8181818181818181E-2</v>
      </c>
      <c r="P4094" s="5">
        <f t="shared" si="253"/>
        <v>20</v>
      </c>
      <c r="Q4094" t="s">
        <v>8317</v>
      </c>
      <c r="R4094" t="s">
        <v>8318</v>
      </c>
      <c r="S4094" s="9">
        <f t="shared" si="254"/>
        <v>42039.194988425923</v>
      </c>
      <c r="T4094" s="9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</v>
      </c>
      <c r="P4095" s="5">
        <f t="shared" si="253"/>
        <v>15</v>
      </c>
      <c r="Q4095" t="s">
        <v>8317</v>
      </c>
      <c r="R4095" t="s">
        <v>8318</v>
      </c>
      <c r="S4095" s="9">
        <f t="shared" si="254"/>
        <v>42178.815891203703</v>
      </c>
      <c r="T4095" s="9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36.5</v>
      </c>
      <c r="P4096" s="5">
        <f t="shared" si="253"/>
        <v>91.25</v>
      </c>
      <c r="Q4096" t="s">
        <v>8317</v>
      </c>
      <c r="R4096" t="s">
        <v>8318</v>
      </c>
      <c r="S4096" s="9">
        <f t="shared" si="254"/>
        <v>41890.086805555555</v>
      </c>
      <c r="T4096" s="9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2.666666666666667</v>
      </c>
      <c r="P4097" s="5">
        <f t="shared" si="253"/>
        <v>800</v>
      </c>
      <c r="Q4097" t="s">
        <v>8317</v>
      </c>
      <c r="R4097" t="s">
        <v>8318</v>
      </c>
      <c r="S4097" s="9">
        <f t="shared" si="254"/>
        <v>42693.031828703708</v>
      </c>
      <c r="T4097" s="9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11.428571428571429</v>
      </c>
      <c r="P4098" s="5">
        <f t="shared" si="253"/>
        <v>80</v>
      </c>
      <c r="Q4098" t="s">
        <v>8317</v>
      </c>
      <c r="R4098" t="s">
        <v>8318</v>
      </c>
      <c r="S4098" s="9">
        <f t="shared" si="254"/>
        <v>42750.530312499999</v>
      </c>
      <c r="T4098" s="9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(E4099/D4099)*100</f>
        <v>0</v>
      </c>
      <c r="P4099" s="5" t="e">
        <f t="shared" ref="P4099:P4115" si="257">E4099/L4099</f>
        <v>#DIV/0!</v>
      </c>
      <c r="Q4099" t="s">
        <v>8317</v>
      </c>
      <c r="R4099" t="s">
        <v>8318</v>
      </c>
      <c r="S4099" s="9">
        <f t="shared" ref="S4099:S4115" si="258">(((J4099/60)/60)/24)+DATE(1970,1,1)</f>
        <v>42344.824502314819</v>
      </c>
      <c r="T4099" s="9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5" t="e">
        <f t="shared" si="257"/>
        <v>#DIV/0!</v>
      </c>
      <c r="Q4100" t="s">
        <v>8317</v>
      </c>
      <c r="R4100" t="s">
        <v>8318</v>
      </c>
      <c r="S4100" s="9">
        <f t="shared" si="258"/>
        <v>42495.722187499996</v>
      </c>
      <c r="T4100" s="9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</v>
      </c>
      <c r="P4101" s="5">
        <f t="shared" si="257"/>
        <v>50</v>
      </c>
      <c r="Q4101" t="s">
        <v>8317</v>
      </c>
      <c r="R4101" t="s">
        <v>8318</v>
      </c>
      <c r="S4101" s="9">
        <f t="shared" si="258"/>
        <v>42570.850381944445</v>
      </c>
      <c r="T4101" s="9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5" t="e">
        <f t="shared" si="257"/>
        <v>#DIV/0!</v>
      </c>
      <c r="Q4102" t="s">
        <v>8317</v>
      </c>
      <c r="R4102" t="s">
        <v>8318</v>
      </c>
      <c r="S4102" s="9">
        <f t="shared" si="258"/>
        <v>41927.124884259261</v>
      </c>
      <c r="T4102" s="9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5" t="e">
        <f t="shared" si="257"/>
        <v>#DIV/0!</v>
      </c>
      <c r="Q4103" t="s">
        <v>8317</v>
      </c>
      <c r="R4103" t="s">
        <v>8318</v>
      </c>
      <c r="S4103" s="9">
        <f t="shared" si="258"/>
        <v>42730.903726851851</v>
      </c>
      <c r="T4103" s="9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27.400000000000002</v>
      </c>
      <c r="P4104" s="5">
        <f t="shared" si="257"/>
        <v>22.833333333333332</v>
      </c>
      <c r="Q4104" t="s">
        <v>8317</v>
      </c>
      <c r="R4104" t="s">
        <v>8318</v>
      </c>
      <c r="S4104" s="9">
        <f t="shared" si="258"/>
        <v>42475.848067129627</v>
      </c>
      <c r="T4104" s="9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10</v>
      </c>
      <c r="P4105" s="5">
        <f t="shared" si="257"/>
        <v>16.666666666666668</v>
      </c>
      <c r="Q4105" t="s">
        <v>8317</v>
      </c>
      <c r="R4105" t="s">
        <v>8318</v>
      </c>
      <c r="S4105" s="9">
        <f t="shared" si="258"/>
        <v>42188.83293981482</v>
      </c>
      <c r="T4105" s="9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21.366666666666667</v>
      </c>
      <c r="P4106" s="5">
        <f t="shared" si="257"/>
        <v>45.785714285714285</v>
      </c>
      <c r="Q4106" t="s">
        <v>8317</v>
      </c>
      <c r="R4106" t="s">
        <v>8318</v>
      </c>
      <c r="S4106" s="9">
        <f t="shared" si="258"/>
        <v>42640.278171296297</v>
      </c>
      <c r="T4106" s="9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6.9696969696969706</v>
      </c>
      <c r="P4107" s="5">
        <f t="shared" si="257"/>
        <v>383.33333333333331</v>
      </c>
      <c r="Q4107" t="s">
        <v>8317</v>
      </c>
      <c r="R4107" t="s">
        <v>8318</v>
      </c>
      <c r="S4107" s="9">
        <f t="shared" si="258"/>
        <v>42697.010520833333</v>
      </c>
      <c r="T4107" s="9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70.599999999999994</v>
      </c>
      <c r="P4108" s="5">
        <f t="shared" si="257"/>
        <v>106.96969696969697</v>
      </c>
      <c r="Q4108" t="s">
        <v>8317</v>
      </c>
      <c r="R4108" t="s">
        <v>8318</v>
      </c>
      <c r="S4108" s="9">
        <f t="shared" si="258"/>
        <v>42053.049375000002</v>
      </c>
      <c r="T4108" s="9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2.0500000000000003</v>
      </c>
      <c r="P4109" s="5">
        <f t="shared" si="257"/>
        <v>10.25</v>
      </c>
      <c r="Q4109" t="s">
        <v>8317</v>
      </c>
      <c r="R4109" t="s">
        <v>8318</v>
      </c>
      <c r="S4109" s="9">
        <f t="shared" si="258"/>
        <v>41883.916678240741</v>
      </c>
      <c r="T4109" s="9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</v>
      </c>
      <c r="P4110" s="5">
        <f t="shared" si="257"/>
        <v>59</v>
      </c>
      <c r="Q4110" t="s">
        <v>8317</v>
      </c>
      <c r="R4110" t="s">
        <v>8318</v>
      </c>
      <c r="S4110" s="9">
        <f t="shared" si="258"/>
        <v>42767.031678240746</v>
      </c>
      <c r="T4110" s="9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5" t="e">
        <f t="shared" si="257"/>
        <v>#DIV/0!</v>
      </c>
      <c r="Q4111" t="s">
        <v>8317</v>
      </c>
      <c r="R4111" t="s">
        <v>8318</v>
      </c>
      <c r="S4111" s="9">
        <f t="shared" si="258"/>
        <v>42307.539398148147</v>
      </c>
      <c r="T4111" s="9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28.666666666666668</v>
      </c>
      <c r="P4112" s="5">
        <f t="shared" si="257"/>
        <v>14.333333333333334</v>
      </c>
      <c r="Q4112" t="s">
        <v>8317</v>
      </c>
      <c r="R4112" t="s">
        <v>8318</v>
      </c>
      <c r="S4112" s="9">
        <f t="shared" si="258"/>
        <v>42512.626747685179</v>
      </c>
      <c r="T4112" s="9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3.1333333333333333</v>
      </c>
      <c r="P4113" s="5">
        <f t="shared" si="257"/>
        <v>15.666666666666666</v>
      </c>
      <c r="Q4113" t="s">
        <v>8317</v>
      </c>
      <c r="R4113" t="s">
        <v>8318</v>
      </c>
      <c r="S4113" s="9">
        <f t="shared" si="258"/>
        <v>42029.135879629626</v>
      </c>
      <c r="T4113" s="9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0.04</v>
      </c>
      <c r="P4114" s="5">
        <f t="shared" si="257"/>
        <v>1</v>
      </c>
      <c r="Q4114" t="s">
        <v>8317</v>
      </c>
      <c r="R4114" t="s">
        <v>8318</v>
      </c>
      <c r="S4114" s="9">
        <f t="shared" si="258"/>
        <v>42400.946597222224</v>
      </c>
      <c r="T4114" s="9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0.2</v>
      </c>
      <c r="P4115" s="5">
        <f t="shared" si="257"/>
        <v>1</v>
      </c>
      <c r="Q4115" t="s">
        <v>8317</v>
      </c>
      <c r="R4115" t="s">
        <v>8318</v>
      </c>
      <c r="S4115" s="9">
        <f t="shared" si="258"/>
        <v>42358.573182870372</v>
      </c>
      <c r="T4115" s="9">
        <f t="shared" si="259"/>
        <v>42377.273611111115</v>
      </c>
    </row>
  </sheetData>
  <conditionalFormatting sqref="F2:F4115">
    <cfRule type="cellIs" dxfId="3" priority="5" operator="equal">
      <formula>"live"</formula>
    </cfRule>
    <cfRule type="cellIs" dxfId="2" priority="6" operator="equal">
      <formula>"canceled"</formula>
    </cfRule>
    <cfRule type="cellIs" dxfId="1" priority="7" operator="equal">
      <formula>"successful"</formula>
    </cfRule>
    <cfRule type="cellIs" dxfId="0" priority="8" operator="equal">
      <formula>"failed"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01B6F-A199-4555-B0E4-93171A2D901D}">
  <sheetPr codeName="Sheet2"/>
  <dimension ref="A1:F14"/>
  <sheetViews>
    <sheetView zoomScale="127" workbookViewId="0">
      <selection activeCell="L19" sqref="L19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6" t="s">
        <v>8223</v>
      </c>
      <c r="B1" t="s">
        <v>8364</v>
      </c>
    </row>
    <row r="3" spans="1:6" x14ac:dyDescent="0.25">
      <c r="A3" s="6" t="s">
        <v>8363</v>
      </c>
      <c r="B3" s="6" t="s">
        <v>8362</v>
      </c>
    </row>
    <row r="4" spans="1:6" x14ac:dyDescent="0.25">
      <c r="A4" s="6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5">
      <c r="A5" s="7" t="s">
        <v>8310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25">
      <c r="A6" s="7" t="s">
        <v>8336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25">
      <c r="A7" s="7" t="s">
        <v>8333</v>
      </c>
      <c r="B7" s="8">
        <v>80</v>
      </c>
      <c r="C7" s="8">
        <v>140</v>
      </c>
      <c r="D7" s="8"/>
      <c r="E7" s="8"/>
      <c r="F7" s="8">
        <v>220</v>
      </c>
    </row>
    <row r="8" spans="1:6" x14ac:dyDescent="0.25">
      <c r="A8" s="7" t="s">
        <v>8331</v>
      </c>
      <c r="B8" s="8"/>
      <c r="C8" s="8"/>
      <c r="D8" s="8">
        <v>24</v>
      </c>
      <c r="E8" s="8"/>
      <c r="F8" s="8">
        <v>24</v>
      </c>
    </row>
    <row r="9" spans="1:6" x14ac:dyDescent="0.25">
      <c r="A9" s="7" t="s">
        <v>8325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25">
      <c r="A10" s="7" t="s">
        <v>8338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25">
      <c r="A11" s="7" t="s">
        <v>8322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25">
      <c r="A12" s="7" t="s">
        <v>8319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25">
      <c r="A13" s="7" t="s">
        <v>8317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25">
      <c r="A14" s="7" t="s">
        <v>8361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03AE0A-20EA-4C9A-8BD5-F0B5DC8616C8}">
  <sheetPr codeName="Sheet3"/>
  <dimension ref="A1:F47"/>
  <sheetViews>
    <sheetView topLeftCell="E1" zoomScale="88" workbookViewId="0">
      <selection activeCell="I22" sqref="I22"/>
    </sheetView>
  </sheetViews>
  <sheetFormatPr defaultRowHeight="15" x14ac:dyDescent="0.25"/>
  <cols>
    <col min="1" max="1" width="17.28515625" bestFit="1" customWidth="1"/>
    <col min="2" max="2" width="16.57031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6" t="s">
        <v>8223</v>
      </c>
      <c r="B1" t="s">
        <v>8364</v>
      </c>
    </row>
    <row r="2" spans="1:6" x14ac:dyDescent="0.25">
      <c r="A2" s="6" t="s">
        <v>8381</v>
      </c>
      <c r="B2" t="s">
        <v>8364</v>
      </c>
    </row>
    <row r="4" spans="1:6" x14ac:dyDescent="0.25">
      <c r="A4" s="6" t="s">
        <v>8379</v>
      </c>
      <c r="B4" s="6" t="s">
        <v>8362</v>
      </c>
    </row>
    <row r="5" spans="1:6" x14ac:dyDescent="0.25">
      <c r="A5" s="6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7" t="s">
        <v>8316</v>
      </c>
      <c r="B6" s="8"/>
      <c r="C6" s="8">
        <v>100</v>
      </c>
      <c r="D6" s="8"/>
      <c r="E6" s="8"/>
      <c r="F6" s="8">
        <v>100</v>
      </c>
    </row>
    <row r="7" spans="1:6" x14ac:dyDescent="0.25">
      <c r="A7" s="7" t="s">
        <v>8344</v>
      </c>
      <c r="B7" s="8"/>
      <c r="C7" s="8"/>
      <c r="D7" s="8">
        <v>20</v>
      </c>
      <c r="E7" s="8"/>
      <c r="F7" s="8">
        <v>20</v>
      </c>
    </row>
    <row r="8" spans="1:6" x14ac:dyDescent="0.25">
      <c r="A8" s="7" t="s">
        <v>8332</v>
      </c>
      <c r="B8" s="8"/>
      <c r="C8" s="8"/>
      <c r="D8" s="8">
        <v>24</v>
      </c>
      <c r="E8" s="8"/>
      <c r="F8" s="8">
        <v>24</v>
      </c>
    </row>
    <row r="9" spans="1:6" x14ac:dyDescent="0.25">
      <c r="A9" s="7" t="s">
        <v>8358</v>
      </c>
      <c r="B9" s="8"/>
      <c r="C9" s="8">
        <v>40</v>
      </c>
      <c r="D9" s="8"/>
      <c r="E9" s="8"/>
      <c r="F9" s="8">
        <v>40</v>
      </c>
    </row>
    <row r="10" spans="1:6" x14ac:dyDescent="0.25">
      <c r="A10" s="7" t="s">
        <v>8354</v>
      </c>
      <c r="B10" s="8">
        <v>40</v>
      </c>
      <c r="C10" s="8"/>
      <c r="D10" s="8"/>
      <c r="E10" s="8"/>
      <c r="F10" s="8">
        <v>40</v>
      </c>
    </row>
    <row r="11" spans="1:6" x14ac:dyDescent="0.25">
      <c r="A11" s="7" t="s">
        <v>8315</v>
      </c>
      <c r="B11" s="8">
        <v>180</v>
      </c>
      <c r="C11" s="8"/>
      <c r="D11" s="8"/>
      <c r="E11" s="8"/>
      <c r="F11" s="8">
        <v>180</v>
      </c>
    </row>
    <row r="12" spans="1:6" x14ac:dyDescent="0.25">
      <c r="A12" s="7" t="s">
        <v>8314</v>
      </c>
      <c r="B12" s="8"/>
      <c r="C12" s="8">
        <v>80</v>
      </c>
      <c r="D12" s="8"/>
      <c r="E12" s="8"/>
      <c r="F12" s="8">
        <v>80</v>
      </c>
    </row>
    <row r="13" spans="1:6" x14ac:dyDescent="0.25">
      <c r="A13" s="7" t="s">
        <v>8330</v>
      </c>
      <c r="B13" s="8">
        <v>40</v>
      </c>
      <c r="C13" s="8"/>
      <c r="D13" s="8"/>
      <c r="E13" s="8"/>
      <c r="F13" s="8">
        <v>40</v>
      </c>
    </row>
    <row r="14" spans="1:6" x14ac:dyDescent="0.25">
      <c r="A14" s="7" t="s">
        <v>8347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25">
      <c r="A15" s="7" t="s">
        <v>8324</v>
      </c>
      <c r="B15" s="8"/>
      <c r="C15" s="8">
        <v>40</v>
      </c>
      <c r="D15" s="8"/>
      <c r="E15" s="8"/>
      <c r="F15" s="8">
        <v>40</v>
      </c>
    </row>
    <row r="16" spans="1:6" x14ac:dyDescent="0.25">
      <c r="A16" s="7" t="s">
        <v>8337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25">
      <c r="A17" s="7" t="s">
        <v>8348</v>
      </c>
      <c r="B17" s="8"/>
      <c r="C17" s="8">
        <v>20</v>
      </c>
      <c r="D17" s="8"/>
      <c r="E17" s="8"/>
      <c r="F17" s="8">
        <v>20</v>
      </c>
    </row>
    <row r="18" spans="1:6" x14ac:dyDescent="0.25">
      <c r="A18" s="7" t="s">
        <v>8349</v>
      </c>
      <c r="B18" s="8">
        <v>140</v>
      </c>
      <c r="C18" s="8"/>
      <c r="D18" s="8"/>
      <c r="E18" s="8"/>
      <c r="F18" s="8">
        <v>140</v>
      </c>
    </row>
    <row r="19" spans="1:6" x14ac:dyDescent="0.25">
      <c r="A19" s="7" t="s">
        <v>8329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25">
      <c r="A20" s="7" t="s">
        <v>8328</v>
      </c>
      <c r="B20" s="8"/>
      <c r="C20" s="8">
        <v>60</v>
      </c>
      <c r="D20" s="8"/>
      <c r="E20" s="8"/>
      <c r="F20" s="8">
        <v>60</v>
      </c>
    </row>
    <row r="21" spans="1:6" x14ac:dyDescent="0.25">
      <c r="A21" s="7" t="s">
        <v>8356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25">
      <c r="A22" s="7" t="s">
        <v>8327</v>
      </c>
      <c r="B22" s="8">
        <v>20</v>
      </c>
      <c r="C22" s="8"/>
      <c r="D22" s="8"/>
      <c r="E22" s="8"/>
      <c r="F22" s="8">
        <v>20</v>
      </c>
    </row>
    <row r="23" spans="1:6" x14ac:dyDescent="0.25">
      <c r="A23" s="7" t="s">
        <v>8335</v>
      </c>
      <c r="B23" s="8"/>
      <c r="C23" s="8">
        <v>40</v>
      </c>
      <c r="D23" s="8"/>
      <c r="E23" s="8"/>
      <c r="F23" s="8">
        <v>40</v>
      </c>
    </row>
    <row r="24" spans="1:6" x14ac:dyDescent="0.25">
      <c r="A24" s="7" t="s">
        <v>8359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25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 x14ac:dyDescent="0.25">
      <c r="A26" s="7" t="s">
        <v>8323</v>
      </c>
      <c r="B26" s="8">
        <v>60</v>
      </c>
      <c r="C26" s="8"/>
      <c r="D26" s="8"/>
      <c r="E26" s="8"/>
      <c r="F26" s="8">
        <v>60</v>
      </c>
    </row>
    <row r="27" spans="1:6" x14ac:dyDescent="0.25">
      <c r="A27" s="7" t="s">
        <v>8350</v>
      </c>
      <c r="B27" s="8"/>
      <c r="C27" s="8">
        <v>20</v>
      </c>
      <c r="D27" s="8"/>
      <c r="E27" s="8"/>
      <c r="F27" s="8">
        <v>20</v>
      </c>
    </row>
    <row r="28" spans="1:6" x14ac:dyDescent="0.25">
      <c r="A28" s="7" t="s">
        <v>8339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25">
      <c r="A29" s="7" t="s">
        <v>8345</v>
      </c>
      <c r="B29" s="8"/>
      <c r="C29" s="8">
        <v>20</v>
      </c>
      <c r="D29" s="8"/>
      <c r="E29" s="8"/>
      <c r="F29" s="8">
        <v>20</v>
      </c>
    </row>
    <row r="30" spans="1:6" x14ac:dyDescent="0.25">
      <c r="A30" s="7" t="s">
        <v>8318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25">
      <c r="A31" s="7" t="s">
        <v>8346</v>
      </c>
      <c r="B31" s="8">
        <v>40</v>
      </c>
      <c r="C31" s="8"/>
      <c r="D31" s="8"/>
      <c r="E31" s="8"/>
      <c r="F31" s="8">
        <v>40</v>
      </c>
    </row>
    <row r="32" spans="1:6" x14ac:dyDescent="0.25">
      <c r="A32" s="7" t="s">
        <v>8342</v>
      </c>
      <c r="B32" s="8">
        <v>20</v>
      </c>
      <c r="C32" s="8"/>
      <c r="D32" s="8"/>
      <c r="E32" s="8"/>
      <c r="F32" s="8">
        <v>20</v>
      </c>
    </row>
    <row r="33" spans="1:6" x14ac:dyDescent="0.25">
      <c r="A33" s="7" t="s">
        <v>8353</v>
      </c>
      <c r="B33" s="8"/>
      <c r="C33" s="8">
        <v>20</v>
      </c>
      <c r="D33" s="8"/>
      <c r="E33" s="8"/>
      <c r="F33" s="8">
        <v>20</v>
      </c>
    </row>
    <row r="34" spans="1:6" x14ac:dyDescent="0.25">
      <c r="A34" s="7" t="s">
        <v>8326</v>
      </c>
      <c r="B34" s="8">
        <v>260</v>
      </c>
      <c r="C34" s="8"/>
      <c r="D34" s="8"/>
      <c r="E34" s="8"/>
      <c r="F34" s="8">
        <v>260</v>
      </c>
    </row>
    <row r="35" spans="1:6" x14ac:dyDescent="0.25">
      <c r="A35" s="7" t="s">
        <v>8313</v>
      </c>
      <c r="B35" s="8"/>
      <c r="C35" s="8"/>
      <c r="D35" s="8">
        <v>40</v>
      </c>
      <c r="E35" s="8"/>
      <c r="F35" s="8">
        <v>40</v>
      </c>
    </row>
    <row r="36" spans="1:6" x14ac:dyDescent="0.25">
      <c r="A36" s="7" t="s">
        <v>8312</v>
      </c>
      <c r="B36" s="8">
        <v>60</v>
      </c>
      <c r="C36" s="8"/>
      <c r="D36" s="8"/>
      <c r="E36" s="8"/>
      <c r="F36" s="8">
        <v>60</v>
      </c>
    </row>
    <row r="37" spans="1:6" x14ac:dyDescent="0.25">
      <c r="A37" s="7" t="s">
        <v>8352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25">
      <c r="A38" s="7" t="s">
        <v>8355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25">
      <c r="A39" s="7" t="s">
        <v>8357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25">
      <c r="A40" s="7" t="s">
        <v>8351</v>
      </c>
      <c r="B40" s="8">
        <v>80</v>
      </c>
      <c r="C40" s="8"/>
      <c r="D40" s="8"/>
      <c r="E40" s="8"/>
      <c r="F40" s="8">
        <v>80</v>
      </c>
    </row>
    <row r="41" spans="1:6" x14ac:dyDescent="0.25">
      <c r="A41" s="7" t="s">
        <v>8311</v>
      </c>
      <c r="B41" s="8">
        <v>60</v>
      </c>
      <c r="C41" s="8"/>
      <c r="D41" s="8"/>
      <c r="E41" s="8"/>
      <c r="F41" s="8">
        <v>60</v>
      </c>
    </row>
    <row r="42" spans="1:6" x14ac:dyDescent="0.25">
      <c r="A42" s="7" t="s">
        <v>8341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25">
      <c r="A43" s="7" t="s">
        <v>8334</v>
      </c>
      <c r="B43" s="8"/>
      <c r="C43" s="8">
        <v>100</v>
      </c>
      <c r="D43" s="8"/>
      <c r="E43" s="8"/>
      <c r="F43" s="8">
        <v>100</v>
      </c>
    </row>
    <row r="44" spans="1:6" x14ac:dyDescent="0.25">
      <c r="A44" s="7" t="s">
        <v>8321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25">
      <c r="A45" s="7" t="s">
        <v>8320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25">
      <c r="A46" s="7" t="s">
        <v>8340</v>
      </c>
      <c r="B46" s="8"/>
      <c r="C46" s="8"/>
      <c r="D46" s="8">
        <v>20</v>
      </c>
      <c r="E46" s="8"/>
      <c r="F46" s="8">
        <v>20</v>
      </c>
    </row>
    <row r="47" spans="1:6" x14ac:dyDescent="0.25">
      <c r="A47" s="7" t="s">
        <v>8361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1978A3-5AF6-4589-9390-C76E5F1D04AF}">
  <sheetPr codeName="Sheet4"/>
  <dimension ref="A1:E18"/>
  <sheetViews>
    <sheetView workbookViewId="0">
      <selection activeCell="D16" sqref="D16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6" t="s">
        <v>8381</v>
      </c>
      <c r="B1" t="s">
        <v>8364</v>
      </c>
    </row>
    <row r="2" spans="1:5" x14ac:dyDescent="0.25">
      <c r="A2" s="6" t="s">
        <v>8380</v>
      </c>
      <c r="B2" t="s">
        <v>8364</v>
      </c>
    </row>
    <row r="4" spans="1:5" x14ac:dyDescent="0.25">
      <c r="A4" s="6" t="s">
        <v>8379</v>
      </c>
      <c r="B4" s="6" t="s">
        <v>8362</v>
      </c>
    </row>
    <row r="5" spans="1:5" x14ac:dyDescent="0.25">
      <c r="A5" s="6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5">
      <c r="A6" s="10" t="s">
        <v>8373</v>
      </c>
      <c r="B6" s="8">
        <v>182</v>
      </c>
      <c r="C6" s="8">
        <v>149</v>
      </c>
      <c r="D6" s="8">
        <v>34</v>
      </c>
      <c r="E6" s="8">
        <v>365</v>
      </c>
    </row>
    <row r="7" spans="1:5" x14ac:dyDescent="0.25">
      <c r="A7" s="10" t="s">
        <v>8374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25">
      <c r="A8" s="10" t="s">
        <v>8375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25">
      <c r="A9" s="10" t="s">
        <v>8376</v>
      </c>
      <c r="B9" s="8">
        <v>192</v>
      </c>
      <c r="C9" s="8">
        <v>102</v>
      </c>
      <c r="D9" s="8">
        <v>27</v>
      </c>
      <c r="E9" s="8">
        <v>321</v>
      </c>
    </row>
    <row r="10" spans="1:5" x14ac:dyDescent="0.25">
      <c r="A10" s="10" t="s">
        <v>8367</v>
      </c>
      <c r="B10" s="8">
        <v>234</v>
      </c>
      <c r="C10" s="8">
        <v>126</v>
      </c>
      <c r="D10" s="8">
        <v>26</v>
      </c>
      <c r="E10" s="8">
        <v>386</v>
      </c>
    </row>
    <row r="11" spans="1:5" x14ac:dyDescent="0.25">
      <c r="A11" s="10" t="s">
        <v>8377</v>
      </c>
      <c r="B11" s="8">
        <v>211</v>
      </c>
      <c r="C11" s="8">
        <v>147</v>
      </c>
      <c r="D11" s="8">
        <v>27</v>
      </c>
      <c r="E11" s="8">
        <v>385</v>
      </c>
    </row>
    <row r="12" spans="1:5" x14ac:dyDescent="0.25">
      <c r="A12" s="10" t="s">
        <v>8368</v>
      </c>
      <c r="B12" s="8">
        <v>194</v>
      </c>
      <c r="C12" s="8">
        <v>150</v>
      </c>
      <c r="D12" s="8">
        <v>43</v>
      </c>
      <c r="E12" s="8">
        <v>387</v>
      </c>
    </row>
    <row r="13" spans="1:5" x14ac:dyDescent="0.25">
      <c r="A13" s="10" t="s">
        <v>8369</v>
      </c>
      <c r="B13" s="8">
        <v>166</v>
      </c>
      <c r="C13" s="8">
        <v>134</v>
      </c>
      <c r="D13" s="8">
        <v>33</v>
      </c>
      <c r="E13" s="8">
        <v>333</v>
      </c>
    </row>
    <row r="14" spans="1:5" x14ac:dyDescent="0.25">
      <c r="A14" s="10" t="s">
        <v>8370</v>
      </c>
      <c r="B14" s="8">
        <v>147</v>
      </c>
      <c r="C14" s="8">
        <v>127</v>
      </c>
      <c r="D14" s="8">
        <v>24</v>
      </c>
      <c r="E14" s="8">
        <v>298</v>
      </c>
    </row>
    <row r="15" spans="1:5" x14ac:dyDescent="0.25">
      <c r="A15" s="10" t="s">
        <v>8371</v>
      </c>
      <c r="B15" s="8">
        <v>183</v>
      </c>
      <c r="C15" s="8">
        <v>149</v>
      </c>
      <c r="D15" s="8">
        <v>20</v>
      </c>
      <c r="E15" s="8">
        <v>352</v>
      </c>
    </row>
    <row r="16" spans="1:5" x14ac:dyDescent="0.25">
      <c r="A16" s="10" t="s">
        <v>8372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25">
      <c r="A17" s="10" t="s">
        <v>8378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25">
      <c r="A18" s="10" t="s">
        <v>8361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5F1F43-FAFD-45C4-B3BD-DD7779581ADC}">
  <sheetPr codeName="Sheet5"/>
  <dimension ref="A1:H13"/>
  <sheetViews>
    <sheetView zoomScale="81" workbookViewId="0">
      <selection activeCell="L24" sqref="L24"/>
    </sheetView>
  </sheetViews>
  <sheetFormatPr defaultRowHeight="15" x14ac:dyDescent="0.25"/>
  <cols>
    <col min="1" max="1" width="30.140625" bestFit="1" customWidth="1"/>
    <col min="2" max="2" width="19.7109375" bestFit="1" customWidth="1"/>
    <col min="3" max="3" width="14.5703125" bestFit="1" customWidth="1"/>
    <col min="4" max="4" width="18.28515625" bestFit="1" customWidth="1"/>
    <col min="5" max="5" width="14" bestFit="1" customWidth="1"/>
    <col min="6" max="6" width="23.7109375" bestFit="1" customWidth="1"/>
    <col min="7" max="7" width="18.7109375" bestFit="1" customWidth="1"/>
    <col min="8" max="8" width="22.28515625" bestFit="1" customWidth="1"/>
  </cols>
  <sheetData>
    <row r="1" spans="1:8" x14ac:dyDescent="0.25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25">
      <c r="A2" s="12" t="s">
        <v>8390</v>
      </c>
      <c r="B2">
        <f>COUNTIFS(Sheet1!$F$2:$F$4115, "Successful", Sheet1!$D$2:$D$4115, "&lt;1000")</f>
        <v>322</v>
      </c>
      <c r="C2">
        <f>COUNTIFS(Sheet1!$F$2:$F$4115, "Failed", Sheet1!$D$2:$D$4115, "&lt;1000")</f>
        <v>113</v>
      </c>
      <c r="D2">
        <f>COUNTIFS(Sheet1!$F$2:$F$4115, "Canceled", Sheet1!$D$2:$D$4115, "&lt;1000")</f>
        <v>18</v>
      </c>
      <c r="E2">
        <f>SUM(B2:D2)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25">
      <c r="A3" s="12" t="s">
        <v>8391</v>
      </c>
      <c r="B3">
        <f>COUNTIFS(Sheet1!$F$2:$F$4115, "Successful", Sheet1!$D$2:$D$4115, "&gt;=1000", Sheet1!$D$2:$D$4115, "&lt;5000")</f>
        <v>932</v>
      </c>
      <c r="C3">
        <f>COUNTIFS(Sheet1!$F$2:$F$4115, "Failed", Sheet1!$D$2:$D$4115, "&gt;=1000", Sheet1!$D$2:$D$4115, "&lt;5000")</f>
        <v>420</v>
      </c>
      <c r="D3">
        <f>COUNTIFS(Sheet1!$F$2:$F$4115, "Canceled", Sheet1!$D$2:$D$4115, "&gt;=1000", Sheet1!$D$2:$D$4115, "&lt;5000")</f>
        <v>60</v>
      </c>
      <c r="E3">
        <f t="shared" ref="E3:E13" si="0">SUM(B3:D3)</f>
        <v>1412</v>
      </c>
      <c r="F3" s="13">
        <f t="shared" ref="F3:F13" si="1">B3/E3</f>
        <v>0.66005665722379603</v>
      </c>
      <c r="G3" s="13">
        <f t="shared" ref="G3:G13" si="2">C3/E3</f>
        <v>0.29745042492917845</v>
      </c>
      <c r="H3" s="13">
        <f t="shared" ref="H3:H13" si="3">D3/E3</f>
        <v>4.2492917847025496E-2</v>
      </c>
    </row>
    <row r="4" spans="1:8" x14ac:dyDescent="0.25">
      <c r="A4" s="12" t="s">
        <v>8392</v>
      </c>
      <c r="B4">
        <f>COUNTIFS(Sheet1!$F$2:$F$4115, "Successful", Sheet1!$D$2:$D$4115, "&gt;=5000", Sheet1!$D$2:$D$4115, "&lt;10000")</f>
        <v>381</v>
      </c>
      <c r="C4">
        <f>COUNTIFS(Sheet1!$F$2:$F$4115, "Failed", Sheet1!$D$2:$D$4115, "&gt;=5000", Sheet1!$D$2:$D$4115, "&lt;10000")</f>
        <v>283</v>
      </c>
      <c r="D4">
        <f>COUNTIFS(Sheet1!$F$2:$F$4115, "Canceled", Sheet1!$D$2:$D$4115, "&gt;=5000", Sheet1!$D$2:$D$4115, "&lt;10000")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25">
      <c r="A5" s="12" t="s">
        <v>8393</v>
      </c>
      <c r="B5">
        <f>COUNTIFS(Sheet1!$F$2:$F$4115, "Successful", Sheet1!$D$2:$D$4115, "&gt;=10000", Sheet1!$D$2:$D$4115, "&lt;15000")</f>
        <v>168</v>
      </c>
      <c r="C5">
        <f>COUNTIFS(Sheet1!$F$2:$F$4115, "Failed", Sheet1!$D$2:$D$4115, "&gt;=10000", Sheet1!$D$2:$D$4115, "&lt;15000")</f>
        <v>144</v>
      </c>
      <c r="D5">
        <f>COUNTIFS(Sheet1!$F$2:$F$4115, "Canceled", Sheet1!$D$2:$D$4115, "&gt;=10000", Sheet1!$D$2:$D$4115, "&lt;15000")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25">
      <c r="A6" s="12" t="s">
        <v>8394</v>
      </c>
      <c r="B6">
        <f>COUNTIFS(Sheet1!$F$2:$F$4115, "Successful", Sheet1!$D$2:$D$4115, "&gt;=15000", Sheet1!$D$2:$D$4115, "&lt;20000")</f>
        <v>94</v>
      </c>
      <c r="C6">
        <f>COUNTIFS(Sheet1!$F$2:$F$4115, "Failed", Sheet1!$D$2:$D$4115, "&gt;=15000", Sheet1!$D$2:$D$4115, "&lt;20000")</f>
        <v>90</v>
      </c>
      <c r="D6">
        <f>COUNTIFS(Sheet1!$F$2:$F$4115, "Canceled", Sheet1!$D$2:$D$4115, "&gt;=15000", Sheet1!$D$2:$D$4115, "&lt;20000")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25">
      <c r="A7" s="12" t="s">
        <v>8395</v>
      </c>
      <c r="B7">
        <f>COUNTIFS(Sheet1!$F$2:$F$4115, "Successful", Sheet1!$D$2:$D$4115, "&gt;=20000", Sheet1!$D$2:$D$4115, "&lt;25000")</f>
        <v>62</v>
      </c>
      <c r="C7">
        <f>COUNTIFS(Sheet1!$F$2:$F$4115, "Failed", Sheet1!$D$2:$D$4115, "&gt;=20000", Sheet1!$D$2:$D$4115, "&lt;25000")</f>
        <v>72</v>
      </c>
      <c r="D7">
        <f>COUNTIFS(Sheet1!$F$2:$F$4115, "Canceled", Sheet1!$D$2:$D$4115, "&gt;=20000", Sheet1!$D$2:$D$4115, "&lt;25000")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25">
      <c r="A8" s="12" t="s">
        <v>8396</v>
      </c>
      <c r="B8">
        <f>COUNTIFS(Sheet1!$F$2:$F$4115, "Successful", Sheet1!$D$2:$D$4115, "&gt;=25000", Sheet1!$D$2:$D$4115, "&lt;30000")</f>
        <v>55</v>
      </c>
      <c r="C8">
        <f>COUNTIFS(Sheet1!$F$2:$F$4115, "Failed", Sheet1!$D$2:$D$4115, "&gt;=25000", Sheet1!$D$2:$D$4115, "&lt;30000")</f>
        <v>64</v>
      </c>
      <c r="D8">
        <f>COUNTIFS(Sheet1!$F$2:$F$4115, "Canceled", Sheet1!$D$2:$D$4115, "&gt;=25000", Sheet1!$D$2:$D$4115, "&lt;30000")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25">
      <c r="A9" s="12" t="s">
        <v>8397</v>
      </c>
      <c r="B9">
        <f>COUNTIFS(Sheet1!$F$2:$F$4115, "Successful", Sheet1!$D$2:$D$4115, "&gt;=30000", Sheet1!$D$2:$D$4115, "&lt;35000")</f>
        <v>32</v>
      </c>
      <c r="C9">
        <f>COUNTIFS(Sheet1!$F$2:$F$4115, "Failed", Sheet1!$D$2:$D$4115, "&gt;=30000", Sheet1!$D$2:$D$4115, "&lt;35000")</f>
        <v>37</v>
      </c>
      <c r="D9">
        <f>COUNTIFS(Sheet1!$F$2:$F$4115, "Canceled", Sheet1!$D$2:$D$4115, "&gt;=30000", Sheet1!$D$2:$D$4115, "&lt;35000")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25">
      <c r="A10" s="12" t="s">
        <v>8398</v>
      </c>
      <c r="B10">
        <f>COUNTIFS(Sheet1!$F$2:$F$4115, "Successful", Sheet1!$D$2:$D$4115, "&gt;=35000", Sheet1!$D$2:$D$4115, "&lt;40000")</f>
        <v>26</v>
      </c>
      <c r="C10">
        <f>COUNTIFS(Sheet1!$F$2:$F$4115, "Failed", Sheet1!$D$2:$D$4115, "&gt;=35000", Sheet1!$D$2:$D$4115, "&lt;40000")</f>
        <v>22</v>
      </c>
      <c r="D10">
        <f>COUNTIFS(Sheet1!$F$2:$F$4115, "Canceled", Sheet1!$D$2:$D$4115, "&gt;=35000", Sheet1!$D$2:$D$4115, "&lt;40000")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25">
      <c r="A11" s="12" t="s">
        <v>8399</v>
      </c>
      <c r="B11">
        <f>COUNTIFS(Sheet1!$F$2:$F$4115, "Successful", Sheet1!$D$2:$D$4115, "&gt;=40000", Sheet1!$D$2:$D$4115, "&lt;45000")</f>
        <v>21</v>
      </c>
      <c r="C11">
        <f>COUNTIFS(Sheet1!$F$2:$F$4115, "Failed", Sheet1!$D$2:$D$4115, "&gt;=40000", Sheet1!$D$2:$D$4115, "&lt;45000")</f>
        <v>16</v>
      </c>
      <c r="D11">
        <f>COUNTIFS(Sheet1!$F$2:$F$4115, "Canceled", Sheet1!$D$2:$D$4115, "&gt;=40000", Sheet1!$D$2:$D$4115, "&lt;45000")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25">
      <c r="A12" s="12" t="s">
        <v>8400</v>
      </c>
      <c r="B12">
        <f>COUNTIFS(Sheet1!$F$2:$F$4115, "Successful", Sheet1!$D$2:$D$4115, "&gt;=45000", Sheet1!$D$2:$D$4115, "&lt;50000")</f>
        <v>6</v>
      </c>
      <c r="C12">
        <f>COUNTIFS(Sheet1!$F$2:$F$4115, "Failed", Sheet1!$D$2:$D$4115, "&gt;=45000", Sheet1!$D$2:$D$4115, "&lt;50000")</f>
        <v>11</v>
      </c>
      <c r="D12">
        <f>COUNTIFS(Sheet1!$F$2:$F$4115, "Canceled", Sheet1!$D$2:$D$4115, "&gt;=45000", Sheet1!$D$2:$D$4115, "&lt;50000")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25">
      <c r="A13" t="s">
        <v>8401</v>
      </c>
      <c r="B13">
        <f>COUNTIFS(Sheet1!$F$2:$F$4115,"Successful",Sheet1!$D$2:$D$4115,"&gt;=50000")</f>
        <v>86</v>
      </c>
      <c r="C13">
        <f>COUNTIFS(Sheet1!$F$2:$F$4115,"Failed",Sheet1!$D$2:$D$4115,"&gt;=50000")</f>
        <v>258</v>
      </c>
      <c r="D13">
        <f>COUNTIFS(Sheet1!$F$2:$F$4115,"Canceled",Sheet1!$D$2:$D$4115,"&gt;=50000")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74BCD7-25DF-4FE3-9BFC-8AD2AB7FA5CA}">
  <sheetPr codeName="Sheet6"/>
  <dimension ref="A1:H28"/>
  <sheetViews>
    <sheetView workbookViewId="0">
      <selection activeCell="C1" sqref="C1"/>
    </sheetView>
  </sheetViews>
  <sheetFormatPr defaultRowHeight="15" x14ac:dyDescent="0.25"/>
  <cols>
    <col min="1" max="1" width="48.28515625" bestFit="1" customWidth="1"/>
    <col min="2" max="2" width="20.42578125" bestFit="1" customWidth="1"/>
    <col min="3" max="3" width="22.42578125" bestFit="1" customWidth="1"/>
  </cols>
  <sheetData>
    <row r="1" spans="1:8" x14ac:dyDescent="0.25">
      <c r="B1" t="s">
        <v>8408</v>
      </c>
      <c r="C1" t="s">
        <v>8409</v>
      </c>
    </row>
    <row r="2" spans="1:8" x14ac:dyDescent="0.25">
      <c r="A2" s="11" t="s">
        <v>8402</v>
      </c>
      <c r="B2">
        <f>AVERAGEIF(Sheet1!$F$2:$F$4115, "Successful", Sheet1!$L$2:$L$4115)</f>
        <v>194.42517162471395</v>
      </c>
      <c r="C2">
        <f>AVERAGEIF(Sheet1!$F$2:$F$4115, "Failed", Sheet1!$L$2:$L$4115)</f>
        <v>17.709803921568628</v>
      </c>
    </row>
    <row r="3" spans="1:8" x14ac:dyDescent="0.25">
      <c r="A3" s="11" t="s">
        <v>8403</v>
      </c>
      <c r="B3" cm="1">
        <f t="array" ref="B3">MEDIAN(IF(state="successful", backers_count))</f>
        <v>62</v>
      </c>
      <c r="C3" cm="1">
        <f t="array" ref="C3">MEDIAN(IF(state="Failed", backers_count))</f>
        <v>4</v>
      </c>
    </row>
    <row r="4" spans="1:8" x14ac:dyDescent="0.25">
      <c r="A4" s="11" t="s">
        <v>8404</v>
      </c>
      <c r="B4">
        <f>_xlfn.MINIFS(Sheet1!$L$2:$L$4115, Sheet1!$F$2:$F$4115, "Successful")</f>
        <v>1</v>
      </c>
      <c r="C4">
        <f>_xlfn.MINIFS(Sheet1!$L$2:$L$4115, Sheet1!$F$2:$F$4115, "Failed")</f>
        <v>0</v>
      </c>
    </row>
    <row r="5" spans="1:8" x14ac:dyDescent="0.25">
      <c r="A5" s="11" t="s">
        <v>8405</v>
      </c>
      <c r="B5">
        <f>_xlfn.MAXIFS(Sheet1!$L$2:$L$4115,Sheet1!$F$2:$F$4115, "Successful")</f>
        <v>26457</v>
      </c>
      <c r="C5">
        <f>_xlfn.MAXIFS(Sheet1!$L$2:$L$4115,Sheet1!$F$2:$F$4115, "Failed")</f>
        <v>1293</v>
      </c>
      <c r="H5" t="s">
        <v>8411</v>
      </c>
    </row>
    <row r="6" spans="1:8" x14ac:dyDescent="0.25">
      <c r="A6" s="11" t="s">
        <v>8406</v>
      </c>
      <c r="B6" cm="1">
        <f t="array" ref="B6">VAR(IF(state="Successful", backers_count))</f>
        <v>713167.37912800396</v>
      </c>
      <c r="C6" cm="1">
        <f t="array" ref="C6">VAR(IF(state="Failed", backers_count))</f>
        <v>3775.6894394644714</v>
      </c>
    </row>
    <row r="7" spans="1:8" x14ac:dyDescent="0.25">
      <c r="A7" s="11" t="s">
        <v>8407</v>
      </c>
      <c r="B7" cm="1">
        <f t="array" ref="B7">STDEV(IF(state="Successful", backers_count))</f>
        <v>844.49237955591047</v>
      </c>
      <c r="C7" cm="1">
        <f t="array" ref="C7">STDEV(IF(state="Failed", backers_count))</f>
        <v>61.446638959868842</v>
      </c>
    </row>
    <row r="9" spans="1:8" x14ac:dyDescent="0.25">
      <c r="B9" t="s">
        <v>8410</v>
      </c>
      <c r="C9" t="s">
        <v>8410</v>
      </c>
    </row>
    <row r="28" spans="2:3" x14ac:dyDescent="0.25">
      <c r="B28" t="e">
        <f>AVERAGE(B13:B26)</f>
        <v>#DIV/0!</v>
      </c>
      <c r="C28" t="e">
        <f>AVERAGE(C13:C26)</f>
        <v>#DIV/0!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F11980-F709-4D66-9ED1-7EE7841A5A39}">
  <sheetPr codeName="Sheet7"/>
  <dimension ref="A2:N3720"/>
  <sheetViews>
    <sheetView tabSelected="1" topLeftCell="D1" workbookViewId="0">
      <selection activeCell="N29" sqref="N29"/>
    </sheetView>
  </sheetViews>
  <sheetFormatPr defaultRowHeight="15" x14ac:dyDescent="0.25"/>
  <cols>
    <col min="1" max="1" width="20.5703125" bestFit="1" customWidth="1"/>
    <col min="2" max="2" width="16.28515625" bestFit="1" customWidth="1"/>
    <col min="3" max="3" width="6.140625" bestFit="1" customWidth="1"/>
    <col min="4" max="5" width="11.28515625" bestFit="1" customWidth="1"/>
    <col min="7" max="7" width="10.140625" bestFit="1" customWidth="1"/>
    <col min="8" max="8" width="13.85546875" bestFit="1" customWidth="1"/>
    <col min="10" max="10" width="13.85546875" bestFit="1" customWidth="1"/>
    <col min="12" max="12" width="47.7109375" bestFit="1" customWidth="1"/>
    <col min="13" max="13" width="20.5703125" bestFit="1" customWidth="1"/>
    <col min="14" max="14" width="22.5703125" bestFit="1" customWidth="1"/>
  </cols>
  <sheetData>
    <row r="2" spans="1:14" x14ac:dyDescent="0.25">
      <c r="G2" t="s">
        <v>8412</v>
      </c>
      <c r="H2" t="s">
        <v>8262</v>
      </c>
      <c r="I2" t="s">
        <v>8412</v>
      </c>
      <c r="J2" t="s">
        <v>8262</v>
      </c>
      <c r="M2" t="s">
        <v>8408</v>
      </c>
      <c r="N2" t="s">
        <v>8409</v>
      </c>
    </row>
    <row r="3" spans="1:14" x14ac:dyDescent="0.25">
      <c r="A3" s="6" t="s">
        <v>8413</v>
      </c>
      <c r="B3" s="6" t="s">
        <v>8362</v>
      </c>
      <c r="G3" s="14" t="s">
        <v>8414</v>
      </c>
      <c r="H3" s="8">
        <v>182</v>
      </c>
      <c r="I3" s="15" t="s">
        <v>8415</v>
      </c>
      <c r="J3" s="8">
        <v>0</v>
      </c>
      <c r="L3" s="11" t="s">
        <v>8402</v>
      </c>
      <c r="M3">
        <f>AVERAGE(H3:H2187)</f>
        <v>194.42517162471395</v>
      </c>
      <c r="N3">
        <f>AVERAGE(J3:J1532)</f>
        <v>17.709803921568628</v>
      </c>
    </row>
    <row r="4" spans="1:14" x14ac:dyDescent="0.25">
      <c r="A4" s="6" t="s">
        <v>8360</v>
      </c>
      <c r="B4" t="s">
        <v>8219</v>
      </c>
      <c r="C4" t="s">
        <v>8221</v>
      </c>
      <c r="D4" t="s">
        <v>8361</v>
      </c>
      <c r="G4" s="14" t="s">
        <v>8414</v>
      </c>
      <c r="H4" s="8">
        <v>79</v>
      </c>
      <c r="I4" s="15" t="s">
        <v>8415</v>
      </c>
      <c r="J4" s="8">
        <v>1</v>
      </c>
      <c r="L4" s="11" t="s">
        <v>8403</v>
      </c>
      <c r="M4">
        <f>MEDIAN(H3:H2187)</f>
        <v>62</v>
      </c>
      <c r="N4">
        <f>MEDIAN(J3:J1532)</f>
        <v>4</v>
      </c>
    </row>
    <row r="5" spans="1:14" x14ac:dyDescent="0.25">
      <c r="A5" s="7">
        <v>0</v>
      </c>
      <c r="B5" s="8">
        <v>182</v>
      </c>
      <c r="C5" s="8"/>
      <c r="D5" s="8">
        <v>182</v>
      </c>
      <c r="E5">
        <f>AVERAGE(C5:C3719)</f>
        <v>17.709803921568628</v>
      </c>
      <c r="G5" s="14" t="s">
        <v>8414</v>
      </c>
      <c r="H5" s="8">
        <v>35</v>
      </c>
      <c r="I5" s="15" t="s">
        <v>8415</v>
      </c>
      <c r="J5" s="8">
        <v>10</v>
      </c>
      <c r="L5" s="11" t="s">
        <v>8404</v>
      </c>
      <c r="M5">
        <f>MIN(H3:H2187)</f>
        <v>1</v>
      </c>
      <c r="N5">
        <f>MIN(J3:J1532)</f>
        <v>0</v>
      </c>
    </row>
    <row r="6" spans="1:14" x14ac:dyDescent="0.25">
      <c r="A6" s="7">
        <v>1</v>
      </c>
      <c r="B6" s="8">
        <v>79</v>
      </c>
      <c r="C6" s="8"/>
      <c r="D6" s="8">
        <v>79</v>
      </c>
      <c r="G6" s="14" t="s">
        <v>8414</v>
      </c>
      <c r="H6" s="8">
        <v>150</v>
      </c>
      <c r="I6" s="15" t="s">
        <v>8415</v>
      </c>
      <c r="J6" s="8">
        <v>0</v>
      </c>
      <c r="L6" s="11" t="s">
        <v>8405</v>
      </c>
      <c r="M6">
        <f>MAX(H3:H2187)</f>
        <v>26457</v>
      </c>
      <c r="N6">
        <f>MAX(J3:J1532)</f>
        <v>1293</v>
      </c>
    </row>
    <row r="7" spans="1:14" x14ac:dyDescent="0.25">
      <c r="A7" s="7">
        <v>2</v>
      </c>
      <c r="B7" s="8">
        <v>35</v>
      </c>
      <c r="C7" s="8"/>
      <c r="D7" s="8">
        <v>35</v>
      </c>
      <c r="G7" s="14" t="s">
        <v>8414</v>
      </c>
      <c r="H7" s="8">
        <v>284</v>
      </c>
      <c r="I7" s="15" t="s">
        <v>8415</v>
      </c>
      <c r="J7" s="8">
        <v>7</v>
      </c>
      <c r="L7" s="11" t="s">
        <v>8406</v>
      </c>
      <c r="M7">
        <f>VAR(H3:H2187)</f>
        <v>713167.37912800396</v>
      </c>
      <c r="N7">
        <f>VAR(J3:J1532)</f>
        <v>3775.6894394644714</v>
      </c>
    </row>
    <row r="8" spans="1:14" x14ac:dyDescent="0.25">
      <c r="A8" s="7">
        <v>3</v>
      </c>
      <c r="B8" s="8">
        <v>150</v>
      </c>
      <c r="C8" s="8"/>
      <c r="D8" s="8">
        <v>150</v>
      </c>
      <c r="G8" s="14" t="s">
        <v>8414</v>
      </c>
      <c r="H8" s="8">
        <v>47</v>
      </c>
      <c r="I8" s="15" t="s">
        <v>8415</v>
      </c>
      <c r="J8" s="8">
        <v>0</v>
      </c>
      <c r="L8" s="11" t="s">
        <v>8407</v>
      </c>
      <c r="M8">
        <f>STDEV(H3:H2187)</f>
        <v>844.49237955591047</v>
      </c>
      <c r="N8">
        <f>STDEV(J3:J1532)</f>
        <v>61.446638959868842</v>
      </c>
    </row>
    <row r="9" spans="1:14" x14ac:dyDescent="0.25">
      <c r="A9" s="7">
        <v>4</v>
      </c>
      <c r="B9" s="8">
        <v>284</v>
      </c>
      <c r="C9" s="8"/>
      <c r="D9" s="8">
        <v>284</v>
      </c>
      <c r="G9" s="14" t="s">
        <v>8414</v>
      </c>
      <c r="H9" s="8">
        <v>58</v>
      </c>
      <c r="I9" s="15" t="s">
        <v>8415</v>
      </c>
      <c r="J9" s="8">
        <v>1</v>
      </c>
    </row>
    <row r="10" spans="1:14" x14ac:dyDescent="0.25">
      <c r="A10" s="7">
        <v>5</v>
      </c>
      <c r="B10" s="8">
        <v>47</v>
      </c>
      <c r="C10" s="8"/>
      <c r="D10" s="8">
        <v>47</v>
      </c>
      <c r="G10" s="14" t="s">
        <v>8414</v>
      </c>
      <c r="H10" s="8">
        <v>57</v>
      </c>
      <c r="I10" s="15" t="s">
        <v>8415</v>
      </c>
      <c r="J10" s="8">
        <v>2</v>
      </c>
    </row>
    <row r="11" spans="1:14" x14ac:dyDescent="0.25">
      <c r="A11" s="7">
        <v>6</v>
      </c>
      <c r="B11" s="8">
        <v>58</v>
      </c>
      <c r="C11" s="8"/>
      <c r="D11" s="8">
        <v>58</v>
      </c>
      <c r="G11" s="14" t="s">
        <v>8414</v>
      </c>
      <c r="H11" s="8">
        <v>12</v>
      </c>
      <c r="I11" s="15" t="s">
        <v>8415</v>
      </c>
      <c r="J11" s="8">
        <v>3</v>
      </c>
    </row>
    <row r="12" spans="1:14" x14ac:dyDescent="0.25">
      <c r="A12" s="7">
        <v>7</v>
      </c>
      <c r="B12" s="8">
        <v>57</v>
      </c>
      <c r="C12" s="8"/>
      <c r="D12" s="8">
        <v>57</v>
      </c>
      <c r="G12" s="14" t="s">
        <v>8414</v>
      </c>
      <c r="H12" s="8">
        <v>20</v>
      </c>
      <c r="I12" s="15" t="s">
        <v>8415</v>
      </c>
      <c r="J12" s="8">
        <v>10</v>
      </c>
    </row>
    <row r="13" spans="1:14" x14ac:dyDescent="0.25">
      <c r="A13" s="7">
        <v>8</v>
      </c>
      <c r="B13" s="8">
        <v>12</v>
      </c>
      <c r="C13" s="8"/>
      <c r="D13" s="8">
        <v>12</v>
      </c>
      <c r="G13" s="14" t="s">
        <v>8414</v>
      </c>
      <c r="H13" s="8">
        <v>19</v>
      </c>
      <c r="I13" s="15" t="s">
        <v>8415</v>
      </c>
      <c r="J13" s="8">
        <v>10</v>
      </c>
    </row>
    <row r="14" spans="1:14" x14ac:dyDescent="0.25">
      <c r="A14" s="7">
        <v>9</v>
      </c>
      <c r="B14" s="8">
        <v>20</v>
      </c>
      <c r="C14" s="8"/>
      <c r="D14" s="8">
        <v>20</v>
      </c>
      <c r="G14" s="14" t="s">
        <v>8414</v>
      </c>
      <c r="H14" s="8">
        <v>75</v>
      </c>
      <c r="I14" s="15" t="s">
        <v>8415</v>
      </c>
      <c r="J14" s="8">
        <v>1</v>
      </c>
    </row>
    <row r="15" spans="1:14" x14ac:dyDescent="0.25">
      <c r="A15" s="7">
        <v>10</v>
      </c>
      <c r="B15" s="8">
        <v>19</v>
      </c>
      <c r="C15" s="8"/>
      <c r="D15" s="8">
        <v>19</v>
      </c>
      <c r="G15" s="14" t="s">
        <v>8414</v>
      </c>
      <c r="H15" s="8">
        <v>827</v>
      </c>
      <c r="I15" s="15" t="s">
        <v>8415</v>
      </c>
      <c r="J15" s="8">
        <v>0</v>
      </c>
    </row>
    <row r="16" spans="1:14" x14ac:dyDescent="0.25">
      <c r="A16" s="7">
        <v>11</v>
      </c>
      <c r="B16" s="8">
        <v>75</v>
      </c>
      <c r="C16" s="8"/>
      <c r="D16" s="8">
        <v>75</v>
      </c>
      <c r="G16" s="14" t="s">
        <v>8414</v>
      </c>
      <c r="H16" s="8">
        <v>51</v>
      </c>
      <c r="I16" s="15" t="s">
        <v>8415</v>
      </c>
      <c r="J16" s="8">
        <v>0</v>
      </c>
    </row>
    <row r="17" spans="1:10" x14ac:dyDescent="0.25">
      <c r="A17" s="7">
        <v>12</v>
      </c>
      <c r="B17" s="8">
        <v>827</v>
      </c>
      <c r="C17" s="8"/>
      <c r="D17" s="8">
        <v>827</v>
      </c>
      <c r="G17" s="14" t="s">
        <v>8414</v>
      </c>
      <c r="H17" s="8">
        <v>41</v>
      </c>
      <c r="I17" s="15" t="s">
        <v>8415</v>
      </c>
      <c r="J17" s="8">
        <v>0</v>
      </c>
    </row>
    <row r="18" spans="1:10" x14ac:dyDescent="0.25">
      <c r="A18" s="7">
        <v>13</v>
      </c>
      <c r="B18" s="8">
        <v>51</v>
      </c>
      <c r="C18" s="8"/>
      <c r="D18" s="8">
        <v>51</v>
      </c>
      <c r="G18" s="14" t="s">
        <v>8414</v>
      </c>
      <c r="H18" s="8">
        <v>98</v>
      </c>
      <c r="I18" s="15" t="s">
        <v>8415</v>
      </c>
      <c r="J18" s="8">
        <v>26</v>
      </c>
    </row>
    <row r="19" spans="1:10" x14ac:dyDescent="0.25">
      <c r="A19" s="7">
        <v>14</v>
      </c>
      <c r="B19" s="8">
        <v>41</v>
      </c>
      <c r="C19" s="8"/>
      <c r="D19" s="8">
        <v>41</v>
      </c>
      <c r="G19" s="14" t="s">
        <v>8414</v>
      </c>
      <c r="H19" s="8">
        <v>70</v>
      </c>
      <c r="I19" s="15" t="s">
        <v>8415</v>
      </c>
      <c r="J19" s="8">
        <v>0</v>
      </c>
    </row>
    <row r="20" spans="1:10" x14ac:dyDescent="0.25">
      <c r="A20" s="7">
        <v>15</v>
      </c>
      <c r="B20" s="8">
        <v>98</v>
      </c>
      <c r="C20" s="8"/>
      <c r="D20" s="8">
        <v>98</v>
      </c>
      <c r="G20" s="14" t="s">
        <v>8414</v>
      </c>
      <c r="H20" s="8">
        <v>36</v>
      </c>
      <c r="I20" s="15" t="s">
        <v>8415</v>
      </c>
      <c r="J20" s="8">
        <v>7</v>
      </c>
    </row>
    <row r="21" spans="1:10" x14ac:dyDescent="0.25">
      <c r="A21" s="7">
        <v>16</v>
      </c>
      <c r="B21" s="8">
        <v>70</v>
      </c>
      <c r="C21" s="8"/>
      <c r="D21" s="8">
        <v>70</v>
      </c>
      <c r="G21" s="14" t="s">
        <v>8414</v>
      </c>
      <c r="H21" s="8">
        <v>342</v>
      </c>
      <c r="I21" s="15" t="s">
        <v>8415</v>
      </c>
      <c r="J21" s="8">
        <v>0</v>
      </c>
    </row>
    <row r="22" spans="1:10" x14ac:dyDescent="0.25">
      <c r="A22" s="7">
        <v>17</v>
      </c>
      <c r="B22" s="8">
        <v>36</v>
      </c>
      <c r="C22" s="8"/>
      <c r="D22" s="8">
        <v>36</v>
      </c>
      <c r="G22" s="14" t="s">
        <v>8414</v>
      </c>
      <c r="H22" s="8">
        <v>22</v>
      </c>
      <c r="I22" s="15" t="s">
        <v>8415</v>
      </c>
      <c r="J22" s="8">
        <v>2</v>
      </c>
    </row>
    <row r="23" spans="1:10" x14ac:dyDescent="0.25">
      <c r="A23" s="7">
        <v>18</v>
      </c>
      <c r="B23" s="8">
        <v>342</v>
      </c>
      <c r="C23" s="8"/>
      <c r="D23" s="8">
        <v>342</v>
      </c>
      <c r="G23" s="14" t="s">
        <v>8414</v>
      </c>
      <c r="H23" s="8">
        <v>25</v>
      </c>
      <c r="I23" s="15" t="s">
        <v>8415</v>
      </c>
      <c r="J23" s="8">
        <v>13</v>
      </c>
    </row>
    <row r="24" spans="1:10" x14ac:dyDescent="0.25">
      <c r="A24" s="7">
        <v>19</v>
      </c>
      <c r="B24" s="8">
        <v>22</v>
      </c>
      <c r="C24" s="8"/>
      <c r="D24" s="8">
        <v>22</v>
      </c>
      <c r="G24" s="14" t="s">
        <v>8414</v>
      </c>
      <c r="H24" s="8">
        <v>101</v>
      </c>
      <c r="I24" s="15" t="s">
        <v>8415</v>
      </c>
      <c r="J24" s="8">
        <v>4</v>
      </c>
    </row>
    <row r="25" spans="1:10" x14ac:dyDescent="0.25">
      <c r="A25" s="7">
        <v>20</v>
      </c>
      <c r="B25" s="8">
        <v>25</v>
      </c>
      <c r="C25" s="8"/>
      <c r="D25" s="8">
        <v>25</v>
      </c>
      <c r="G25" s="14" t="s">
        <v>8414</v>
      </c>
      <c r="H25" s="8">
        <v>8</v>
      </c>
      <c r="I25" s="15" t="s">
        <v>8415</v>
      </c>
      <c r="J25" s="8">
        <v>0</v>
      </c>
    </row>
    <row r="26" spans="1:10" x14ac:dyDescent="0.25">
      <c r="A26" s="7">
        <v>21</v>
      </c>
      <c r="B26" s="8">
        <v>101</v>
      </c>
      <c r="C26" s="8"/>
      <c r="D26" s="8">
        <v>101</v>
      </c>
      <c r="G26" s="14" t="s">
        <v>8414</v>
      </c>
      <c r="H26" s="8">
        <v>23</v>
      </c>
      <c r="I26" s="15" t="s">
        <v>8415</v>
      </c>
      <c r="J26" s="8">
        <v>12</v>
      </c>
    </row>
    <row r="27" spans="1:10" x14ac:dyDescent="0.25">
      <c r="A27" s="7">
        <v>22</v>
      </c>
      <c r="B27" s="8">
        <v>8</v>
      </c>
      <c r="C27" s="8"/>
      <c r="D27" s="8">
        <v>8</v>
      </c>
      <c r="G27" s="14" t="s">
        <v>8414</v>
      </c>
      <c r="H27" s="8">
        <v>574</v>
      </c>
      <c r="I27" s="15" t="s">
        <v>8415</v>
      </c>
      <c r="J27" s="8">
        <v>2</v>
      </c>
    </row>
    <row r="28" spans="1:10" x14ac:dyDescent="0.25">
      <c r="A28" s="7">
        <v>23</v>
      </c>
      <c r="B28" s="8">
        <v>23</v>
      </c>
      <c r="C28" s="8"/>
      <c r="D28" s="8">
        <v>23</v>
      </c>
      <c r="G28" s="14" t="s">
        <v>8414</v>
      </c>
      <c r="H28" s="8">
        <v>14</v>
      </c>
      <c r="I28" s="15" t="s">
        <v>8415</v>
      </c>
      <c r="J28" s="8">
        <v>10</v>
      </c>
    </row>
    <row r="29" spans="1:10" x14ac:dyDescent="0.25">
      <c r="A29" s="7">
        <v>24</v>
      </c>
      <c r="B29" s="8">
        <v>574</v>
      </c>
      <c r="C29" s="8"/>
      <c r="D29" s="8">
        <v>574</v>
      </c>
      <c r="G29" s="14" t="s">
        <v>8414</v>
      </c>
      <c r="H29" s="8">
        <v>19</v>
      </c>
      <c r="I29" s="15" t="s">
        <v>8415</v>
      </c>
      <c r="J29" s="8">
        <v>0</v>
      </c>
    </row>
    <row r="30" spans="1:10" x14ac:dyDescent="0.25">
      <c r="A30" s="7">
        <v>25</v>
      </c>
      <c r="B30" s="8">
        <v>14</v>
      </c>
      <c r="C30" s="8"/>
      <c r="D30" s="8">
        <v>14</v>
      </c>
      <c r="G30" s="14" t="s">
        <v>8414</v>
      </c>
      <c r="H30" s="8">
        <v>150</v>
      </c>
      <c r="I30" s="15" t="s">
        <v>8415</v>
      </c>
      <c r="J30" s="8">
        <v>5</v>
      </c>
    </row>
    <row r="31" spans="1:10" x14ac:dyDescent="0.25">
      <c r="A31" s="7">
        <v>26</v>
      </c>
      <c r="B31" s="8">
        <v>19</v>
      </c>
      <c r="C31" s="8"/>
      <c r="D31" s="8">
        <v>19</v>
      </c>
      <c r="G31" s="14" t="s">
        <v>8414</v>
      </c>
      <c r="H31" s="8">
        <v>71</v>
      </c>
      <c r="I31" s="15" t="s">
        <v>8415</v>
      </c>
      <c r="J31" s="8">
        <v>0</v>
      </c>
    </row>
    <row r="32" spans="1:10" x14ac:dyDescent="0.25">
      <c r="A32" s="7">
        <v>27</v>
      </c>
      <c r="B32" s="8">
        <v>150</v>
      </c>
      <c r="C32" s="8"/>
      <c r="D32" s="8">
        <v>150</v>
      </c>
      <c r="G32" s="14" t="s">
        <v>8414</v>
      </c>
      <c r="H32" s="8">
        <v>117</v>
      </c>
      <c r="I32" s="15" t="s">
        <v>8415</v>
      </c>
      <c r="J32" s="8">
        <v>5</v>
      </c>
    </row>
    <row r="33" spans="1:10" x14ac:dyDescent="0.25">
      <c r="A33" s="7">
        <v>28</v>
      </c>
      <c r="B33" s="8">
        <v>71</v>
      </c>
      <c r="C33" s="8"/>
      <c r="D33" s="8">
        <v>71</v>
      </c>
      <c r="G33" s="14" t="s">
        <v>8414</v>
      </c>
      <c r="H33" s="8">
        <v>53</v>
      </c>
      <c r="I33" s="15" t="s">
        <v>8415</v>
      </c>
      <c r="J33" s="8">
        <v>1</v>
      </c>
    </row>
    <row r="34" spans="1:10" x14ac:dyDescent="0.25">
      <c r="A34" s="7">
        <v>29</v>
      </c>
      <c r="B34" s="8">
        <v>117</v>
      </c>
      <c r="C34" s="8"/>
      <c r="D34" s="8">
        <v>117</v>
      </c>
      <c r="G34" s="14" t="s">
        <v>8414</v>
      </c>
      <c r="H34" s="8">
        <v>1</v>
      </c>
      <c r="I34" s="15" t="s">
        <v>8415</v>
      </c>
      <c r="J34" s="8">
        <v>3</v>
      </c>
    </row>
    <row r="35" spans="1:10" x14ac:dyDescent="0.25">
      <c r="A35" s="7">
        <v>30</v>
      </c>
      <c r="B35" s="8">
        <v>53</v>
      </c>
      <c r="C35" s="8"/>
      <c r="D35" s="8">
        <v>53</v>
      </c>
      <c r="G35" s="14" t="s">
        <v>8414</v>
      </c>
      <c r="H35" s="8">
        <v>89</v>
      </c>
      <c r="I35" s="15" t="s">
        <v>8415</v>
      </c>
      <c r="J35" s="8">
        <v>3</v>
      </c>
    </row>
    <row r="36" spans="1:10" x14ac:dyDescent="0.25">
      <c r="A36" s="7">
        <v>31</v>
      </c>
      <c r="B36" s="8">
        <v>1</v>
      </c>
      <c r="C36" s="8"/>
      <c r="D36" s="8">
        <v>1</v>
      </c>
      <c r="G36" s="14" t="s">
        <v>8414</v>
      </c>
      <c r="H36" s="8">
        <v>64</v>
      </c>
      <c r="I36" s="15" t="s">
        <v>8415</v>
      </c>
      <c r="J36" s="8">
        <v>0</v>
      </c>
    </row>
    <row r="37" spans="1:10" x14ac:dyDescent="0.25">
      <c r="A37" s="7">
        <v>32</v>
      </c>
      <c r="B37" s="8">
        <v>89</v>
      </c>
      <c r="C37" s="8"/>
      <c r="D37" s="8">
        <v>89</v>
      </c>
      <c r="G37" s="14" t="s">
        <v>8414</v>
      </c>
      <c r="H37" s="8">
        <v>68</v>
      </c>
      <c r="I37" s="15" t="s">
        <v>8415</v>
      </c>
      <c r="J37" s="8">
        <v>3</v>
      </c>
    </row>
    <row r="38" spans="1:10" x14ac:dyDescent="0.25">
      <c r="A38" s="7">
        <v>33</v>
      </c>
      <c r="B38" s="8">
        <v>64</v>
      </c>
      <c r="C38" s="8"/>
      <c r="D38" s="8">
        <v>64</v>
      </c>
      <c r="G38" s="14" t="s">
        <v>8414</v>
      </c>
      <c r="H38" s="8">
        <v>28</v>
      </c>
      <c r="I38" s="15" t="s">
        <v>8415</v>
      </c>
      <c r="J38" s="8">
        <v>0</v>
      </c>
    </row>
    <row r="39" spans="1:10" x14ac:dyDescent="0.25">
      <c r="A39" s="7">
        <v>34</v>
      </c>
      <c r="B39" s="8">
        <v>68</v>
      </c>
      <c r="C39" s="8"/>
      <c r="D39" s="8">
        <v>68</v>
      </c>
      <c r="G39" s="14" t="s">
        <v>8414</v>
      </c>
      <c r="H39" s="8">
        <v>44</v>
      </c>
      <c r="I39" s="15" t="s">
        <v>8415</v>
      </c>
      <c r="J39" s="8">
        <v>19</v>
      </c>
    </row>
    <row r="40" spans="1:10" x14ac:dyDescent="0.25">
      <c r="A40" s="7">
        <v>35</v>
      </c>
      <c r="B40" s="8">
        <v>28</v>
      </c>
      <c r="C40" s="8"/>
      <c r="D40" s="8">
        <v>28</v>
      </c>
      <c r="G40" s="14" t="s">
        <v>8414</v>
      </c>
      <c r="H40" s="8">
        <v>253</v>
      </c>
      <c r="I40" s="15" t="s">
        <v>8415</v>
      </c>
      <c r="J40" s="8">
        <v>8</v>
      </c>
    </row>
    <row r="41" spans="1:10" x14ac:dyDescent="0.25">
      <c r="A41" s="7">
        <v>36</v>
      </c>
      <c r="B41" s="8">
        <v>44</v>
      </c>
      <c r="C41" s="8"/>
      <c r="D41" s="8">
        <v>44</v>
      </c>
      <c r="G41" s="14" t="s">
        <v>8414</v>
      </c>
      <c r="H41" s="8">
        <v>66</v>
      </c>
      <c r="I41" s="15" t="s">
        <v>8415</v>
      </c>
      <c r="J41" s="8">
        <v>6</v>
      </c>
    </row>
    <row r="42" spans="1:10" x14ac:dyDescent="0.25">
      <c r="A42" s="7">
        <v>37</v>
      </c>
      <c r="B42" s="8">
        <v>253</v>
      </c>
      <c r="C42" s="8"/>
      <c r="D42" s="8">
        <v>253</v>
      </c>
      <c r="G42" s="14" t="s">
        <v>8414</v>
      </c>
      <c r="H42" s="8">
        <v>217</v>
      </c>
      <c r="I42" s="15" t="s">
        <v>8415</v>
      </c>
      <c r="J42" s="8">
        <v>0</v>
      </c>
    </row>
    <row r="43" spans="1:10" x14ac:dyDescent="0.25">
      <c r="A43" s="7">
        <v>38</v>
      </c>
      <c r="B43" s="8">
        <v>66</v>
      </c>
      <c r="C43" s="8"/>
      <c r="D43" s="8">
        <v>66</v>
      </c>
      <c r="G43" s="14" t="s">
        <v>8414</v>
      </c>
      <c r="H43" s="8">
        <v>16</v>
      </c>
      <c r="I43" s="15" t="s">
        <v>8415</v>
      </c>
      <c r="J43" s="8">
        <v>18</v>
      </c>
    </row>
    <row r="44" spans="1:10" x14ac:dyDescent="0.25">
      <c r="A44" s="7">
        <v>39</v>
      </c>
      <c r="B44" s="8">
        <v>217</v>
      </c>
      <c r="C44" s="8"/>
      <c r="D44" s="8">
        <v>217</v>
      </c>
      <c r="G44" s="14" t="s">
        <v>8414</v>
      </c>
      <c r="H44" s="8">
        <v>19</v>
      </c>
      <c r="I44" s="15" t="s">
        <v>8415</v>
      </c>
      <c r="J44" s="8">
        <v>7</v>
      </c>
    </row>
    <row r="45" spans="1:10" x14ac:dyDescent="0.25">
      <c r="A45" s="7">
        <v>40</v>
      </c>
      <c r="B45" s="8">
        <v>16</v>
      </c>
      <c r="C45" s="8"/>
      <c r="D45" s="8">
        <v>16</v>
      </c>
      <c r="G45" s="14" t="s">
        <v>8414</v>
      </c>
      <c r="H45" s="8">
        <v>169</v>
      </c>
      <c r="I45" s="15" t="s">
        <v>8415</v>
      </c>
      <c r="J45" s="8">
        <v>0</v>
      </c>
    </row>
    <row r="46" spans="1:10" x14ac:dyDescent="0.25">
      <c r="A46" s="7">
        <v>41</v>
      </c>
      <c r="B46" s="8">
        <v>19</v>
      </c>
      <c r="C46" s="8"/>
      <c r="D46" s="8">
        <v>19</v>
      </c>
      <c r="G46" s="14" t="s">
        <v>8414</v>
      </c>
      <c r="H46" s="8">
        <v>263</v>
      </c>
      <c r="I46" s="15" t="s">
        <v>8415</v>
      </c>
      <c r="J46" s="8">
        <v>8</v>
      </c>
    </row>
    <row r="47" spans="1:10" x14ac:dyDescent="0.25">
      <c r="A47" s="7">
        <v>42</v>
      </c>
      <c r="B47" s="8">
        <v>169</v>
      </c>
      <c r="C47" s="8"/>
      <c r="D47" s="8">
        <v>169</v>
      </c>
      <c r="G47" s="14" t="s">
        <v>8414</v>
      </c>
      <c r="H47" s="8">
        <v>15</v>
      </c>
      <c r="I47" s="15" t="s">
        <v>8415</v>
      </c>
      <c r="J47" s="8">
        <v>1293</v>
      </c>
    </row>
    <row r="48" spans="1:10" x14ac:dyDescent="0.25">
      <c r="A48" s="7">
        <v>43</v>
      </c>
      <c r="B48" s="8">
        <v>263</v>
      </c>
      <c r="C48" s="8"/>
      <c r="D48" s="8">
        <v>263</v>
      </c>
      <c r="G48" s="14" t="s">
        <v>8414</v>
      </c>
      <c r="H48" s="8">
        <v>61</v>
      </c>
      <c r="I48" s="15" t="s">
        <v>8415</v>
      </c>
      <c r="J48" s="8">
        <v>17</v>
      </c>
    </row>
    <row r="49" spans="1:10" x14ac:dyDescent="0.25">
      <c r="A49" s="7">
        <v>44</v>
      </c>
      <c r="B49" s="8">
        <v>15</v>
      </c>
      <c r="C49" s="8"/>
      <c r="D49" s="8">
        <v>15</v>
      </c>
      <c r="G49" s="14" t="s">
        <v>8414</v>
      </c>
      <c r="H49" s="8">
        <v>45</v>
      </c>
      <c r="I49" s="15" t="s">
        <v>8415</v>
      </c>
      <c r="J49" s="8">
        <v>0</v>
      </c>
    </row>
    <row r="50" spans="1:10" x14ac:dyDescent="0.25">
      <c r="A50" s="7">
        <v>45</v>
      </c>
      <c r="B50" s="8">
        <v>61</v>
      </c>
      <c r="C50" s="8"/>
      <c r="D50" s="8">
        <v>61</v>
      </c>
      <c r="G50" s="14" t="s">
        <v>8414</v>
      </c>
      <c r="H50" s="8">
        <v>70</v>
      </c>
      <c r="I50" s="15" t="s">
        <v>8415</v>
      </c>
      <c r="J50" s="8">
        <v>13</v>
      </c>
    </row>
    <row r="51" spans="1:10" x14ac:dyDescent="0.25">
      <c r="A51" s="7">
        <v>46</v>
      </c>
      <c r="B51" s="8">
        <v>45</v>
      </c>
      <c r="C51" s="8"/>
      <c r="D51" s="8">
        <v>45</v>
      </c>
      <c r="G51" s="14" t="s">
        <v>8414</v>
      </c>
      <c r="H51" s="8">
        <v>38</v>
      </c>
      <c r="I51" s="15" t="s">
        <v>8415</v>
      </c>
      <c r="J51" s="8">
        <v>0</v>
      </c>
    </row>
    <row r="52" spans="1:10" x14ac:dyDescent="0.25">
      <c r="A52" s="7">
        <v>47</v>
      </c>
      <c r="B52" s="8">
        <v>70</v>
      </c>
      <c r="C52" s="8"/>
      <c r="D52" s="8">
        <v>70</v>
      </c>
      <c r="G52" s="14" t="s">
        <v>8414</v>
      </c>
      <c r="H52" s="8">
        <v>87</v>
      </c>
      <c r="I52" s="15" t="s">
        <v>8415</v>
      </c>
      <c r="J52" s="8">
        <v>0</v>
      </c>
    </row>
    <row r="53" spans="1:10" x14ac:dyDescent="0.25">
      <c r="A53" s="7">
        <v>48</v>
      </c>
      <c r="B53" s="8">
        <v>38</v>
      </c>
      <c r="C53" s="8"/>
      <c r="D53" s="8">
        <v>38</v>
      </c>
      <c r="G53" s="14" t="s">
        <v>8414</v>
      </c>
      <c r="H53" s="8">
        <v>22</v>
      </c>
      <c r="I53" s="15" t="s">
        <v>8415</v>
      </c>
      <c r="J53" s="8">
        <v>33</v>
      </c>
    </row>
    <row r="54" spans="1:10" x14ac:dyDescent="0.25">
      <c r="A54" s="7">
        <v>49</v>
      </c>
      <c r="B54" s="8">
        <v>87</v>
      </c>
      <c r="C54" s="8"/>
      <c r="D54" s="8">
        <v>87</v>
      </c>
      <c r="G54" s="14" t="s">
        <v>8414</v>
      </c>
      <c r="H54" s="8">
        <v>119</v>
      </c>
      <c r="I54" s="15" t="s">
        <v>8415</v>
      </c>
      <c r="J54" s="8">
        <v>12</v>
      </c>
    </row>
    <row r="55" spans="1:10" x14ac:dyDescent="0.25">
      <c r="A55" s="7">
        <v>50</v>
      </c>
      <c r="B55" s="8">
        <v>22</v>
      </c>
      <c r="C55" s="8"/>
      <c r="D55" s="8">
        <v>22</v>
      </c>
      <c r="G55" s="14" t="s">
        <v>8414</v>
      </c>
      <c r="H55" s="8">
        <v>52</v>
      </c>
      <c r="I55" s="15" t="s">
        <v>8415</v>
      </c>
      <c r="J55" s="8">
        <v>1</v>
      </c>
    </row>
    <row r="56" spans="1:10" x14ac:dyDescent="0.25">
      <c r="A56" s="7">
        <v>51</v>
      </c>
      <c r="B56" s="8">
        <v>119</v>
      </c>
      <c r="C56" s="8"/>
      <c r="D56" s="8">
        <v>119</v>
      </c>
      <c r="G56" s="14" t="s">
        <v>8414</v>
      </c>
      <c r="H56" s="8">
        <v>117</v>
      </c>
      <c r="I56" s="15" t="s">
        <v>8415</v>
      </c>
      <c r="J56" s="8">
        <v>1</v>
      </c>
    </row>
    <row r="57" spans="1:10" x14ac:dyDescent="0.25">
      <c r="A57" s="7">
        <v>52</v>
      </c>
      <c r="B57" s="8">
        <v>52</v>
      </c>
      <c r="C57" s="8"/>
      <c r="D57" s="8">
        <v>52</v>
      </c>
      <c r="G57" s="14" t="s">
        <v>8414</v>
      </c>
      <c r="H57" s="8">
        <v>52</v>
      </c>
      <c r="I57" s="15" t="s">
        <v>8415</v>
      </c>
      <c r="J57" s="8">
        <v>1</v>
      </c>
    </row>
    <row r="58" spans="1:10" x14ac:dyDescent="0.25">
      <c r="A58" s="7">
        <v>53</v>
      </c>
      <c r="B58" s="8">
        <v>117</v>
      </c>
      <c r="C58" s="8"/>
      <c r="D58" s="8">
        <v>117</v>
      </c>
      <c r="G58" s="14" t="s">
        <v>8414</v>
      </c>
      <c r="H58" s="8">
        <v>86</v>
      </c>
      <c r="I58" s="15" t="s">
        <v>8415</v>
      </c>
      <c r="J58" s="8">
        <v>1</v>
      </c>
    </row>
    <row r="59" spans="1:10" x14ac:dyDescent="0.25">
      <c r="A59" s="7">
        <v>54</v>
      </c>
      <c r="B59" s="8">
        <v>52</v>
      </c>
      <c r="C59" s="8"/>
      <c r="D59" s="8">
        <v>52</v>
      </c>
      <c r="G59" s="14" t="s">
        <v>8414</v>
      </c>
      <c r="H59" s="8">
        <v>174</v>
      </c>
      <c r="I59" s="15" t="s">
        <v>8415</v>
      </c>
      <c r="J59" s="8">
        <v>84</v>
      </c>
    </row>
    <row r="60" spans="1:10" x14ac:dyDescent="0.25">
      <c r="A60" s="7">
        <v>55</v>
      </c>
      <c r="B60" s="8">
        <v>86</v>
      </c>
      <c r="C60" s="8"/>
      <c r="D60" s="8">
        <v>86</v>
      </c>
      <c r="G60" s="14" t="s">
        <v>8414</v>
      </c>
      <c r="H60" s="8">
        <v>69</v>
      </c>
      <c r="I60" s="15" t="s">
        <v>8415</v>
      </c>
      <c r="J60" s="8">
        <v>38</v>
      </c>
    </row>
    <row r="61" spans="1:10" x14ac:dyDescent="0.25">
      <c r="A61" s="7">
        <v>56</v>
      </c>
      <c r="B61" s="8">
        <v>174</v>
      </c>
      <c r="C61" s="8"/>
      <c r="D61" s="8">
        <v>174</v>
      </c>
      <c r="G61" s="14" t="s">
        <v>8414</v>
      </c>
      <c r="H61" s="8">
        <v>75</v>
      </c>
      <c r="I61" s="15" t="s">
        <v>8415</v>
      </c>
      <c r="J61" s="8">
        <v>1</v>
      </c>
    </row>
    <row r="62" spans="1:10" x14ac:dyDescent="0.25">
      <c r="A62" s="7">
        <v>57</v>
      </c>
      <c r="B62" s="8">
        <v>69</v>
      </c>
      <c r="C62" s="8"/>
      <c r="D62" s="8">
        <v>69</v>
      </c>
      <c r="G62" s="14" t="s">
        <v>8414</v>
      </c>
      <c r="H62" s="8">
        <v>33</v>
      </c>
      <c r="I62" s="15" t="s">
        <v>8415</v>
      </c>
      <c r="J62" s="8">
        <v>76</v>
      </c>
    </row>
    <row r="63" spans="1:10" x14ac:dyDescent="0.25">
      <c r="A63" s="7">
        <v>58</v>
      </c>
      <c r="B63" s="8">
        <v>75</v>
      </c>
      <c r="C63" s="8"/>
      <c r="D63" s="8">
        <v>75</v>
      </c>
      <c r="G63" s="14" t="s">
        <v>8414</v>
      </c>
      <c r="H63" s="8">
        <v>108</v>
      </c>
      <c r="I63" s="15" t="s">
        <v>8415</v>
      </c>
      <c r="J63" s="8">
        <v>3</v>
      </c>
    </row>
    <row r="64" spans="1:10" x14ac:dyDescent="0.25">
      <c r="A64" s="7">
        <v>59</v>
      </c>
      <c r="B64" s="8">
        <v>33</v>
      </c>
      <c r="C64" s="8"/>
      <c r="D64" s="8">
        <v>33</v>
      </c>
      <c r="G64" s="14" t="s">
        <v>8414</v>
      </c>
      <c r="H64" s="8">
        <v>23</v>
      </c>
      <c r="I64" s="15" t="s">
        <v>8415</v>
      </c>
      <c r="J64" s="8">
        <v>0</v>
      </c>
    </row>
    <row r="65" spans="1:10" x14ac:dyDescent="0.25">
      <c r="A65" s="7">
        <v>60</v>
      </c>
      <c r="B65" s="8">
        <v>108</v>
      </c>
      <c r="C65" s="8"/>
      <c r="D65" s="8">
        <v>108</v>
      </c>
      <c r="G65" s="14" t="s">
        <v>8414</v>
      </c>
      <c r="H65" s="8">
        <v>48</v>
      </c>
      <c r="I65" s="15" t="s">
        <v>8415</v>
      </c>
      <c r="J65" s="8">
        <v>2</v>
      </c>
    </row>
    <row r="66" spans="1:10" x14ac:dyDescent="0.25">
      <c r="A66" s="7">
        <v>61</v>
      </c>
      <c r="B66" s="8">
        <v>23</v>
      </c>
      <c r="C66" s="8"/>
      <c r="D66" s="8">
        <v>23</v>
      </c>
      <c r="G66" s="14" t="s">
        <v>8414</v>
      </c>
      <c r="H66" s="8">
        <v>64</v>
      </c>
      <c r="I66" s="15" t="s">
        <v>8415</v>
      </c>
      <c r="J66" s="8">
        <v>0</v>
      </c>
    </row>
    <row r="67" spans="1:10" x14ac:dyDescent="0.25">
      <c r="A67" s="7">
        <v>62</v>
      </c>
      <c r="B67" s="8">
        <v>48</v>
      </c>
      <c r="C67" s="8"/>
      <c r="D67" s="8">
        <v>48</v>
      </c>
      <c r="G67" s="14" t="s">
        <v>8414</v>
      </c>
      <c r="H67" s="8">
        <v>24</v>
      </c>
      <c r="I67" s="15" t="s">
        <v>8415</v>
      </c>
      <c r="J67" s="8">
        <v>0</v>
      </c>
    </row>
    <row r="68" spans="1:10" x14ac:dyDescent="0.25">
      <c r="A68" s="7">
        <v>63</v>
      </c>
      <c r="B68" s="8">
        <v>64</v>
      </c>
      <c r="C68" s="8"/>
      <c r="D68" s="8">
        <v>64</v>
      </c>
      <c r="G68" s="14" t="s">
        <v>8414</v>
      </c>
      <c r="H68" s="8">
        <v>57</v>
      </c>
      <c r="I68" s="15" t="s">
        <v>8415</v>
      </c>
      <c r="J68" s="8">
        <v>0</v>
      </c>
    </row>
    <row r="69" spans="1:10" x14ac:dyDescent="0.25">
      <c r="A69" s="7">
        <v>64</v>
      </c>
      <c r="B69" s="8">
        <v>24</v>
      </c>
      <c r="C69" s="8"/>
      <c r="D69" s="8">
        <v>24</v>
      </c>
      <c r="G69" s="14" t="s">
        <v>8414</v>
      </c>
      <c r="H69" s="8">
        <v>26</v>
      </c>
      <c r="I69" s="15" t="s">
        <v>8415</v>
      </c>
      <c r="J69" s="8">
        <v>2</v>
      </c>
    </row>
    <row r="70" spans="1:10" x14ac:dyDescent="0.25">
      <c r="A70" s="7">
        <v>65</v>
      </c>
      <c r="B70" s="8">
        <v>57</v>
      </c>
      <c r="C70" s="8"/>
      <c r="D70" s="8">
        <v>57</v>
      </c>
      <c r="G70" s="14" t="s">
        <v>8414</v>
      </c>
      <c r="H70" s="8">
        <v>20</v>
      </c>
      <c r="I70" s="15" t="s">
        <v>8415</v>
      </c>
      <c r="J70" s="8">
        <v>0</v>
      </c>
    </row>
    <row r="71" spans="1:10" x14ac:dyDescent="0.25">
      <c r="A71" s="7">
        <v>66</v>
      </c>
      <c r="B71" s="8">
        <v>26</v>
      </c>
      <c r="C71" s="8"/>
      <c r="D71" s="8">
        <v>26</v>
      </c>
      <c r="G71" s="14" t="s">
        <v>8414</v>
      </c>
      <c r="H71" s="8">
        <v>36</v>
      </c>
      <c r="I71" s="15" t="s">
        <v>8415</v>
      </c>
      <c r="J71" s="8">
        <v>0</v>
      </c>
    </row>
    <row r="72" spans="1:10" x14ac:dyDescent="0.25">
      <c r="A72" s="7">
        <v>67</v>
      </c>
      <c r="B72" s="8">
        <v>20</v>
      </c>
      <c r="C72" s="8"/>
      <c r="D72" s="8">
        <v>20</v>
      </c>
      <c r="G72" s="14" t="s">
        <v>8414</v>
      </c>
      <c r="H72" s="8">
        <v>178</v>
      </c>
      <c r="I72" s="15" t="s">
        <v>8415</v>
      </c>
      <c r="J72" s="8">
        <v>0</v>
      </c>
    </row>
    <row r="73" spans="1:10" x14ac:dyDescent="0.25">
      <c r="A73" s="7">
        <v>68</v>
      </c>
      <c r="B73" s="8">
        <v>36</v>
      </c>
      <c r="C73" s="8"/>
      <c r="D73" s="8">
        <v>36</v>
      </c>
      <c r="G73" s="14" t="s">
        <v>8414</v>
      </c>
      <c r="H73" s="8">
        <v>17</v>
      </c>
      <c r="I73" s="15" t="s">
        <v>8415</v>
      </c>
      <c r="J73" s="8">
        <v>2</v>
      </c>
    </row>
    <row r="74" spans="1:10" x14ac:dyDescent="0.25">
      <c r="A74" s="7">
        <v>69</v>
      </c>
      <c r="B74" s="8">
        <v>178</v>
      </c>
      <c r="C74" s="8"/>
      <c r="D74" s="8">
        <v>178</v>
      </c>
      <c r="G74" s="14" t="s">
        <v>8414</v>
      </c>
      <c r="H74" s="8">
        <v>32</v>
      </c>
      <c r="I74" s="15" t="s">
        <v>8415</v>
      </c>
      <c r="J74" s="8">
        <v>0</v>
      </c>
    </row>
    <row r="75" spans="1:10" x14ac:dyDescent="0.25">
      <c r="A75" s="7">
        <v>70</v>
      </c>
      <c r="B75" s="8">
        <v>17</v>
      </c>
      <c r="C75" s="8"/>
      <c r="D75" s="8">
        <v>17</v>
      </c>
      <c r="G75" s="14" t="s">
        <v>8414</v>
      </c>
      <c r="H75" s="8">
        <v>41</v>
      </c>
      <c r="I75" s="15" t="s">
        <v>8415</v>
      </c>
      <c r="J75" s="8">
        <v>7</v>
      </c>
    </row>
    <row r="76" spans="1:10" x14ac:dyDescent="0.25">
      <c r="A76" s="7">
        <v>71</v>
      </c>
      <c r="B76" s="8">
        <v>32</v>
      </c>
      <c r="C76" s="8"/>
      <c r="D76" s="8">
        <v>32</v>
      </c>
      <c r="G76" s="14" t="s">
        <v>8414</v>
      </c>
      <c r="H76" s="8">
        <v>18</v>
      </c>
      <c r="I76" s="15" t="s">
        <v>8415</v>
      </c>
      <c r="J76" s="8">
        <v>0</v>
      </c>
    </row>
    <row r="77" spans="1:10" x14ac:dyDescent="0.25">
      <c r="A77" s="7">
        <v>72</v>
      </c>
      <c r="B77" s="8">
        <v>41</v>
      </c>
      <c r="C77" s="8"/>
      <c r="D77" s="8">
        <v>41</v>
      </c>
      <c r="G77" s="14" t="s">
        <v>8414</v>
      </c>
      <c r="H77" s="8">
        <v>29</v>
      </c>
      <c r="I77" s="15" t="s">
        <v>8415</v>
      </c>
      <c r="J77" s="8">
        <v>5</v>
      </c>
    </row>
    <row r="78" spans="1:10" x14ac:dyDescent="0.25">
      <c r="A78" s="7">
        <v>73</v>
      </c>
      <c r="B78" s="8">
        <v>18</v>
      </c>
      <c r="C78" s="8"/>
      <c r="D78" s="8">
        <v>18</v>
      </c>
      <c r="G78" s="14" t="s">
        <v>8414</v>
      </c>
      <c r="H78" s="8">
        <v>47</v>
      </c>
      <c r="I78" s="15" t="s">
        <v>8415</v>
      </c>
      <c r="J78" s="8">
        <v>0</v>
      </c>
    </row>
    <row r="79" spans="1:10" x14ac:dyDescent="0.25">
      <c r="A79" s="7">
        <v>74</v>
      </c>
      <c r="B79" s="8">
        <v>29</v>
      </c>
      <c r="C79" s="8"/>
      <c r="D79" s="8">
        <v>29</v>
      </c>
      <c r="G79" s="14" t="s">
        <v>8414</v>
      </c>
      <c r="H79" s="8">
        <v>15</v>
      </c>
      <c r="I79" s="15" t="s">
        <v>8415</v>
      </c>
      <c r="J79" s="8">
        <v>0</v>
      </c>
    </row>
    <row r="80" spans="1:10" x14ac:dyDescent="0.25">
      <c r="A80" s="7">
        <v>75</v>
      </c>
      <c r="B80" s="8">
        <v>47</v>
      </c>
      <c r="C80" s="8"/>
      <c r="D80" s="8">
        <v>47</v>
      </c>
      <c r="G80" s="14" t="s">
        <v>8414</v>
      </c>
      <c r="H80" s="8">
        <v>26</v>
      </c>
      <c r="I80" s="15" t="s">
        <v>8415</v>
      </c>
      <c r="J80" s="8">
        <v>1</v>
      </c>
    </row>
    <row r="81" spans="1:10" x14ac:dyDescent="0.25">
      <c r="A81" s="7">
        <v>76</v>
      </c>
      <c r="B81" s="8">
        <v>15</v>
      </c>
      <c r="C81" s="8"/>
      <c r="D81" s="8">
        <v>15</v>
      </c>
      <c r="G81" s="14" t="s">
        <v>8414</v>
      </c>
      <c r="H81" s="8">
        <v>35</v>
      </c>
      <c r="I81" s="15" t="s">
        <v>8415</v>
      </c>
      <c r="J81" s="8">
        <v>0</v>
      </c>
    </row>
    <row r="82" spans="1:10" x14ac:dyDescent="0.25">
      <c r="A82" s="7">
        <v>77</v>
      </c>
      <c r="B82" s="8">
        <v>26</v>
      </c>
      <c r="C82" s="8"/>
      <c r="D82" s="8">
        <v>26</v>
      </c>
      <c r="G82" s="14" t="s">
        <v>8414</v>
      </c>
      <c r="H82" s="8">
        <v>41</v>
      </c>
      <c r="I82" s="15" t="s">
        <v>8415</v>
      </c>
      <c r="J82" s="8">
        <v>5</v>
      </c>
    </row>
    <row r="83" spans="1:10" x14ac:dyDescent="0.25">
      <c r="A83" s="7">
        <v>78</v>
      </c>
      <c r="B83" s="8">
        <v>35</v>
      </c>
      <c r="C83" s="8"/>
      <c r="D83" s="8">
        <v>35</v>
      </c>
      <c r="G83" s="14" t="s">
        <v>8414</v>
      </c>
      <c r="H83" s="8">
        <v>47</v>
      </c>
      <c r="I83" s="15" t="s">
        <v>8415</v>
      </c>
      <c r="J83" s="8">
        <v>3</v>
      </c>
    </row>
    <row r="84" spans="1:10" x14ac:dyDescent="0.25">
      <c r="A84" s="7">
        <v>79</v>
      </c>
      <c r="B84" s="8">
        <v>41</v>
      </c>
      <c r="C84" s="8"/>
      <c r="D84" s="8">
        <v>41</v>
      </c>
      <c r="G84" s="14" t="s">
        <v>8414</v>
      </c>
      <c r="H84" s="8">
        <v>28</v>
      </c>
      <c r="I84" s="15" t="s">
        <v>8415</v>
      </c>
      <c r="J84" s="8">
        <v>6</v>
      </c>
    </row>
    <row r="85" spans="1:10" x14ac:dyDescent="0.25">
      <c r="A85" s="7">
        <v>80</v>
      </c>
      <c r="B85" s="8">
        <v>47</v>
      </c>
      <c r="C85" s="8"/>
      <c r="D85" s="8">
        <v>47</v>
      </c>
      <c r="G85" s="14" t="s">
        <v>8414</v>
      </c>
      <c r="H85" s="8">
        <v>100</v>
      </c>
      <c r="I85" s="15" t="s">
        <v>8415</v>
      </c>
      <c r="J85" s="8">
        <v>12</v>
      </c>
    </row>
    <row r="86" spans="1:10" x14ac:dyDescent="0.25">
      <c r="A86" s="7">
        <v>81</v>
      </c>
      <c r="B86" s="8">
        <v>28</v>
      </c>
      <c r="C86" s="8"/>
      <c r="D86" s="8">
        <v>28</v>
      </c>
      <c r="G86" s="14" t="s">
        <v>8414</v>
      </c>
      <c r="H86" s="8">
        <v>13</v>
      </c>
      <c r="I86" s="15" t="s">
        <v>8415</v>
      </c>
      <c r="J86" s="8">
        <v>13</v>
      </c>
    </row>
    <row r="87" spans="1:10" x14ac:dyDescent="0.25">
      <c r="A87" s="7">
        <v>82</v>
      </c>
      <c r="B87" s="8">
        <v>100</v>
      </c>
      <c r="C87" s="8"/>
      <c r="D87" s="8">
        <v>100</v>
      </c>
      <c r="G87" s="14" t="s">
        <v>8414</v>
      </c>
      <c r="H87" s="8">
        <v>7</v>
      </c>
      <c r="I87" s="15" t="s">
        <v>8415</v>
      </c>
      <c r="J87" s="8">
        <v>5</v>
      </c>
    </row>
    <row r="88" spans="1:10" x14ac:dyDescent="0.25">
      <c r="A88" s="7">
        <v>83</v>
      </c>
      <c r="B88" s="8">
        <v>13</v>
      </c>
      <c r="C88" s="8"/>
      <c r="D88" s="8">
        <v>13</v>
      </c>
      <c r="G88" s="14" t="s">
        <v>8414</v>
      </c>
      <c r="H88" s="8">
        <v>21</v>
      </c>
      <c r="I88" s="15" t="s">
        <v>8415</v>
      </c>
      <c r="J88" s="8">
        <v>2</v>
      </c>
    </row>
    <row r="89" spans="1:10" x14ac:dyDescent="0.25">
      <c r="A89" s="7">
        <v>84</v>
      </c>
      <c r="B89" s="8">
        <v>7</v>
      </c>
      <c r="C89" s="8"/>
      <c r="D89" s="8">
        <v>7</v>
      </c>
      <c r="G89" s="14" t="s">
        <v>8414</v>
      </c>
      <c r="H89" s="8">
        <v>17</v>
      </c>
      <c r="I89" s="15" t="s">
        <v>8415</v>
      </c>
      <c r="J89" s="8">
        <v>8</v>
      </c>
    </row>
    <row r="90" spans="1:10" x14ac:dyDescent="0.25">
      <c r="A90" s="7">
        <v>85</v>
      </c>
      <c r="B90" s="8">
        <v>21</v>
      </c>
      <c r="C90" s="8"/>
      <c r="D90" s="8">
        <v>21</v>
      </c>
      <c r="G90" s="14" t="s">
        <v>8414</v>
      </c>
      <c r="H90" s="8">
        <v>25</v>
      </c>
      <c r="I90" s="15" t="s">
        <v>8415</v>
      </c>
      <c r="J90" s="8">
        <v>0</v>
      </c>
    </row>
    <row r="91" spans="1:10" x14ac:dyDescent="0.25">
      <c r="A91" s="7">
        <v>86</v>
      </c>
      <c r="B91" s="8">
        <v>17</v>
      </c>
      <c r="C91" s="8"/>
      <c r="D91" s="8">
        <v>17</v>
      </c>
      <c r="G91" s="14" t="s">
        <v>8414</v>
      </c>
      <c r="H91" s="8">
        <v>60</v>
      </c>
      <c r="I91" s="15" t="s">
        <v>8415</v>
      </c>
      <c r="J91" s="8">
        <v>13</v>
      </c>
    </row>
    <row r="92" spans="1:10" x14ac:dyDescent="0.25">
      <c r="A92" s="7">
        <v>87</v>
      </c>
      <c r="B92" s="8">
        <v>25</v>
      </c>
      <c r="C92" s="8"/>
      <c r="D92" s="8">
        <v>25</v>
      </c>
      <c r="G92" s="14" t="s">
        <v>8414</v>
      </c>
      <c r="H92" s="8">
        <v>56</v>
      </c>
      <c r="I92" s="15" t="s">
        <v>8415</v>
      </c>
      <c r="J92" s="8">
        <v>0</v>
      </c>
    </row>
    <row r="93" spans="1:10" x14ac:dyDescent="0.25">
      <c r="A93" s="7">
        <v>88</v>
      </c>
      <c r="B93" s="8">
        <v>60</v>
      </c>
      <c r="C93" s="8"/>
      <c r="D93" s="8">
        <v>60</v>
      </c>
      <c r="G93" s="14" t="s">
        <v>8414</v>
      </c>
      <c r="H93" s="8">
        <v>16</v>
      </c>
      <c r="I93" s="15" t="s">
        <v>8415</v>
      </c>
      <c r="J93" s="8">
        <v>5</v>
      </c>
    </row>
    <row r="94" spans="1:10" x14ac:dyDescent="0.25">
      <c r="A94" s="7">
        <v>89</v>
      </c>
      <c r="B94" s="8">
        <v>56</v>
      </c>
      <c r="C94" s="8"/>
      <c r="D94" s="8">
        <v>56</v>
      </c>
      <c r="G94" s="14" t="s">
        <v>8414</v>
      </c>
      <c r="H94" s="8">
        <v>46</v>
      </c>
      <c r="I94" s="15" t="s">
        <v>8415</v>
      </c>
      <c r="J94" s="8">
        <v>8</v>
      </c>
    </row>
    <row r="95" spans="1:10" x14ac:dyDescent="0.25">
      <c r="A95" s="7">
        <v>90</v>
      </c>
      <c r="B95" s="8">
        <v>16</v>
      </c>
      <c r="C95" s="8"/>
      <c r="D95" s="8">
        <v>16</v>
      </c>
      <c r="G95" s="14" t="s">
        <v>8414</v>
      </c>
      <c r="H95" s="8">
        <v>43</v>
      </c>
      <c r="I95" s="15" t="s">
        <v>8415</v>
      </c>
      <c r="J95" s="8">
        <v>8</v>
      </c>
    </row>
    <row r="96" spans="1:10" x14ac:dyDescent="0.25">
      <c r="A96" s="7">
        <v>91</v>
      </c>
      <c r="B96" s="8">
        <v>46</v>
      </c>
      <c r="C96" s="8"/>
      <c r="D96" s="8">
        <v>46</v>
      </c>
      <c r="G96" s="14" t="s">
        <v>8414</v>
      </c>
      <c r="H96" s="8">
        <v>15</v>
      </c>
      <c r="I96" s="15" t="s">
        <v>8415</v>
      </c>
      <c r="J96" s="8">
        <v>0</v>
      </c>
    </row>
    <row r="97" spans="1:10" x14ac:dyDescent="0.25">
      <c r="A97" s="7">
        <v>92</v>
      </c>
      <c r="B97" s="8">
        <v>43</v>
      </c>
      <c r="C97" s="8"/>
      <c r="D97" s="8">
        <v>43</v>
      </c>
      <c r="G97" s="14" t="s">
        <v>8414</v>
      </c>
      <c r="H97" s="8">
        <v>12</v>
      </c>
      <c r="I97" s="15" t="s">
        <v>8415</v>
      </c>
      <c r="J97" s="8">
        <v>2</v>
      </c>
    </row>
    <row r="98" spans="1:10" x14ac:dyDescent="0.25">
      <c r="A98" s="7">
        <v>93</v>
      </c>
      <c r="B98" s="8">
        <v>15</v>
      </c>
      <c r="C98" s="8"/>
      <c r="D98" s="8">
        <v>15</v>
      </c>
      <c r="G98" s="14" t="s">
        <v>8414</v>
      </c>
      <c r="H98" s="8">
        <v>21</v>
      </c>
      <c r="I98" s="15" t="s">
        <v>8415</v>
      </c>
      <c r="J98" s="8">
        <v>3</v>
      </c>
    </row>
    <row r="99" spans="1:10" x14ac:dyDescent="0.25">
      <c r="A99" s="7">
        <v>94</v>
      </c>
      <c r="B99" s="8">
        <v>12</v>
      </c>
      <c r="C99" s="8"/>
      <c r="D99" s="8">
        <v>12</v>
      </c>
      <c r="G99" s="14" t="s">
        <v>8414</v>
      </c>
      <c r="H99" s="8">
        <v>34</v>
      </c>
      <c r="I99" s="15" t="s">
        <v>8415</v>
      </c>
      <c r="J99" s="8">
        <v>0</v>
      </c>
    </row>
    <row r="100" spans="1:10" x14ac:dyDescent="0.25">
      <c r="A100" s="7">
        <v>95</v>
      </c>
      <c r="B100" s="8">
        <v>21</v>
      </c>
      <c r="C100" s="8"/>
      <c r="D100" s="8">
        <v>21</v>
      </c>
      <c r="G100" s="14" t="s">
        <v>8414</v>
      </c>
      <c r="H100" s="8">
        <v>8</v>
      </c>
      <c r="I100" s="15" t="s">
        <v>8415</v>
      </c>
      <c r="J100" s="8">
        <v>0</v>
      </c>
    </row>
    <row r="101" spans="1:10" x14ac:dyDescent="0.25">
      <c r="A101" s="7">
        <v>96</v>
      </c>
      <c r="B101" s="8">
        <v>34</v>
      </c>
      <c r="C101" s="8"/>
      <c r="D101" s="8">
        <v>34</v>
      </c>
      <c r="G101" s="14" t="s">
        <v>8414</v>
      </c>
      <c r="H101" s="8">
        <v>60</v>
      </c>
      <c r="I101" s="15" t="s">
        <v>8415</v>
      </c>
      <c r="J101" s="8">
        <v>11</v>
      </c>
    </row>
    <row r="102" spans="1:10" x14ac:dyDescent="0.25">
      <c r="A102" s="7">
        <v>97</v>
      </c>
      <c r="B102" s="8">
        <v>8</v>
      </c>
      <c r="C102" s="8"/>
      <c r="D102" s="8">
        <v>8</v>
      </c>
      <c r="G102" s="14" t="s">
        <v>8414</v>
      </c>
      <c r="H102" s="8">
        <v>39</v>
      </c>
      <c r="I102" s="15" t="s">
        <v>8415</v>
      </c>
      <c r="J102" s="8">
        <v>0</v>
      </c>
    </row>
    <row r="103" spans="1:10" x14ac:dyDescent="0.25">
      <c r="A103" s="7">
        <v>98</v>
      </c>
      <c r="B103" s="8">
        <v>60</v>
      </c>
      <c r="C103" s="8"/>
      <c r="D103" s="8">
        <v>60</v>
      </c>
      <c r="G103" s="14" t="s">
        <v>8414</v>
      </c>
      <c r="H103" s="8">
        <v>26</v>
      </c>
      <c r="I103" s="15" t="s">
        <v>8415</v>
      </c>
      <c r="J103" s="8">
        <v>1</v>
      </c>
    </row>
    <row r="104" spans="1:10" x14ac:dyDescent="0.25">
      <c r="A104" s="7">
        <v>99</v>
      </c>
      <c r="B104" s="8">
        <v>39</v>
      </c>
      <c r="C104" s="8"/>
      <c r="D104" s="8">
        <v>39</v>
      </c>
      <c r="G104" s="14" t="s">
        <v>8414</v>
      </c>
      <c r="H104" s="8">
        <v>35</v>
      </c>
      <c r="I104" s="15" t="s">
        <v>8415</v>
      </c>
      <c r="J104" s="8">
        <v>0</v>
      </c>
    </row>
    <row r="105" spans="1:10" x14ac:dyDescent="0.25">
      <c r="A105" s="7">
        <v>100</v>
      </c>
      <c r="B105" s="8">
        <v>26</v>
      </c>
      <c r="C105" s="8"/>
      <c r="D105" s="8">
        <v>26</v>
      </c>
      <c r="G105" s="14" t="s">
        <v>8414</v>
      </c>
      <c r="H105" s="8">
        <v>65</v>
      </c>
      <c r="I105" s="15" t="s">
        <v>8415</v>
      </c>
      <c r="J105" s="8">
        <v>17</v>
      </c>
    </row>
    <row r="106" spans="1:10" x14ac:dyDescent="0.25">
      <c r="A106" s="7">
        <v>101</v>
      </c>
      <c r="B106" s="8">
        <v>35</v>
      </c>
      <c r="C106" s="8"/>
      <c r="D106" s="8">
        <v>35</v>
      </c>
      <c r="G106" s="14" t="s">
        <v>8414</v>
      </c>
      <c r="H106" s="8">
        <v>49</v>
      </c>
      <c r="I106" s="15" t="s">
        <v>8415</v>
      </c>
      <c r="J106" s="8">
        <v>2</v>
      </c>
    </row>
    <row r="107" spans="1:10" x14ac:dyDescent="0.25">
      <c r="A107" s="7">
        <v>102</v>
      </c>
      <c r="B107" s="8">
        <v>65</v>
      </c>
      <c r="C107" s="8"/>
      <c r="D107" s="8">
        <v>65</v>
      </c>
      <c r="G107" s="14" t="s">
        <v>8414</v>
      </c>
      <c r="H107" s="8">
        <v>10</v>
      </c>
      <c r="I107" s="15" t="s">
        <v>8415</v>
      </c>
      <c r="J107" s="8">
        <v>1</v>
      </c>
    </row>
    <row r="108" spans="1:10" x14ac:dyDescent="0.25">
      <c r="A108" s="7">
        <v>103</v>
      </c>
      <c r="B108" s="8">
        <v>49</v>
      </c>
      <c r="C108" s="8"/>
      <c r="D108" s="8">
        <v>49</v>
      </c>
      <c r="G108" s="14" t="s">
        <v>8414</v>
      </c>
      <c r="H108" s="8">
        <v>60</v>
      </c>
      <c r="I108" s="15" t="s">
        <v>8415</v>
      </c>
      <c r="J108" s="8">
        <v>2</v>
      </c>
    </row>
    <row r="109" spans="1:10" x14ac:dyDescent="0.25">
      <c r="A109" s="7">
        <v>104</v>
      </c>
      <c r="B109" s="8">
        <v>10</v>
      </c>
      <c r="C109" s="8"/>
      <c r="D109" s="8">
        <v>10</v>
      </c>
      <c r="G109" s="14" t="s">
        <v>8414</v>
      </c>
      <c r="H109" s="8">
        <v>27</v>
      </c>
      <c r="I109" s="15" t="s">
        <v>8415</v>
      </c>
      <c r="J109" s="8">
        <v>16</v>
      </c>
    </row>
    <row r="110" spans="1:10" x14ac:dyDescent="0.25">
      <c r="A110" s="7">
        <v>105</v>
      </c>
      <c r="B110" s="8">
        <v>60</v>
      </c>
      <c r="C110" s="8"/>
      <c r="D110" s="8">
        <v>60</v>
      </c>
      <c r="G110" s="14" t="s">
        <v>8414</v>
      </c>
      <c r="H110" s="8">
        <v>69</v>
      </c>
      <c r="I110" s="15" t="s">
        <v>8415</v>
      </c>
      <c r="J110" s="8">
        <v>1</v>
      </c>
    </row>
    <row r="111" spans="1:10" x14ac:dyDescent="0.25">
      <c r="A111" s="7">
        <v>106</v>
      </c>
      <c r="B111" s="8">
        <v>27</v>
      </c>
      <c r="C111" s="8"/>
      <c r="D111" s="8">
        <v>27</v>
      </c>
      <c r="G111" s="14" t="s">
        <v>8414</v>
      </c>
      <c r="H111" s="8">
        <v>47</v>
      </c>
      <c r="I111" s="15" t="s">
        <v>8415</v>
      </c>
      <c r="J111" s="8">
        <v>4</v>
      </c>
    </row>
    <row r="112" spans="1:10" x14ac:dyDescent="0.25">
      <c r="A112" s="7">
        <v>107</v>
      </c>
      <c r="B112" s="8">
        <v>69</v>
      </c>
      <c r="C112" s="8"/>
      <c r="D112" s="8">
        <v>69</v>
      </c>
      <c r="G112" s="14" t="s">
        <v>8414</v>
      </c>
      <c r="H112" s="8">
        <v>47</v>
      </c>
      <c r="I112" s="15" t="s">
        <v>8415</v>
      </c>
      <c r="J112" s="8">
        <v>5</v>
      </c>
    </row>
    <row r="113" spans="1:10" x14ac:dyDescent="0.25">
      <c r="A113" s="7">
        <v>108</v>
      </c>
      <c r="B113" s="8">
        <v>47</v>
      </c>
      <c r="C113" s="8"/>
      <c r="D113" s="8">
        <v>47</v>
      </c>
      <c r="G113" s="14" t="s">
        <v>8414</v>
      </c>
      <c r="H113" s="8">
        <v>26</v>
      </c>
      <c r="I113" s="15" t="s">
        <v>8415</v>
      </c>
      <c r="J113" s="8">
        <v>7</v>
      </c>
    </row>
    <row r="114" spans="1:10" x14ac:dyDescent="0.25">
      <c r="A114" s="7">
        <v>109</v>
      </c>
      <c r="B114" s="8">
        <v>47</v>
      </c>
      <c r="C114" s="8"/>
      <c r="D114" s="8">
        <v>47</v>
      </c>
      <c r="G114" s="14" t="s">
        <v>8414</v>
      </c>
      <c r="H114" s="8">
        <v>53</v>
      </c>
      <c r="I114" s="15" t="s">
        <v>8415</v>
      </c>
      <c r="J114" s="8">
        <v>0</v>
      </c>
    </row>
    <row r="115" spans="1:10" x14ac:dyDescent="0.25">
      <c r="A115" s="7">
        <v>110</v>
      </c>
      <c r="B115" s="8">
        <v>26</v>
      </c>
      <c r="C115" s="8"/>
      <c r="D115" s="8">
        <v>26</v>
      </c>
      <c r="G115" s="14" t="s">
        <v>8414</v>
      </c>
      <c r="H115" s="8">
        <v>81</v>
      </c>
      <c r="I115" s="15" t="s">
        <v>8415</v>
      </c>
      <c r="J115" s="8">
        <v>12</v>
      </c>
    </row>
    <row r="116" spans="1:10" x14ac:dyDescent="0.25">
      <c r="A116" s="7">
        <v>111</v>
      </c>
      <c r="B116" s="8">
        <v>53</v>
      </c>
      <c r="C116" s="8"/>
      <c r="D116" s="8">
        <v>53</v>
      </c>
      <c r="G116" s="14" t="s">
        <v>8414</v>
      </c>
      <c r="H116" s="8">
        <v>78</v>
      </c>
      <c r="I116" s="15" t="s">
        <v>8415</v>
      </c>
      <c r="J116" s="8">
        <v>2</v>
      </c>
    </row>
    <row r="117" spans="1:10" x14ac:dyDescent="0.25">
      <c r="A117" s="7">
        <v>112</v>
      </c>
      <c r="B117" s="8">
        <v>81</v>
      </c>
      <c r="C117" s="8"/>
      <c r="D117" s="8">
        <v>81</v>
      </c>
      <c r="G117" s="14" t="s">
        <v>8414</v>
      </c>
      <c r="H117" s="8">
        <v>35</v>
      </c>
      <c r="I117" s="15" t="s">
        <v>8415</v>
      </c>
      <c r="J117" s="8">
        <v>5</v>
      </c>
    </row>
    <row r="118" spans="1:10" x14ac:dyDescent="0.25">
      <c r="A118" s="7">
        <v>113</v>
      </c>
      <c r="B118" s="8">
        <v>78</v>
      </c>
      <c r="C118" s="8"/>
      <c r="D118" s="8">
        <v>78</v>
      </c>
      <c r="G118" s="14" t="s">
        <v>8414</v>
      </c>
      <c r="H118" s="8">
        <v>22</v>
      </c>
      <c r="I118" s="15" t="s">
        <v>8415</v>
      </c>
      <c r="J118" s="8">
        <v>2</v>
      </c>
    </row>
    <row r="119" spans="1:10" x14ac:dyDescent="0.25">
      <c r="A119" s="7">
        <v>114</v>
      </c>
      <c r="B119" s="8">
        <v>35</v>
      </c>
      <c r="C119" s="8"/>
      <c r="D119" s="8">
        <v>35</v>
      </c>
      <c r="G119" s="14" t="s">
        <v>8414</v>
      </c>
      <c r="H119" s="8">
        <v>57</v>
      </c>
      <c r="I119" s="15" t="s">
        <v>8415</v>
      </c>
      <c r="J119" s="8">
        <v>3</v>
      </c>
    </row>
    <row r="120" spans="1:10" x14ac:dyDescent="0.25">
      <c r="A120" s="7">
        <v>115</v>
      </c>
      <c r="B120" s="8">
        <v>22</v>
      </c>
      <c r="C120" s="8"/>
      <c r="D120" s="8">
        <v>22</v>
      </c>
      <c r="G120" s="14" t="s">
        <v>8414</v>
      </c>
      <c r="H120" s="8">
        <v>27</v>
      </c>
      <c r="I120" s="15" t="s">
        <v>8415</v>
      </c>
      <c r="J120" s="8">
        <v>0</v>
      </c>
    </row>
    <row r="121" spans="1:10" x14ac:dyDescent="0.25">
      <c r="A121" s="7">
        <v>116</v>
      </c>
      <c r="B121" s="8">
        <v>57</v>
      </c>
      <c r="C121" s="8"/>
      <c r="D121" s="8">
        <v>57</v>
      </c>
      <c r="G121" s="14" t="s">
        <v>8414</v>
      </c>
      <c r="H121" s="8">
        <v>39</v>
      </c>
      <c r="I121" s="15" t="s">
        <v>8415</v>
      </c>
      <c r="J121" s="8">
        <v>49</v>
      </c>
    </row>
    <row r="122" spans="1:10" x14ac:dyDescent="0.25">
      <c r="A122" s="7">
        <v>117</v>
      </c>
      <c r="B122" s="8">
        <v>27</v>
      </c>
      <c r="C122" s="8"/>
      <c r="D122" s="8">
        <v>27</v>
      </c>
      <c r="G122" s="14" t="s">
        <v>8414</v>
      </c>
      <c r="H122" s="8">
        <v>37</v>
      </c>
      <c r="I122" s="15" t="s">
        <v>8415</v>
      </c>
      <c r="J122" s="8">
        <v>1</v>
      </c>
    </row>
    <row r="123" spans="1:10" x14ac:dyDescent="0.25">
      <c r="A123" s="7">
        <v>118</v>
      </c>
      <c r="B123" s="8">
        <v>39</v>
      </c>
      <c r="C123" s="8"/>
      <c r="D123" s="8">
        <v>39</v>
      </c>
      <c r="G123" s="14" t="s">
        <v>8414</v>
      </c>
      <c r="H123" s="8">
        <v>137</v>
      </c>
      <c r="I123" s="15" t="s">
        <v>8415</v>
      </c>
      <c r="J123" s="8">
        <v>2</v>
      </c>
    </row>
    <row r="124" spans="1:10" x14ac:dyDescent="0.25">
      <c r="A124" s="7">
        <v>119</v>
      </c>
      <c r="B124" s="8">
        <v>37</v>
      </c>
      <c r="C124" s="8"/>
      <c r="D124" s="8">
        <v>37</v>
      </c>
      <c r="G124" s="14" t="s">
        <v>8414</v>
      </c>
      <c r="H124" s="8">
        <v>376</v>
      </c>
      <c r="I124" s="15" t="s">
        <v>8415</v>
      </c>
      <c r="J124" s="8">
        <v>0</v>
      </c>
    </row>
    <row r="125" spans="1:10" x14ac:dyDescent="0.25">
      <c r="A125" s="7">
        <v>160</v>
      </c>
      <c r="B125" s="8"/>
      <c r="C125" s="8">
        <v>0</v>
      </c>
      <c r="D125" s="8">
        <v>0</v>
      </c>
      <c r="G125" s="14" t="s">
        <v>8414</v>
      </c>
      <c r="H125" s="8">
        <v>202</v>
      </c>
      <c r="I125" s="15" t="s">
        <v>8415</v>
      </c>
      <c r="J125" s="8">
        <v>0</v>
      </c>
    </row>
    <row r="126" spans="1:10" x14ac:dyDescent="0.25">
      <c r="A126" s="7">
        <v>161</v>
      </c>
      <c r="B126" s="8"/>
      <c r="C126" s="8">
        <v>1</v>
      </c>
      <c r="D126" s="8">
        <v>1</v>
      </c>
      <c r="G126" s="14" t="s">
        <v>8414</v>
      </c>
      <c r="H126" s="8">
        <v>328</v>
      </c>
      <c r="I126" s="15" t="s">
        <v>8415</v>
      </c>
      <c r="J126" s="8">
        <v>11</v>
      </c>
    </row>
    <row r="127" spans="1:10" x14ac:dyDescent="0.25">
      <c r="A127" s="7">
        <v>162</v>
      </c>
      <c r="B127" s="8"/>
      <c r="C127" s="8">
        <v>10</v>
      </c>
      <c r="D127" s="8">
        <v>10</v>
      </c>
      <c r="G127" s="14" t="s">
        <v>8414</v>
      </c>
      <c r="H127" s="8">
        <v>84</v>
      </c>
      <c r="I127" s="15" t="s">
        <v>8415</v>
      </c>
      <c r="J127" s="8">
        <v>1</v>
      </c>
    </row>
    <row r="128" spans="1:10" x14ac:dyDescent="0.25">
      <c r="A128" s="7">
        <v>163</v>
      </c>
      <c r="B128" s="8"/>
      <c r="C128" s="8">
        <v>0</v>
      </c>
      <c r="D128" s="8">
        <v>0</v>
      </c>
      <c r="G128" s="14" t="s">
        <v>8414</v>
      </c>
      <c r="H128" s="8">
        <v>96</v>
      </c>
      <c r="I128" s="15" t="s">
        <v>8415</v>
      </c>
      <c r="J128" s="8">
        <v>8</v>
      </c>
    </row>
    <row r="129" spans="1:10" x14ac:dyDescent="0.25">
      <c r="A129" s="7">
        <v>164</v>
      </c>
      <c r="B129" s="8"/>
      <c r="C129" s="8">
        <v>7</v>
      </c>
      <c r="D129" s="8">
        <v>7</v>
      </c>
      <c r="G129" s="14" t="s">
        <v>8414</v>
      </c>
      <c r="H129" s="8">
        <v>223</v>
      </c>
      <c r="I129" s="15" t="s">
        <v>8415</v>
      </c>
      <c r="J129" s="8">
        <v>5</v>
      </c>
    </row>
    <row r="130" spans="1:10" x14ac:dyDescent="0.25">
      <c r="A130" s="7">
        <v>165</v>
      </c>
      <c r="B130" s="8"/>
      <c r="C130" s="8">
        <v>0</v>
      </c>
      <c r="D130" s="8">
        <v>0</v>
      </c>
      <c r="G130" s="14" t="s">
        <v>8414</v>
      </c>
      <c r="H130" s="8">
        <v>62</v>
      </c>
      <c r="I130" s="15" t="s">
        <v>8415</v>
      </c>
      <c r="J130" s="8">
        <v>39</v>
      </c>
    </row>
    <row r="131" spans="1:10" x14ac:dyDescent="0.25">
      <c r="A131" s="7">
        <v>166</v>
      </c>
      <c r="B131" s="8"/>
      <c r="C131" s="8">
        <v>1</v>
      </c>
      <c r="D131" s="8">
        <v>1</v>
      </c>
      <c r="G131" s="14" t="s">
        <v>8414</v>
      </c>
      <c r="H131" s="8">
        <v>146</v>
      </c>
      <c r="I131" s="15" t="s">
        <v>8415</v>
      </c>
      <c r="J131" s="8">
        <v>0</v>
      </c>
    </row>
    <row r="132" spans="1:10" x14ac:dyDescent="0.25">
      <c r="A132" s="7">
        <v>167</v>
      </c>
      <c r="B132" s="8"/>
      <c r="C132" s="8">
        <v>2</v>
      </c>
      <c r="D132" s="8">
        <v>2</v>
      </c>
      <c r="G132" s="14" t="s">
        <v>8414</v>
      </c>
      <c r="H132" s="8">
        <v>235</v>
      </c>
      <c r="I132" s="15" t="s">
        <v>8415</v>
      </c>
      <c r="J132" s="8">
        <v>0</v>
      </c>
    </row>
    <row r="133" spans="1:10" x14ac:dyDescent="0.25">
      <c r="A133" s="7">
        <v>168</v>
      </c>
      <c r="B133" s="8"/>
      <c r="C133" s="8">
        <v>3</v>
      </c>
      <c r="D133" s="8">
        <v>3</v>
      </c>
      <c r="G133" s="14" t="s">
        <v>8414</v>
      </c>
      <c r="H133" s="8">
        <v>437</v>
      </c>
      <c r="I133" s="15" t="s">
        <v>8415</v>
      </c>
      <c r="J133" s="8">
        <v>2</v>
      </c>
    </row>
    <row r="134" spans="1:10" x14ac:dyDescent="0.25">
      <c r="A134" s="7">
        <v>169</v>
      </c>
      <c r="B134" s="8"/>
      <c r="C134" s="8">
        <v>10</v>
      </c>
      <c r="D134" s="8">
        <v>10</v>
      </c>
      <c r="G134" s="14" t="s">
        <v>8414</v>
      </c>
      <c r="H134" s="8">
        <v>77</v>
      </c>
      <c r="I134" s="15" t="s">
        <v>8415</v>
      </c>
      <c r="J134" s="8">
        <v>170</v>
      </c>
    </row>
    <row r="135" spans="1:10" x14ac:dyDescent="0.25">
      <c r="A135" s="7">
        <v>170</v>
      </c>
      <c r="B135" s="8"/>
      <c r="C135" s="8">
        <v>10</v>
      </c>
      <c r="D135" s="8">
        <v>10</v>
      </c>
      <c r="G135" s="14" t="s">
        <v>8414</v>
      </c>
      <c r="H135" s="8">
        <v>108</v>
      </c>
      <c r="I135" s="15" t="s">
        <v>8415</v>
      </c>
      <c r="J135" s="8">
        <v>5</v>
      </c>
    </row>
    <row r="136" spans="1:10" x14ac:dyDescent="0.25">
      <c r="A136" s="7">
        <v>171</v>
      </c>
      <c r="B136" s="8"/>
      <c r="C136" s="8">
        <v>1</v>
      </c>
      <c r="D136" s="8">
        <v>1</v>
      </c>
      <c r="G136" s="14" t="s">
        <v>8414</v>
      </c>
      <c r="H136" s="8">
        <v>7</v>
      </c>
      <c r="I136" s="15" t="s">
        <v>8415</v>
      </c>
      <c r="J136" s="8">
        <v>14</v>
      </c>
    </row>
    <row r="137" spans="1:10" x14ac:dyDescent="0.25">
      <c r="A137" s="7">
        <v>172</v>
      </c>
      <c r="B137" s="8"/>
      <c r="C137" s="8">
        <v>0</v>
      </c>
      <c r="D137" s="8">
        <v>0</v>
      </c>
      <c r="G137" s="14" t="s">
        <v>8414</v>
      </c>
      <c r="H137" s="8">
        <v>314</v>
      </c>
      <c r="I137" s="15" t="s">
        <v>8415</v>
      </c>
      <c r="J137" s="8">
        <v>1</v>
      </c>
    </row>
    <row r="138" spans="1:10" x14ac:dyDescent="0.25">
      <c r="A138" s="7">
        <v>173</v>
      </c>
      <c r="B138" s="8"/>
      <c r="C138" s="8">
        <v>0</v>
      </c>
      <c r="D138" s="8">
        <v>0</v>
      </c>
      <c r="G138" s="14" t="s">
        <v>8414</v>
      </c>
      <c r="H138" s="8">
        <v>188</v>
      </c>
      <c r="I138" s="15" t="s">
        <v>8415</v>
      </c>
      <c r="J138" s="8">
        <v>0</v>
      </c>
    </row>
    <row r="139" spans="1:10" x14ac:dyDescent="0.25">
      <c r="A139" s="7">
        <v>174</v>
      </c>
      <c r="B139" s="8"/>
      <c r="C139" s="8">
        <v>0</v>
      </c>
      <c r="D139" s="8">
        <v>0</v>
      </c>
      <c r="G139" s="14" t="s">
        <v>8414</v>
      </c>
      <c r="H139" s="8">
        <v>275</v>
      </c>
      <c r="I139" s="15" t="s">
        <v>8415</v>
      </c>
      <c r="J139" s="8">
        <v>124</v>
      </c>
    </row>
    <row r="140" spans="1:10" x14ac:dyDescent="0.25">
      <c r="A140" s="7">
        <v>175</v>
      </c>
      <c r="B140" s="8"/>
      <c r="C140" s="8">
        <v>26</v>
      </c>
      <c r="D140" s="8">
        <v>26</v>
      </c>
      <c r="G140" s="14" t="s">
        <v>8414</v>
      </c>
      <c r="H140" s="8">
        <v>560</v>
      </c>
      <c r="I140" s="15" t="s">
        <v>8415</v>
      </c>
      <c r="J140" s="8">
        <v>0</v>
      </c>
    </row>
    <row r="141" spans="1:10" x14ac:dyDescent="0.25">
      <c r="A141" s="7">
        <v>176</v>
      </c>
      <c r="B141" s="8"/>
      <c r="C141" s="8">
        <v>0</v>
      </c>
      <c r="D141" s="8">
        <v>0</v>
      </c>
      <c r="G141" s="14" t="s">
        <v>8414</v>
      </c>
      <c r="H141" s="8">
        <v>688</v>
      </c>
      <c r="I141" s="15" t="s">
        <v>8415</v>
      </c>
      <c r="J141" s="8">
        <v>0</v>
      </c>
    </row>
    <row r="142" spans="1:10" x14ac:dyDescent="0.25">
      <c r="A142" s="7">
        <v>177</v>
      </c>
      <c r="B142" s="8"/>
      <c r="C142" s="8">
        <v>7</v>
      </c>
      <c r="D142" s="8">
        <v>7</v>
      </c>
      <c r="G142" s="14" t="s">
        <v>8414</v>
      </c>
      <c r="H142" s="8">
        <v>942</v>
      </c>
      <c r="I142" s="15" t="s">
        <v>8415</v>
      </c>
      <c r="J142" s="8">
        <v>55</v>
      </c>
    </row>
    <row r="143" spans="1:10" x14ac:dyDescent="0.25">
      <c r="A143" s="7">
        <v>178</v>
      </c>
      <c r="B143" s="8"/>
      <c r="C143" s="8">
        <v>0</v>
      </c>
      <c r="D143" s="8">
        <v>0</v>
      </c>
      <c r="G143" s="14" t="s">
        <v>8414</v>
      </c>
      <c r="H143" s="8">
        <v>88</v>
      </c>
      <c r="I143" s="15" t="s">
        <v>8415</v>
      </c>
      <c r="J143" s="8">
        <v>140</v>
      </c>
    </row>
    <row r="144" spans="1:10" x14ac:dyDescent="0.25">
      <c r="A144" s="7">
        <v>179</v>
      </c>
      <c r="B144" s="8"/>
      <c r="C144" s="8">
        <v>2</v>
      </c>
      <c r="D144" s="8">
        <v>2</v>
      </c>
      <c r="G144" s="14" t="s">
        <v>8414</v>
      </c>
      <c r="H144" s="8">
        <v>220</v>
      </c>
      <c r="I144" s="15" t="s">
        <v>8415</v>
      </c>
      <c r="J144" s="8">
        <v>21</v>
      </c>
    </row>
    <row r="145" spans="1:10" x14ac:dyDescent="0.25">
      <c r="A145" s="7">
        <v>180</v>
      </c>
      <c r="B145" s="8"/>
      <c r="C145" s="8">
        <v>13</v>
      </c>
      <c r="D145" s="8">
        <v>13</v>
      </c>
      <c r="G145" s="14" t="s">
        <v>8414</v>
      </c>
      <c r="H145" s="8">
        <v>145</v>
      </c>
      <c r="I145" s="15" t="s">
        <v>8415</v>
      </c>
      <c r="J145" s="8">
        <v>1</v>
      </c>
    </row>
    <row r="146" spans="1:10" x14ac:dyDescent="0.25">
      <c r="A146" s="7">
        <v>181</v>
      </c>
      <c r="B146" s="8"/>
      <c r="C146" s="8">
        <v>4</v>
      </c>
      <c r="D146" s="8">
        <v>4</v>
      </c>
      <c r="G146" s="14" t="s">
        <v>8414</v>
      </c>
      <c r="H146" s="8">
        <v>963</v>
      </c>
      <c r="I146" s="15" t="s">
        <v>8415</v>
      </c>
      <c r="J146" s="8">
        <v>147</v>
      </c>
    </row>
    <row r="147" spans="1:10" x14ac:dyDescent="0.25">
      <c r="A147" s="7">
        <v>182</v>
      </c>
      <c r="B147" s="8"/>
      <c r="C147" s="8">
        <v>0</v>
      </c>
      <c r="D147" s="8">
        <v>0</v>
      </c>
      <c r="G147" s="14" t="s">
        <v>8414</v>
      </c>
      <c r="H147" s="8">
        <v>91</v>
      </c>
      <c r="I147" s="15" t="s">
        <v>8415</v>
      </c>
      <c r="J147" s="8">
        <v>11</v>
      </c>
    </row>
    <row r="148" spans="1:10" x14ac:dyDescent="0.25">
      <c r="A148" s="7">
        <v>183</v>
      </c>
      <c r="B148" s="8"/>
      <c r="C148" s="8">
        <v>12</v>
      </c>
      <c r="D148" s="8">
        <v>12</v>
      </c>
      <c r="G148" s="14" t="s">
        <v>8414</v>
      </c>
      <c r="H148" s="8">
        <v>58</v>
      </c>
      <c r="I148" s="15" t="s">
        <v>8415</v>
      </c>
      <c r="J148" s="8">
        <v>125</v>
      </c>
    </row>
    <row r="149" spans="1:10" x14ac:dyDescent="0.25">
      <c r="A149" s="7">
        <v>184</v>
      </c>
      <c r="B149" s="8"/>
      <c r="C149" s="8">
        <v>2</v>
      </c>
      <c r="D149" s="8">
        <v>2</v>
      </c>
      <c r="G149" s="14" t="s">
        <v>8414</v>
      </c>
      <c r="H149" s="8">
        <v>36</v>
      </c>
      <c r="I149" s="15" t="s">
        <v>8415</v>
      </c>
      <c r="J149" s="8">
        <v>1</v>
      </c>
    </row>
    <row r="150" spans="1:10" x14ac:dyDescent="0.25">
      <c r="A150" s="7">
        <v>185</v>
      </c>
      <c r="B150" s="8"/>
      <c r="C150" s="8">
        <v>10</v>
      </c>
      <c r="D150" s="8">
        <v>10</v>
      </c>
      <c r="G150" s="14" t="s">
        <v>8414</v>
      </c>
      <c r="H150" s="8">
        <v>165</v>
      </c>
      <c r="I150" s="15" t="s">
        <v>8415</v>
      </c>
      <c r="J150" s="8">
        <v>0</v>
      </c>
    </row>
    <row r="151" spans="1:10" x14ac:dyDescent="0.25">
      <c r="A151" s="7">
        <v>186</v>
      </c>
      <c r="B151" s="8"/>
      <c r="C151" s="8">
        <v>0</v>
      </c>
      <c r="D151" s="8">
        <v>0</v>
      </c>
      <c r="G151" s="14" t="s">
        <v>8414</v>
      </c>
      <c r="H151" s="8">
        <v>111</v>
      </c>
      <c r="I151" s="15" t="s">
        <v>8415</v>
      </c>
      <c r="J151" s="8">
        <v>0</v>
      </c>
    </row>
    <row r="152" spans="1:10" x14ac:dyDescent="0.25">
      <c r="A152" s="7">
        <v>187</v>
      </c>
      <c r="B152" s="8"/>
      <c r="C152" s="8">
        <v>5</v>
      </c>
      <c r="D152" s="8">
        <v>5</v>
      </c>
      <c r="G152" s="14" t="s">
        <v>8414</v>
      </c>
      <c r="H152" s="8">
        <v>1596</v>
      </c>
      <c r="I152" s="15" t="s">
        <v>8415</v>
      </c>
      <c r="J152" s="8">
        <v>3</v>
      </c>
    </row>
    <row r="153" spans="1:10" x14ac:dyDescent="0.25">
      <c r="A153" s="7">
        <v>188</v>
      </c>
      <c r="B153" s="8"/>
      <c r="C153" s="8">
        <v>0</v>
      </c>
      <c r="D153" s="8">
        <v>0</v>
      </c>
      <c r="G153" s="14" t="s">
        <v>8414</v>
      </c>
      <c r="H153" s="8">
        <v>61</v>
      </c>
      <c r="I153" s="15" t="s">
        <v>8415</v>
      </c>
      <c r="J153" s="8">
        <v>0</v>
      </c>
    </row>
    <row r="154" spans="1:10" x14ac:dyDescent="0.25">
      <c r="A154" s="7">
        <v>189</v>
      </c>
      <c r="B154" s="8"/>
      <c r="C154" s="8">
        <v>5</v>
      </c>
      <c r="D154" s="8">
        <v>5</v>
      </c>
      <c r="G154" s="14" t="s">
        <v>8414</v>
      </c>
      <c r="H154" s="8">
        <v>287</v>
      </c>
      <c r="I154" s="15" t="s">
        <v>8415</v>
      </c>
      <c r="J154" s="8">
        <v>0</v>
      </c>
    </row>
    <row r="155" spans="1:10" x14ac:dyDescent="0.25">
      <c r="A155" s="7">
        <v>190</v>
      </c>
      <c r="B155" s="8"/>
      <c r="C155" s="8">
        <v>1</v>
      </c>
      <c r="D155" s="8">
        <v>1</v>
      </c>
      <c r="G155" s="14" t="s">
        <v>8414</v>
      </c>
      <c r="H155" s="8">
        <v>65</v>
      </c>
      <c r="I155" s="15" t="s">
        <v>8415</v>
      </c>
      <c r="J155" s="8">
        <v>0</v>
      </c>
    </row>
    <row r="156" spans="1:10" x14ac:dyDescent="0.25">
      <c r="A156" s="7">
        <v>191</v>
      </c>
      <c r="B156" s="8"/>
      <c r="C156" s="8">
        <v>3</v>
      </c>
      <c r="D156" s="8">
        <v>3</v>
      </c>
      <c r="G156" s="14" t="s">
        <v>8414</v>
      </c>
      <c r="H156" s="8">
        <v>118</v>
      </c>
      <c r="I156" s="15" t="s">
        <v>8415</v>
      </c>
      <c r="J156" s="8">
        <v>0</v>
      </c>
    </row>
    <row r="157" spans="1:10" x14ac:dyDescent="0.25">
      <c r="A157" s="7">
        <v>192</v>
      </c>
      <c r="B157" s="8"/>
      <c r="C157" s="8">
        <v>3</v>
      </c>
      <c r="D157" s="8">
        <v>3</v>
      </c>
      <c r="G157" s="14" t="s">
        <v>8414</v>
      </c>
      <c r="H157" s="8">
        <v>113</v>
      </c>
      <c r="I157" s="15" t="s">
        <v>8415</v>
      </c>
      <c r="J157" s="8">
        <v>3</v>
      </c>
    </row>
    <row r="158" spans="1:10" x14ac:dyDescent="0.25">
      <c r="A158" s="7">
        <v>193</v>
      </c>
      <c r="B158" s="8"/>
      <c r="C158" s="8">
        <v>0</v>
      </c>
      <c r="D158" s="8">
        <v>0</v>
      </c>
      <c r="G158" s="14" t="s">
        <v>8414</v>
      </c>
      <c r="H158" s="8">
        <v>332</v>
      </c>
      <c r="I158" s="15" t="s">
        <v>8415</v>
      </c>
      <c r="J158" s="8">
        <v>0</v>
      </c>
    </row>
    <row r="159" spans="1:10" x14ac:dyDescent="0.25">
      <c r="A159" s="7">
        <v>194</v>
      </c>
      <c r="B159" s="8"/>
      <c r="C159" s="8">
        <v>3</v>
      </c>
      <c r="D159" s="8">
        <v>3</v>
      </c>
      <c r="G159" s="14" t="s">
        <v>8414</v>
      </c>
      <c r="H159" s="8">
        <v>62</v>
      </c>
      <c r="I159" s="15" t="s">
        <v>8415</v>
      </c>
      <c r="J159" s="8">
        <v>1</v>
      </c>
    </row>
    <row r="160" spans="1:10" x14ac:dyDescent="0.25">
      <c r="A160" s="7">
        <v>195</v>
      </c>
      <c r="B160" s="8"/>
      <c r="C160" s="8">
        <v>0</v>
      </c>
      <c r="D160" s="8">
        <v>0</v>
      </c>
      <c r="G160" s="14" t="s">
        <v>8414</v>
      </c>
      <c r="H160" s="8">
        <v>951</v>
      </c>
      <c r="I160" s="15" t="s">
        <v>8415</v>
      </c>
      <c r="J160" s="8">
        <v>3</v>
      </c>
    </row>
    <row r="161" spans="1:10" x14ac:dyDescent="0.25">
      <c r="A161" s="7">
        <v>196</v>
      </c>
      <c r="B161" s="8"/>
      <c r="C161" s="8">
        <v>19</v>
      </c>
      <c r="D161" s="8">
        <v>19</v>
      </c>
      <c r="G161" s="14" t="s">
        <v>8414</v>
      </c>
      <c r="H161" s="8">
        <v>415</v>
      </c>
      <c r="I161" s="15" t="s">
        <v>8415</v>
      </c>
      <c r="J161" s="8">
        <v>22</v>
      </c>
    </row>
    <row r="162" spans="1:10" x14ac:dyDescent="0.25">
      <c r="A162" s="7">
        <v>197</v>
      </c>
      <c r="B162" s="8"/>
      <c r="C162" s="8">
        <v>8</v>
      </c>
      <c r="D162" s="8">
        <v>8</v>
      </c>
      <c r="G162" s="14" t="s">
        <v>8414</v>
      </c>
      <c r="H162" s="8">
        <v>305</v>
      </c>
      <c r="I162" s="15" t="s">
        <v>8415</v>
      </c>
      <c r="J162" s="8">
        <v>26</v>
      </c>
    </row>
    <row r="163" spans="1:10" x14ac:dyDescent="0.25">
      <c r="A163" s="7">
        <v>198</v>
      </c>
      <c r="B163" s="8"/>
      <c r="C163" s="8">
        <v>6</v>
      </c>
      <c r="D163" s="8">
        <v>6</v>
      </c>
      <c r="G163" s="14" t="s">
        <v>8414</v>
      </c>
      <c r="H163" s="8">
        <v>2139</v>
      </c>
      <c r="I163" s="15" t="s">
        <v>8415</v>
      </c>
      <c r="J163" s="8">
        <v>4</v>
      </c>
    </row>
    <row r="164" spans="1:10" x14ac:dyDescent="0.25">
      <c r="A164" s="7">
        <v>199</v>
      </c>
      <c r="B164" s="8"/>
      <c r="C164" s="8">
        <v>0</v>
      </c>
      <c r="D164" s="8">
        <v>0</v>
      </c>
      <c r="G164" s="14" t="s">
        <v>8414</v>
      </c>
      <c r="H164" s="8">
        <v>79</v>
      </c>
      <c r="I164" s="15" t="s">
        <v>8415</v>
      </c>
      <c r="J164" s="8">
        <v>0</v>
      </c>
    </row>
    <row r="165" spans="1:10" x14ac:dyDescent="0.25">
      <c r="A165" s="7">
        <v>200</v>
      </c>
      <c r="B165" s="8"/>
      <c r="C165" s="8">
        <v>18</v>
      </c>
      <c r="D165" s="8">
        <v>18</v>
      </c>
      <c r="G165" s="14" t="s">
        <v>8414</v>
      </c>
      <c r="H165" s="8">
        <v>179</v>
      </c>
      <c r="I165" s="15" t="s">
        <v>8415</v>
      </c>
      <c r="J165" s="8">
        <v>4</v>
      </c>
    </row>
    <row r="166" spans="1:10" x14ac:dyDescent="0.25">
      <c r="A166" s="7">
        <v>201</v>
      </c>
      <c r="B166" s="8"/>
      <c r="C166" s="8">
        <v>7</v>
      </c>
      <c r="D166" s="8">
        <v>7</v>
      </c>
      <c r="G166" s="14" t="s">
        <v>8414</v>
      </c>
      <c r="H166" s="8">
        <v>202</v>
      </c>
      <c r="I166" s="15" t="s">
        <v>8415</v>
      </c>
      <c r="J166" s="8">
        <v>9</v>
      </c>
    </row>
    <row r="167" spans="1:10" x14ac:dyDescent="0.25">
      <c r="A167" s="7">
        <v>202</v>
      </c>
      <c r="B167" s="8"/>
      <c r="C167" s="8">
        <v>0</v>
      </c>
      <c r="D167" s="8">
        <v>0</v>
      </c>
      <c r="G167" s="14" t="s">
        <v>8414</v>
      </c>
      <c r="H167" s="8">
        <v>760</v>
      </c>
      <c r="I167" s="15" t="s">
        <v>8415</v>
      </c>
      <c r="J167" s="8">
        <v>5</v>
      </c>
    </row>
    <row r="168" spans="1:10" x14ac:dyDescent="0.25">
      <c r="A168" s="7">
        <v>203</v>
      </c>
      <c r="B168" s="8"/>
      <c r="C168" s="8">
        <v>8</v>
      </c>
      <c r="D168" s="8">
        <v>8</v>
      </c>
      <c r="G168" s="14" t="s">
        <v>8414</v>
      </c>
      <c r="H168" s="8">
        <v>563</v>
      </c>
      <c r="I168" s="15" t="s">
        <v>8415</v>
      </c>
      <c r="J168" s="8">
        <v>14</v>
      </c>
    </row>
    <row r="169" spans="1:10" x14ac:dyDescent="0.25">
      <c r="A169" s="7">
        <v>204</v>
      </c>
      <c r="B169" s="8"/>
      <c r="C169" s="8">
        <v>1293</v>
      </c>
      <c r="D169" s="8">
        <v>1293</v>
      </c>
      <c r="G169" s="14" t="s">
        <v>8414</v>
      </c>
      <c r="H169" s="8">
        <v>135</v>
      </c>
      <c r="I169" s="15" t="s">
        <v>8415</v>
      </c>
      <c r="J169" s="8">
        <v>1</v>
      </c>
    </row>
    <row r="170" spans="1:10" x14ac:dyDescent="0.25">
      <c r="A170" s="7">
        <v>205</v>
      </c>
      <c r="B170" s="8"/>
      <c r="C170" s="8">
        <v>17</v>
      </c>
      <c r="D170" s="8">
        <v>17</v>
      </c>
      <c r="G170" s="14" t="s">
        <v>8414</v>
      </c>
      <c r="H170" s="8">
        <v>290</v>
      </c>
      <c r="I170" s="15" t="s">
        <v>8415</v>
      </c>
      <c r="J170" s="8">
        <v>10</v>
      </c>
    </row>
    <row r="171" spans="1:10" x14ac:dyDescent="0.25">
      <c r="A171" s="7">
        <v>206</v>
      </c>
      <c r="B171" s="8"/>
      <c r="C171" s="8">
        <v>0</v>
      </c>
      <c r="D171" s="8">
        <v>0</v>
      </c>
      <c r="G171" s="14" t="s">
        <v>8414</v>
      </c>
      <c r="H171" s="8">
        <v>447</v>
      </c>
      <c r="I171" s="15" t="s">
        <v>8415</v>
      </c>
      <c r="J171" s="8">
        <v>3</v>
      </c>
    </row>
    <row r="172" spans="1:10" x14ac:dyDescent="0.25">
      <c r="A172" s="7">
        <v>207</v>
      </c>
      <c r="B172" s="8"/>
      <c r="C172" s="8">
        <v>13</v>
      </c>
      <c r="D172" s="8">
        <v>13</v>
      </c>
      <c r="G172" s="14" t="s">
        <v>8414</v>
      </c>
      <c r="H172" s="8">
        <v>232</v>
      </c>
      <c r="I172" s="15" t="s">
        <v>8415</v>
      </c>
      <c r="J172" s="8">
        <v>1</v>
      </c>
    </row>
    <row r="173" spans="1:10" x14ac:dyDescent="0.25">
      <c r="A173" s="7">
        <v>208</v>
      </c>
      <c r="B173" s="8"/>
      <c r="C173" s="8">
        <v>0</v>
      </c>
      <c r="D173" s="8">
        <v>0</v>
      </c>
      <c r="G173" s="14" t="s">
        <v>8414</v>
      </c>
      <c r="H173" s="8">
        <v>168</v>
      </c>
      <c r="I173" s="15" t="s">
        <v>8415</v>
      </c>
      <c r="J173" s="8">
        <v>0</v>
      </c>
    </row>
    <row r="174" spans="1:10" x14ac:dyDescent="0.25">
      <c r="A174" s="7">
        <v>209</v>
      </c>
      <c r="B174" s="8"/>
      <c r="C174" s="8">
        <v>0</v>
      </c>
      <c r="D174" s="8">
        <v>0</v>
      </c>
      <c r="G174" s="14" t="s">
        <v>8414</v>
      </c>
      <c r="H174" s="8">
        <v>128</v>
      </c>
      <c r="I174" s="15" t="s">
        <v>8415</v>
      </c>
      <c r="J174" s="8">
        <v>5</v>
      </c>
    </row>
    <row r="175" spans="1:10" x14ac:dyDescent="0.25">
      <c r="A175" s="7">
        <v>210</v>
      </c>
      <c r="B175" s="8"/>
      <c r="C175" s="8">
        <v>33</v>
      </c>
      <c r="D175" s="8">
        <v>33</v>
      </c>
      <c r="G175" s="14" t="s">
        <v>8414</v>
      </c>
      <c r="H175" s="8">
        <v>493</v>
      </c>
      <c r="I175" s="15" t="s">
        <v>8415</v>
      </c>
      <c r="J175" s="8">
        <v>2</v>
      </c>
    </row>
    <row r="176" spans="1:10" x14ac:dyDescent="0.25">
      <c r="A176" s="7">
        <v>211</v>
      </c>
      <c r="B176" s="8"/>
      <c r="C176" s="8">
        <v>12</v>
      </c>
      <c r="D176" s="8">
        <v>12</v>
      </c>
      <c r="G176" s="14" t="s">
        <v>8414</v>
      </c>
      <c r="H176" s="8">
        <v>131</v>
      </c>
      <c r="I176" s="15" t="s">
        <v>8415</v>
      </c>
      <c r="J176" s="8">
        <v>68</v>
      </c>
    </row>
    <row r="177" spans="1:10" x14ac:dyDescent="0.25">
      <c r="A177" s="7">
        <v>212</v>
      </c>
      <c r="B177" s="8"/>
      <c r="C177" s="8">
        <v>1</v>
      </c>
      <c r="D177" s="8">
        <v>1</v>
      </c>
      <c r="G177" s="14" t="s">
        <v>8414</v>
      </c>
      <c r="H177" s="8">
        <v>50</v>
      </c>
      <c r="I177" s="15" t="s">
        <v>8415</v>
      </c>
      <c r="J177" s="8">
        <v>3</v>
      </c>
    </row>
    <row r="178" spans="1:10" x14ac:dyDescent="0.25">
      <c r="A178" s="7">
        <v>213</v>
      </c>
      <c r="B178" s="8"/>
      <c r="C178" s="8">
        <v>1</v>
      </c>
      <c r="D178" s="8">
        <v>1</v>
      </c>
      <c r="G178" s="14" t="s">
        <v>8414</v>
      </c>
      <c r="H178" s="8">
        <v>665</v>
      </c>
      <c r="I178" s="15" t="s">
        <v>8415</v>
      </c>
      <c r="J178" s="8">
        <v>34</v>
      </c>
    </row>
    <row r="179" spans="1:10" x14ac:dyDescent="0.25">
      <c r="A179" s="7">
        <v>214</v>
      </c>
      <c r="B179" s="8"/>
      <c r="C179" s="8">
        <v>1</v>
      </c>
      <c r="D179" s="8">
        <v>1</v>
      </c>
      <c r="G179" s="14" t="s">
        <v>8414</v>
      </c>
      <c r="H179" s="8">
        <v>129</v>
      </c>
      <c r="I179" s="15" t="s">
        <v>8415</v>
      </c>
      <c r="J179" s="8">
        <v>0</v>
      </c>
    </row>
    <row r="180" spans="1:10" x14ac:dyDescent="0.25">
      <c r="A180" s="7">
        <v>215</v>
      </c>
      <c r="B180" s="8"/>
      <c r="C180" s="8">
        <v>1</v>
      </c>
      <c r="D180" s="8">
        <v>1</v>
      </c>
      <c r="G180" s="14" t="s">
        <v>8414</v>
      </c>
      <c r="H180" s="8">
        <v>142</v>
      </c>
      <c r="I180" s="15" t="s">
        <v>8415</v>
      </c>
      <c r="J180" s="8">
        <v>3</v>
      </c>
    </row>
    <row r="181" spans="1:10" x14ac:dyDescent="0.25">
      <c r="A181" s="7">
        <v>216</v>
      </c>
      <c r="B181" s="8"/>
      <c r="C181" s="8">
        <v>84</v>
      </c>
      <c r="D181" s="8">
        <v>84</v>
      </c>
      <c r="G181" s="14" t="s">
        <v>8414</v>
      </c>
      <c r="H181" s="8">
        <v>2436</v>
      </c>
      <c r="I181" s="15" t="s">
        <v>8415</v>
      </c>
      <c r="J181" s="8">
        <v>0</v>
      </c>
    </row>
    <row r="182" spans="1:10" x14ac:dyDescent="0.25">
      <c r="A182" s="7">
        <v>217</v>
      </c>
      <c r="B182" s="8"/>
      <c r="C182" s="8">
        <v>38</v>
      </c>
      <c r="D182" s="8">
        <v>38</v>
      </c>
      <c r="G182" s="14" t="s">
        <v>8414</v>
      </c>
      <c r="H182" s="8">
        <v>244</v>
      </c>
      <c r="I182" s="15" t="s">
        <v>8415</v>
      </c>
      <c r="J182" s="8">
        <v>70</v>
      </c>
    </row>
    <row r="183" spans="1:10" x14ac:dyDescent="0.25">
      <c r="A183" s="7">
        <v>218</v>
      </c>
      <c r="B183" s="8"/>
      <c r="C183" s="8">
        <v>1</v>
      </c>
      <c r="D183" s="8">
        <v>1</v>
      </c>
      <c r="G183" s="14" t="s">
        <v>8414</v>
      </c>
      <c r="H183" s="8">
        <v>298</v>
      </c>
      <c r="I183" s="15" t="s">
        <v>8415</v>
      </c>
      <c r="J183" s="8">
        <v>1</v>
      </c>
    </row>
    <row r="184" spans="1:10" x14ac:dyDescent="0.25">
      <c r="A184" s="7">
        <v>219</v>
      </c>
      <c r="B184" s="8"/>
      <c r="C184" s="8">
        <v>76</v>
      </c>
      <c r="D184" s="8">
        <v>76</v>
      </c>
      <c r="G184" s="14" t="s">
        <v>8414</v>
      </c>
      <c r="H184" s="8">
        <v>251</v>
      </c>
      <c r="I184" s="15" t="s">
        <v>8415</v>
      </c>
      <c r="J184" s="8">
        <v>1</v>
      </c>
    </row>
    <row r="185" spans="1:10" x14ac:dyDescent="0.25">
      <c r="A185" s="7">
        <v>220</v>
      </c>
      <c r="B185" s="8"/>
      <c r="C185" s="8">
        <v>3</v>
      </c>
      <c r="D185" s="8">
        <v>3</v>
      </c>
      <c r="G185" s="14" t="s">
        <v>8414</v>
      </c>
      <c r="H185" s="8">
        <v>108</v>
      </c>
      <c r="I185" s="15" t="s">
        <v>8415</v>
      </c>
      <c r="J185" s="8">
        <v>1</v>
      </c>
    </row>
    <row r="186" spans="1:10" x14ac:dyDescent="0.25">
      <c r="A186" s="7">
        <v>221</v>
      </c>
      <c r="B186" s="8"/>
      <c r="C186" s="8">
        <v>0</v>
      </c>
      <c r="D186" s="8">
        <v>0</v>
      </c>
      <c r="G186" s="14" t="s">
        <v>8414</v>
      </c>
      <c r="H186" s="8">
        <v>82</v>
      </c>
      <c r="I186" s="15" t="s">
        <v>8415</v>
      </c>
      <c r="J186" s="8">
        <v>2</v>
      </c>
    </row>
    <row r="187" spans="1:10" x14ac:dyDescent="0.25">
      <c r="A187" s="7">
        <v>222</v>
      </c>
      <c r="B187" s="8"/>
      <c r="C187" s="8">
        <v>2</v>
      </c>
      <c r="D187" s="8">
        <v>2</v>
      </c>
      <c r="G187" s="14" t="s">
        <v>8414</v>
      </c>
      <c r="H187" s="8">
        <v>74</v>
      </c>
      <c r="I187" s="15" t="s">
        <v>8415</v>
      </c>
      <c r="J187" s="8">
        <v>2</v>
      </c>
    </row>
    <row r="188" spans="1:10" x14ac:dyDescent="0.25">
      <c r="A188" s="7">
        <v>223</v>
      </c>
      <c r="B188" s="8"/>
      <c r="C188" s="8">
        <v>0</v>
      </c>
      <c r="D188" s="8">
        <v>0</v>
      </c>
      <c r="G188" s="14" t="s">
        <v>8414</v>
      </c>
      <c r="H188" s="8">
        <v>189</v>
      </c>
      <c r="I188" s="15" t="s">
        <v>8415</v>
      </c>
      <c r="J188" s="8">
        <v>34</v>
      </c>
    </row>
    <row r="189" spans="1:10" x14ac:dyDescent="0.25">
      <c r="A189" s="7">
        <v>224</v>
      </c>
      <c r="B189" s="8"/>
      <c r="C189" s="8">
        <v>0</v>
      </c>
      <c r="D189" s="8">
        <v>0</v>
      </c>
      <c r="G189" s="14" t="s">
        <v>8414</v>
      </c>
      <c r="H189" s="8">
        <v>80</v>
      </c>
      <c r="I189" s="15" t="s">
        <v>8415</v>
      </c>
      <c r="J189" s="8">
        <v>2</v>
      </c>
    </row>
    <row r="190" spans="1:10" x14ac:dyDescent="0.25">
      <c r="A190" s="7">
        <v>225</v>
      </c>
      <c r="B190" s="8"/>
      <c r="C190" s="8">
        <v>0</v>
      </c>
      <c r="D190" s="8">
        <v>0</v>
      </c>
      <c r="G190" s="14" t="s">
        <v>8414</v>
      </c>
      <c r="H190" s="8">
        <v>576</v>
      </c>
      <c r="I190" s="15" t="s">
        <v>8415</v>
      </c>
      <c r="J190" s="8">
        <v>0</v>
      </c>
    </row>
    <row r="191" spans="1:10" x14ac:dyDescent="0.25">
      <c r="A191" s="7">
        <v>226</v>
      </c>
      <c r="B191" s="8"/>
      <c r="C191" s="8">
        <v>2</v>
      </c>
      <c r="D191" s="8">
        <v>2</v>
      </c>
      <c r="G191" s="14" t="s">
        <v>8414</v>
      </c>
      <c r="H191" s="8">
        <v>202</v>
      </c>
      <c r="I191" s="15" t="s">
        <v>8415</v>
      </c>
      <c r="J191" s="8">
        <v>1</v>
      </c>
    </row>
    <row r="192" spans="1:10" x14ac:dyDescent="0.25">
      <c r="A192" s="7">
        <v>227</v>
      </c>
      <c r="B192" s="8"/>
      <c r="C192" s="8">
        <v>0</v>
      </c>
      <c r="D192" s="8">
        <v>0</v>
      </c>
      <c r="G192" s="14" t="s">
        <v>8414</v>
      </c>
      <c r="H192" s="8">
        <v>238</v>
      </c>
      <c r="I192" s="15" t="s">
        <v>8415</v>
      </c>
      <c r="J192" s="8">
        <v>8</v>
      </c>
    </row>
    <row r="193" spans="1:10" x14ac:dyDescent="0.25">
      <c r="A193" s="7">
        <v>228</v>
      </c>
      <c r="B193" s="8"/>
      <c r="C193" s="8">
        <v>0</v>
      </c>
      <c r="D193" s="8">
        <v>0</v>
      </c>
      <c r="G193" s="14" t="s">
        <v>8414</v>
      </c>
      <c r="H193" s="8">
        <v>36</v>
      </c>
      <c r="I193" s="15" t="s">
        <v>8415</v>
      </c>
      <c r="J193" s="8">
        <v>4</v>
      </c>
    </row>
    <row r="194" spans="1:10" x14ac:dyDescent="0.25">
      <c r="A194" s="7">
        <v>229</v>
      </c>
      <c r="B194" s="8"/>
      <c r="C194" s="8">
        <v>0</v>
      </c>
      <c r="D194" s="8">
        <v>0</v>
      </c>
      <c r="G194" s="14" t="s">
        <v>8414</v>
      </c>
      <c r="H194" s="8">
        <v>150</v>
      </c>
      <c r="I194" s="15" t="s">
        <v>8415</v>
      </c>
      <c r="J194" s="8">
        <v>28</v>
      </c>
    </row>
    <row r="195" spans="1:10" x14ac:dyDescent="0.25">
      <c r="A195" s="7">
        <v>230</v>
      </c>
      <c r="B195" s="8"/>
      <c r="C195" s="8">
        <v>2</v>
      </c>
      <c r="D195" s="8">
        <v>2</v>
      </c>
      <c r="G195" s="14" t="s">
        <v>8414</v>
      </c>
      <c r="H195" s="8">
        <v>146</v>
      </c>
      <c r="I195" s="15" t="s">
        <v>8415</v>
      </c>
      <c r="J195" s="8">
        <v>0</v>
      </c>
    </row>
    <row r="196" spans="1:10" x14ac:dyDescent="0.25">
      <c r="A196" s="7">
        <v>231</v>
      </c>
      <c r="B196" s="8"/>
      <c r="C196" s="8">
        <v>0</v>
      </c>
      <c r="D196" s="8">
        <v>0</v>
      </c>
      <c r="G196" s="14" t="s">
        <v>8414</v>
      </c>
      <c r="H196" s="8">
        <v>222</v>
      </c>
      <c r="I196" s="15" t="s">
        <v>8415</v>
      </c>
      <c r="J196" s="8">
        <v>6</v>
      </c>
    </row>
    <row r="197" spans="1:10" x14ac:dyDescent="0.25">
      <c r="A197" s="7">
        <v>232</v>
      </c>
      <c r="B197" s="8"/>
      <c r="C197" s="8">
        <v>7</v>
      </c>
      <c r="D197" s="8">
        <v>7</v>
      </c>
      <c r="G197" s="14" t="s">
        <v>8414</v>
      </c>
      <c r="H197" s="8">
        <v>120</v>
      </c>
      <c r="I197" s="15" t="s">
        <v>8415</v>
      </c>
      <c r="J197" s="8">
        <v>22</v>
      </c>
    </row>
    <row r="198" spans="1:10" x14ac:dyDescent="0.25">
      <c r="A198" s="7">
        <v>233</v>
      </c>
      <c r="B198" s="8"/>
      <c r="C198" s="8">
        <v>0</v>
      </c>
      <c r="D198" s="8">
        <v>0</v>
      </c>
      <c r="G198" s="14" t="s">
        <v>8414</v>
      </c>
      <c r="H198" s="8">
        <v>126</v>
      </c>
      <c r="I198" s="15" t="s">
        <v>8415</v>
      </c>
      <c r="J198" s="8">
        <v>0</v>
      </c>
    </row>
    <row r="199" spans="1:10" x14ac:dyDescent="0.25">
      <c r="A199" s="7">
        <v>234</v>
      </c>
      <c r="B199" s="8"/>
      <c r="C199" s="8">
        <v>5</v>
      </c>
      <c r="D199" s="8">
        <v>5</v>
      </c>
      <c r="G199" s="14" t="s">
        <v>8414</v>
      </c>
      <c r="H199" s="8">
        <v>158</v>
      </c>
      <c r="I199" s="15" t="s">
        <v>8415</v>
      </c>
      <c r="J199" s="8">
        <v>1</v>
      </c>
    </row>
    <row r="200" spans="1:10" x14ac:dyDescent="0.25">
      <c r="A200" s="7">
        <v>235</v>
      </c>
      <c r="B200" s="8"/>
      <c r="C200" s="8">
        <v>0</v>
      </c>
      <c r="D200" s="8">
        <v>0</v>
      </c>
      <c r="G200" s="14" t="s">
        <v>8414</v>
      </c>
      <c r="H200" s="8">
        <v>316</v>
      </c>
      <c r="I200" s="15" t="s">
        <v>8415</v>
      </c>
      <c r="J200" s="8">
        <v>20</v>
      </c>
    </row>
    <row r="201" spans="1:10" x14ac:dyDescent="0.25">
      <c r="A201" s="7">
        <v>236</v>
      </c>
      <c r="B201" s="8"/>
      <c r="C201" s="8">
        <v>0</v>
      </c>
      <c r="D201" s="8">
        <v>0</v>
      </c>
      <c r="G201" s="14" t="s">
        <v>8414</v>
      </c>
      <c r="H201" s="8">
        <v>284</v>
      </c>
      <c r="I201" s="15" t="s">
        <v>8415</v>
      </c>
      <c r="J201" s="8">
        <v>0</v>
      </c>
    </row>
    <row r="202" spans="1:10" x14ac:dyDescent="0.25">
      <c r="A202" s="7">
        <v>237</v>
      </c>
      <c r="B202" s="8"/>
      <c r="C202" s="8">
        <v>1</v>
      </c>
      <c r="D202" s="8">
        <v>1</v>
      </c>
      <c r="G202" s="14" t="s">
        <v>8414</v>
      </c>
      <c r="H202" s="8">
        <v>51</v>
      </c>
      <c r="I202" s="15" t="s">
        <v>8415</v>
      </c>
      <c r="J202" s="8">
        <v>1</v>
      </c>
    </row>
    <row r="203" spans="1:10" x14ac:dyDescent="0.25">
      <c r="A203" s="7">
        <v>238</v>
      </c>
      <c r="B203" s="8"/>
      <c r="C203" s="8">
        <v>0</v>
      </c>
      <c r="D203" s="8">
        <v>0</v>
      </c>
      <c r="G203" s="14" t="s">
        <v>8414</v>
      </c>
      <c r="H203" s="8">
        <v>158</v>
      </c>
      <c r="I203" s="15" t="s">
        <v>8415</v>
      </c>
      <c r="J203" s="8">
        <v>3</v>
      </c>
    </row>
    <row r="204" spans="1:10" x14ac:dyDescent="0.25">
      <c r="A204" s="7">
        <v>239</v>
      </c>
      <c r="B204" s="8"/>
      <c r="C204" s="8">
        <v>5</v>
      </c>
      <c r="D204" s="8">
        <v>5</v>
      </c>
      <c r="G204" s="14" t="s">
        <v>8414</v>
      </c>
      <c r="H204" s="8">
        <v>337</v>
      </c>
      <c r="I204" s="15" t="s">
        <v>8415</v>
      </c>
      <c r="J204" s="8">
        <v>2</v>
      </c>
    </row>
    <row r="205" spans="1:10" x14ac:dyDescent="0.25">
      <c r="A205" s="7">
        <v>240</v>
      </c>
      <c r="B205" s="8">
        <v>137</v>
      </c>
      <c r="C205" s="8"/>
      <c r="D205" s="8">
        <v>137</v>
      </c>
      <c r="G205" s="14" t="s">
        <v>8414</v>
      </c>
      <c r="H205" s="8">
        <v>186</v>
      </c>
      <c r="I205" s="15" t="s">
        <v>8415</v>
      </c>
      <c r="J205" s="8">
        <v>0</v>
      </c>
    </row>
    <row r="206" spans="1:10" x14ac:dyDescent="0.25">
      <c r="A206" s="7">
        <v>241</v>
      </c>
      <c r="B206" s="8">
        <v>376</v>
      </c>
      <c r="C206" s="8"/>
      <c r="D206" s="8">
        <v>376</v>
      </c>
      <c r="G206" s="14" t="s">
        <v>8414</v>
      </c>
      <c r="H206" s="8">
        <v>58</v>
      </c>
      <c r="I206" s="15" t="s">
        <v>8415</v>
      </c>
      <c r="J206" s="8">
        <v>2</v>
      </c>
    </row>
    <row r="207" spans="1:10" x14ac:dyDescent="0.25">
      <c r="A207" s="7">
        <v>242</v>
      </c>
      <c r="B207" s="8">
        <v>202</v>
      </c>
      <c r="C207" s="8"/>
      <c r="D207" s="8">
        <v>202</v>
      </c>
      <c r="G207" s="14" t="s">
        <v>8414</v>
      </c>
      <c r="H207" s="8">
        <v>82</v>
      </c>
      <c r="I207" s="15" t="s">
        <v>8415</v>
      </c>
      <c r="J207" s="8">
        <v>1</v>
      </c>
    </row>
    <row r="208" spans="1:10" x14ac:dyDescent="0.25">
      <c r="A208" s="7">
        <v>243</v>
      </c>
      <c r="B208" s="8">
        <v>328</v>
      </c>
      <c r="C208" s="8"/>
      <c r="D208" s="8">
        <v>328</v>
      </c>
      <c r="G208" s="14" t="s">
        <v>8414</v>
      </c>
      <c r="H208" s="8">
        <v>736</v>
      </c>
      <c r="I208" s="15" t="s">
        <v>8415</v>
      </c>
      <c r="J208" s="8">
        <v>0</v>
      </c>
    </row>
    <row r="209" spans="1:10" x14ac:dyDescent="0.25">
      <c r="A209" s="7">
        <v>244</v>
      </c>
      <c r="B209" s="8">
        <v>84</v>
      </c>
      <c r="C209" s="8"/>
      <c r="D209" s="8">
        <v>84</v>
      </c>
      <c r="G209" s="14" t="s">
        <v>8414</v>
      </c>
      <c r="H209" s="8">
        <v>1151</v>
      </c>
      <c r="I209" s="15" t="s">
        <v>8415</v>
      </c>
      <c r="J209" s="8">
        <v>1</v>
      </c>
    </row>
    <row r="210" spans="1:10" x14ac:dyDescent="0.25">
      <c r="A210" s="7">
        <v>245</v>
      </c>
      <c r="B210" s="8">
        <v>96</v>
      </c>
      <c r="C210" s="8"/>
      <c r="D210" s="8">
        <v>96</v>
      </c>
      <c r="G210" s="14" t="s">
        <v>8414</v>
      </c>
      <c r="H210" s="8">
        <v>34</v>
      </c>
      <c r="I210" s="15" t="s">
        <v>8415</v>
      </c>
      <c r="J210" s="8">
        <v>0</v>
      </c>
    </row>
    <row r="211" spans="1:10" x14ac:dyDescent="0.25">
      <c r="A211" s="7">
        <v>246</v>
      </c>
      <c r="B211" s="8">
        <v>223</v>
      </c>
      <c r="C211" s="8"/>
      <c r="D211" s="8">
        <v>223</v>
      </c>
      <c r="G211" s="14" t="s">
        <v>8414</v>
      </c>
      <c r="H211" s="8">
        <v>498</v>
      </c>
      <c r="I211" s="15" t="s">
        <v>8415</v>
      </c>
      <c r="J211" s="8">
        <v>5</v>
      </c>
    </row>
    <row r="212" spans="1:10" x14ac:dyDescent="0.25">
      <c r="A212" s="7">
        <v>247</v>
      </c>
      <c r="B212" s="8">
        <v>62</v>
      </c>
      <c r="C212" s="8"/>
      <c r="D212" s="8">
        <v>62</v>
      </c>
      <c r="G212" s="14" t="s">
        <v>8414</v>
      </c>
      <c r="H212" s="8">
        <v>167</v>
      </c>
      <c r="I212" s="15" t="s">
        <v>8415</v>
      </c>
      <c r="J212" s="8">
        <v>1</v>
      </c>
    </row>
    <row r="213" spans="1:10" x14ac:dyDescent="0.25">
      <c r="A213" s="7">
        <v>248</v>
      </c>
      <c r="B213" s="8">
        <v>146</v>
      </c>
      <c r="C213" s="8"/>
      <c r="D213" s="8">
        <v>146</v>
      </c>
      <c r="G213" s="14" t="s">
        <v>8414</v>
      </c>
      <c r="H213" s="8">
        <v>340</v>
      </c>
      <c r="I213" s="15" t="s">
        <v>8415</v>
      </c>
      <c r="J213" s="8">
        <v>1</v>
      </c>
    </row>
    <row r="214" spans="1:10" x14ac:dyDescent="0.25">
      <c r="A214" s="7">
        <v>249</v>
      </c>
      <c r="B214" s="8">
        <v>235</v>
      </c>
      <c r="C214" s="8"/>
      <c r="D214" s="8">
        <v>235</v>
      </c>
      <c r="G214" s="14" t="s">
        <v>8414</v>
      </c>
      <c r="H214" s="8">
        <v>438</v>
      </c>
      <c r="I214" s="15" t="s">
        <v>8415</v>
      </c>
      <c r="J214" s="8">
        <v>2</v>
      </c>
    </row>
    <row r="215" spans="1:10" x14ac:dyDescent="0.25">
      <c r="A215" s="7">
        <v>250</v>
      </c>
      <c r="B215" s="8">
        <v>437</v>
      </c>
      <c r="C215" s="8"/>
      <c r="D215" s="8">
        <v>437</v>
      </c>
      <c r="G215" s="14" t="s">
        <v>8414</v>
      </c>
      <c r="H215" s="8">
        <v>555</v>
      </c>
      <c r="I215" s="15" t="s">
        <v>8415</v>
      </c>
      <c r="J215" s="8">
        <v>0</v>
      </c>
    </row>
    <row r="216" spans="1:10" x14ac:dyDescent="0.25">
      <c r="A216" s="7">
        <v>251</v>
      </c>
      <c r="B216" s="8">
        <v>77</v>
      </c>
      <c r="C216" s="8"/>
      <c r="D216" s="8">
        <v>77</v>
      </c>
      <c r="G216" s="14" t="s">
        <v>8414</v>
      </c>
      <c r="H216" s="8">
        <v>266</v>
      </c>
      <c r="I216" s="15" t="s">
        <v>8415</v>
      </c>
      <c r="J216" s="8">
        <v>9</v>
      </c>
    </row>
    <row r="217" spans="1:10" x14ac:dyDescent="0.25">
      <c r="A217" s="7">
        <v>252</v>
      </c>
      <c r="B217" s="8">
        <v>108</v>
      </c>
      <c r="C217" s="8"/>
      <c r="D217" s="8">
        <v>108</v>
      </c>
      <c r="G217" s="14" t="s">
        <v>8414</v>
      </c>
      <c r="H217" s="8">
        <v>69</v>
      </c>
      <c r="I217" s="15" t="s">
        <v>8415</v>
      </c>
      <c r="J217" s="8">
        <v>4</v>
      </c>
    </row>
    <row r="218" spans="1:10" x14ac:dyDescent="0.25">
      <c r="A218" s="7">
        <v>253</v>
      </c>
      <c r="B218" s="8">
        <v>7</v>
      </c>
      <c r="C218" s="8"/>
      <c r="D218" s="8">
        <v>7</v>
      </c>
      <c r="G218" s="14" t="s">
        <v>8414</v>
      </c>
      <c r="H218" s="8">
        <v>80</v>
      </c>
      <c r="I218" s="15" t="s">
        <v>8415</v>
      </c>
      <c r="J218" s="8">
        <v>4</v>
      </c>
    </row>
    <row r="219" spans="1:10" x14ac:dyDescent="0.25">
      <c r="A219" s="7">
        <v>254</v>
      </c>
      <c r="B219" s="8">
        <v>314</v>
      </c>
      <c r="C219" s="8"/>
      <c r="D219" s="8">
        <v>314</v>
      </c>
      <c r="G219" s="14" t="s">
        <v>8414</v>
      </c>
      <c r="H219" s="8">
        <v>493</v>
      </c>
      <c r="I219" s="15" t="s">
        <v>8415</v>
      </c>
      <c r="J219" s="8">
        <v>1</v>
      </c>
    </row>
    <row r="220" spans="1:10" x14ac:dyDescent="0.25">
      <c r="A220" s="7">
        <v>255</v>
      </c>
      <c r="B220" s="8">
        <v>188</v>
      </c>
      <c r="C220" s="8"/>
      <c r="D220" s="8">
        <v>188</v>
      </c>
      <c r="G220" s="14" t="s">
        <v>8414</v>
      </c>
      <c r="H220" s="8">
        <v>31</v>
      </c>
      <c r="I220" s="15" t="s">
        <v>8415</v>
      </c>
      <c r="J220" s="8">
        <v>1</v>
      </c>
    </row>
    <row r="221" spans="1:10" x14ac:dyDescent="0.25">
      <c r="A221" s="7">
        <v>256</v>
      </c>
      <c r="B221" s="8">
        <v>275</v>
      </c>
      <c r="C221" s="8"/>
      <c r="D221" s="8">
        <v>275</v>
      </c>
      <c r="G221" s="14" t="s">
        <v>8414</v>
      </c>
      <c r="H221" s="8">
        <v>236</v>
      </c>
      <c r="I221" s="15" t="s">
        <v>8415</v>
      </c>
      <c r="J221" s="8">
        <v>7</v>
      </c>
    </row>
    <row r="222" spans="1:10" x14ac:dyDescent="0.25">
      <c r="A222" s="7">
        <v>257</v>
      </c>
      <c r="B222" s="8">
        <v>560</v>
      </c>
      <c r="C222" s="8"/>
      <c r="D222" s="8">
        <v>560</v>
      </c>
      <c r="G222" s="14" t="s">
        <v>8414</v>
      </c>
      <c r="H222" s="8">
        <v>89</v>
      </c>
      <c r="I222" s="15" t="s">
        <v>8415</v>
      </c>
      <c r="J222" s="8">
        <v>5</v>
      </c>
    </row>
    <row r="223" spans="1:10" x14ac:dyDescent="0.25">
      <c r="A223" s="7">
        <v>258</v>
      </c>
      <c r="B223" s="8">
        <v>688</v>
      </c>
      <c r="C223" s="8"/>
      <c r="D223" s="8">
        <v>688</v>
      </c>
      <c r="G223" s="14" t="s">
        <v>8414</v>
      </c>
      <c r="H223" s="8">
        <v>299</v>
      </c>
      <c r="I223" s="15" t="s">
        <v>8415</v>
      </c>
      <c r="J223" s="8">
        <v>1</v>
      </c>
    </row>
    <row r="224" spans="1:10" x14ac:dyDescent="0.25">
      <c r="A224" s="7">
        <v>259</v>
      </c>
      <c r="B224" s="8">
        <v>942</v>
      </c>
      <c r="C224" s="8"/>
      <c r="D224" s="8">
        <v>942</v>
      </c>
      <c r="G224" s="14" t="s">
        <v>8414</v>
      </c>
      <c r="H224" s="8">
        <v>55</v>
      </c>
      <c r="I224" s="15" t="s">
        <v>8415</v>
      </c>
      <c r="J224" s="8">
        <v>0</v>
      </c>
    </row>
    <row r="225" spans="1:10" x14ac:dyDescent="0.25">
      <c r="A225" s="7">
        <v>260</v>
      </c>
      <c r="B225" s="8">
        <v>88</v>
      </c>
      <c r="C225" s="8"/>
      <c r="D225" s="8">
        <v>88</v>
      </c>
      <c r="G225" s="14" t="s">
        <v>8414</v>
      </c>
      <c r="H225" s="8">
        <v>325</v>
      </c>
      <c r="I225" s="15" t="s">
        <v>8415</v>
      </c>
      <c r="J225" s="8">
        <v>0</v>
      </c>
    </row>
    <row r="226" spans="1:10" x14ac:dyDescent="0.25">
      <c r="A226" s="7">
        <v>261</v>
      </c>
      <c r="B226" s="8">
        <v>220</v>
      </c>
      <c r="C226" s="8"/>
      <c r="D226" s="8">
        <v>220</v>
      </c>
      <c r="G226" s="14" t="s">
        <v>8414</v>
      </c>
      <c r="H226" s="8">
        <v>524</v>
      </c>
      <c r="I226" s="15" t="s">
        <v>8415</v>
      </c>
      <c r="J226" s="8">
        <v>1</v>
      </c>
    </row>
    <row r="227" spans="1:10" x14ac:dyDescent="0.25">
      <c r="A227" s="7">
        <v>262</v>
      </c>
      <c r="B227" s="8">
        <v>145</v>
      </c>
      <c r="C227" s="8"/>
      <c r="D227" s="8">
        <v>145</v>
      </c>
      <c r="G227" s="14" t="s">
        <v>8414</v>
      </c>
      <c r="H227" s="8">
        <v>285</v>
      </c>
      <c r="I227" s="15" t="s">
        <v>8415</v>
      </c>
      <c r="J227" s="8">
        <v>2</v>
      </c>
    </row>
    <row r="228" spans="1:10" x14ac:dyDescent="0.25">
      <c r="A228" s="7">
        <v>263</v>
      </c>
      <c r="B228" s="8">
        <v>963</v>
      </c>
      <c r="C228" s="8"/>
      <c r="D228" s="8">
        <v>963</v>
      </c>
      <c r="G228" s="14" t="s">
        <v>8414</v>
      </c>
      <c r="H228" s="8">
        <v>179</v>
      </c>
      <c r="I228" s="15" t="s">
        <v>8415</v>
      </c>
      <c r="J228" s="8">
        <v>0</v>
      </c>
    </row>
    <row r="229" spans="1:10" x14ac:dyDescent="0.25">
      <c r="A229" s="7">
        <v>264</v>
      </c>
      <c r="B229" s="8">
        <v>91</v>
      </c>
      <c r="C229" s="8"/>
      <c r="D229" s="8">
        <v>91</v>
      </c>
      <c r="G229" s="14" t="s">
        <v>8414</v>
      </c>
      <c r="H229" s="8">
        <v>188</v>
      </c>
      <c r="I229" s="15" t="s">
        <v>8415</v>
      </c>
      <c r="J229" s="8">
        <v>4</v>
      </c>
    </row>
    <row r="230" spans="1:10" x14ac:dyDescent="0.25">
      <c r="A230" s="7">
        <v>265</v>
      </c>
      <c r="B230" s="8">
        <v>58</v>
      </c>
      <c r="C230" s="8"/>
      <c r="D230" s="8">
        <v>58</v>
      </c>
      <c r="G230" s="14" t="s">
        <v>8414</v>
      </c>
      <c r="H230" s="8">
        <v>379</v>
      </c>
      <c r="I230" s="15" t="s">
        <v>8415</v>
      </c>
      <c r="J230" s="8">
        <v>7</v>
      </c>
    </row>
    <row r="231" spans="1:10" x14ac:dyDescent="0.25">
      <c r="A231" s="7">
        <v>266</v>
      </c>
      <c r="B231" s="8">
        <v>36</v>
      </c>
      <c r="C231" s="8"/>
      <c r="D231" s="8">
        <v>36</v>
      </c>
      <c r="G231" s="14" t="s">
        <v>8414</v>
      </c>
      <c r="H231" s="8">
        <v>119</v>
      </c>
      <c r="I231" s="15" t="s">
        <v>8415</v>
      </c>
      <c r="J231" s="8">
        <v>2</v>
      </c>
    </row>
    <row r="232" spans="1:10" x14ac:dyDescent="0.25">
      <c r="A232" s="7">
        <v>267</v>
      </c>
      <c r="B232" s="8">
        <v>165</v>
      </c>
      <c r="C232" s="8"/>
      <c r="D232" s="8">
        <v>165</v>
      </c>
      <c r="G232" s="14" t="s">
        <v>8414</v>
      </c>
      <c r="H232" s="8">
        <v>167</v>
      </c>
      <c r="I232" s="15" t="s">
        <v>8415</v>
      </c>
      <c r="J232" s="8">
        <v>1</v>
      </c>
    </row>
    <row r="233" spans="1:10" x14ac:dyDescent="0.25">
      <c r="A233" s="7">
        <v>268</v>
      </c>
      <c r="B233" s="8">
        <v>111</v>
      </c>
      <c r="C233" s="8"/>
      <c r="D233" s="8">
        <v>111</v>
      </c>
      <c r="G233" s="14" t="s">
        <v>8414</v>
      </c>
      <c r="H233" s="8">
        <v>221</v>
      </c>
      <c r="I233" s="15" t="s">
        <v>8415</v>
      </c>
      <c r="J233" s="8">
        <v>9</v>
      </c>
    </row>
    <row r="234" spans="1:10" x14ac:dyDescent="0.25">
      <c r="A234" s="7">
        <v>269</v>
      </c>
      <c r="B234" s="8">
        <v>1596</v>
      </c>
      <c r="C234" s="8"/>
      <c r="D234" s="8">
        <v>1596</v>
      </c>
      <c r="G234" s="14" t="s">
        <v>8414</v>
      </c>
      <c r="H234" s="8">
        <v>964</v>
      </c>
      <c r="I234" s="15" t="s">
        <v>8415</v>
      </c>
      <c r="J234" s="8">
        <v>2</v>
      </c>
    </row>
    <row r="235" spans="1:10" x14ac:dyDescent="0.25">
      <c r="A235" s="7">
        <v>270</v>
      </c>
      <c r="B235" s="8">
        <v>61</v>
      </c>
      <c r="C235" s="8"/>
      <c r="D235" s="8">
        <v>61</v>
      </c>
      <c r="G235" s="14" t="s">
        <v>8414</v>
      </c>
      <c r="H235" s="8">
        <v>286</v>
      </c>
      <c r="I235" s="15" t="s">
        <v>8415</v>
      </c>
      <c r="J235" s="8">
        <v>1</v>
      </c>
    </row>
    <row r="236" spans="1:10" x14ac:dyDescent="0.25">
      <c r="A236" s="7">
        <v>271</v>
      </c>
      <c r="B236" s="8">
        <v>287</v>
      </c>
      <c r="C236" s="8"/>
      <c r="D236" s="8">
        <v>287</v>
      </c>
      <c r="G236" s="14" t="s">
        <v>8414</v>
      </c>
      <c r="H236" s="8">
        <v>613</v>
      </c>
      <c r="I236" s="15" t="s">
        <v>8415</v>
      </c>
      <c r="J236" s="8">
        <v>7</v>
      </c>
    </row>
    <row r="237" spans="1:10" x14ac:dyDescent="0.25">
      <c r="A237" s="7">
        <v>272</v>
      </c>
      <c r="B237" s="8">
        <v>65</v>
      </c>
      <c r="C237" s="8"/>
      <c r="D237" s="8">
        <v>65</v>
      </c>
      <c r="G237" s="14" t="s">
        <v>8414</v>
      </c>
      <c r="H237" s="8">
        <v>29</v>
      </c>
      <c r="I237" s="15" t="s">
        <v>8415</v>
      </c>
      <c r="J237" s="8">
        <v>2</v>
      </c>
    </row>
    <row r="238" spans="1:10" x14ac:dyDescent="0.25">
      <c r="A238" s="7">
        <v>273</v>
      </c>
      <c r="B238" s="8">
        <v>118</v>
      </c>
      <c r="C238" s="8"/>
      <c r="D238" s="8">
        <v>118</v>
      </c>
      <c r="G238" s="14" t="s">
        <v>8414</v>
      </c>
      <c r="H238" s="8">
        <v>165</v>
      </c>
      <c r="I238" s="15" t="s">
        <v>8415</v>
      </c>
      <c r="J238" s="8">
        <v>8</v>
      </c>
    </row>
    <row r="239" spans="1:10" x14ac:dyDescent="0.25">
      <c r="A239" s="7">
        <v>274</v>
      </c>
      <c r="B239" s="8">
        <v>113</v>
      </c>
      <c r="C239" s="8"/>
      <c r="D239" s="8">
        <v>113</v>
      </c>
      <c r="G239" s="14" t="s">
        <v>8414</v>
      </c>
      <c r="H239" s="8">
        <v>97</v>
      </c>
      <c r="I239" s="15" t="s">
        <v>8415</v>
      </c>
      <c r="J239" s="8">
        <v>2</v>
      </c>
    </row>
    <row r="240" spans="1:10" x14ac:dyDescent="0.25">
      <c r="A240" s="7">
        <v>275</v>
      </c>
      <c r="B240" s="8">
        <v>332</v>
      </c>
      <c r="C240" s="8"/>
      <c r="D240" s="8">
        <v>332</v>
      </c>
      <c r="G240" s="14" t="s">
        <v>8414</v>
      </c>
      <c r="H240" s="8">
        <v>303</v>
      </c>
      <c r="I240" s="15" t="s">
        <v>8415</v>
      </c>
      <c r="J240" s="8">
        <v>2</v>
      </c>
    </row>
    <row r="241" spans="1:10" x14ac:dyDescent="0.25">
      <c r="A241" s="7">
        <v>276</v>
      </c>
      <c r="B241" s="8">
        <v>62</v>
      </c>
      <c r="C241" s="8"/>
      <c r="D241" s="8">
        <v>62</v>
      </c>
      <c r="G241" s="14" t="s">
        <v>8414</v>
      </c>
      <c r="H241" s="8">
        <v>267</v>
      </c>
      <c r="I241" s="15" t="s">
        <v>8415</v>
      </c>
      <c r="J241" s="8">
        <v>7</v>
      </c>
    </row>
    <row r="242" spans="1:10" x14ac:dyDescent="0.25">
      <c r="A242" s="7">
        <v>277</v>
      </c>
      <c r="B242" s="8">
        <v>951</v>
      </c>
      <c r="C242" s="8"/>
      <c r="D242" s="8">
        <v>951</v>
      </c>
      <c r="G242" s="14" t="s">
        <v>8414</v>
      </c>
      <c r="H242" s="8">
        <v>302</v>
      </c>
      <c r="I242" s="15" t="s">
        <v>8415</v>
      </c>
      <c r="J242" s="8">
        <v>2</v>
      </c>
    </row>
    <row r="243" spans="1:10" x14ac:dyDescent="0.25">
      <c r="A243" s="7">
        <v>278</v>
      </c>
      <c r="B243" s="8">
        <v>415</v>
      </c>
      <c r="C243" s="8"/>
      <c r="D243" s="8">
        <v>415</v>
      </c>
      <c r="G243" s="14" t="s">
        <v>8414</v>
      </c>
      <c r="H243">
        <v>87</v>
      </c>
      <c r="I243" s="15" t="s">
        <v>8415</v>
      </c>
      <c r="J243" s="8">
        <v>18</v>
      </c>
    </row>
    <row r="244" spans="1:10" x14ac:dyDescent="0.25">
      <c r="A244" s="7">
        <v>279</v>
      </c>
      <c r="B244" s="8">
        <v>305</v>
      </c>
      <c r="C244" s="8"/>
      <c r="D244" s="8">
        <v>305</v>
      </c>
      <c r="G244" s="14" t="s">
        <v>8414</v>
      </c>
      <c r="H244">
        <v>354</v>
      </c>
      <c r="I244" s="15" t="s">
        <v>8415</v>
      </c>
      <c r="J244" s="8">
        <v>9</v>
      </c>
    </row>
    <row r="245" spans="1:10" x14ac:dyDescent="0.25">
      <c r="A245" s="7">
        <v>280</v>
      </c>
      <c r="B245" s="8">
        <v>2139</v>
      </c>
      <c r="C245" s="8"/>
      <c r="D245" s="8">
        <v>2139</v>
      </c>
      <c r="G245" s="14" t="s">
        <v>8414</v>
      </c>
      <c r="H245">
        <v>86</v>
      </c>
      <c r="I245" s="15" t="s">
        <v>8415</v>
      </c>
      <c r="J245" s="8">
        <v>4</v>
      </c>
    </row>
    <row r="246" spans="1:10" x14ac:dyDescent="0.25">
      <c r="A246" s="7">
        <v>281</v>
      </c>
      <c r="B246" s="8">
        <v>79</v>
      </c>
      <c r="C246" s="8"/>
      <c r="D246" s="8">
        <v>79</v>
      </c>
      <c r="G246" s="14" t="s">
        <v>8414</v>
      </c>
      <c r="H246">
        <v>26</v>
      </c>
      <c r="I246" s="15" t="s">
        <v>8415</v>
      </c>
      <c r="J246" s="8">
        <v>7</v>
      </c>
    </row>
    <row r="247" spans="1:10" x14ac:dyDescent="0.25">
      <c r="A247" s="7">
        <v>282</v>
      </c>
      <c r="B247" s="8">
        <v>179</v>
      </c>
      <c r="C247" s="8"/>
      <c r="D247" s="8">
        <v>179</v>
      </c>
      <c r="G247" s="14" t="s">
        <v>8414</v>
      </c>
      <c r="H247">
        <v>113</v>
      </c>
      <c r="I247" s="15" t="s">
        <v>8415</v>
      </c>
      <c r="J247" s="8">
        <v>29</v>
      </c>
    </row>
    <row r="248" spans="1:10" x14ac:dyDescent="0.25">
      <c r="A248" s="7">
        <v>283</v>
      </c>
      <c r="B248" s="8">
        <v>202</v>
      </c>
      <c r="C248" s="8"/>
      <c r="D248" s="8">
        <v>202</v>
      </c>
      <c r="G248" s="14" t="s">
        <v>8414</v>
      </c>
      <c r="H248">
        <v>65</v>
      </c>
      <c r="I248" s="15" t="s">
        <v>8415</v>
      </c>
      <c r="J248" s="8">
        <v>12</v>
      </c>
    </row>
    <row r="249" spans="1:10" x14ac:dyDescent="0.25">
      <c r="A249" s="7">
        <v>284</v>
      </c>
      <c r="B249" s="8">
        <v>760</v>
      </c>
      <c r="C249" s="8"/>
      <c r="D249" s="8">
        <v>760</v>
      </c>
      <c r="G249" s="14" t="s">
        <v>8414</v>
      </c>
      <c r="H249">
        <v>134</v>
      </c>
      <c r="I249" s="15" t="s">
        <v>8415</v>
      </c>
      <c r="J249" s="8">
        <v>4</v>
      </c>
    </row>
    <row r="250" spans="1:10" x14ac:dyDescent="0.25">
      <c r="A250" s="7">
        <v>285</v>
      </c>
      <c r="B250" s="8">
        <v>563</v>
      </c>
      <c r="C250" s="8"/>
      <c r="D250" s="8">
        <v>563</v>
      </c>
      <c r="G250" s="14" t="s">
        <v>8414</v>
      </c>
      <c r="H250">
        <v>119</v>
      </c>
      <c r="I250" s="15" t="s">
        <v>8415</v>
      </c>
      <c r="J250" s="8">
        <v>28</v>
      </c>
    </row>
    <row r="251" spans="1:10" x14ac:dyDescent="0.25">
      <c r="A251" s="7">
        <v>286</v>
      </c>
      <c r="B251" s="8">
        <v>135</v>
      </c>
      <c r="C251" s="8"/>
      <c r="D251" s="8">
        <v>135</v>
      </c>
      <c r="G251" s="14" t="s">
        <v>8414</v>
      </c>
      <c r="H251">
        <v>159</v>
      </c>
      <c r="I251" s="15" t="s">
        <v>8415</v>
      </c>
      <c r="J251" s="8">
        <v>25</v>
      </c>
    </row>
    <row r="252" spans="1:10" x14ac:dyDescent="0.25">
      <c r="A252" s="7">
        <v>287</v>
      </c>
      <c r="B252" s="8">
        <v>290</v>
      </c>
      <c r="C252" s="8"/>
      <c r="D252" s="8">
        <v>290</v>
      </c>
      <c r="G252" s="14" t="s">
        <v>8414</v>
      </c>
      <c r="H252">
        <v>167</v>
      </c>
      <c r="I252" s="15" t="s">
        <v>8415</v>
      </c>
      <c r="J252" s="8">
        <v>28</v>
      </c>
    </row>
    <row r="253" spans="1:10" x14ac:dyDescent="0.25">
      <c r="A253" s="7">
        <v>288</v>
      </c>
      <c r="B253" s="8">
        <v>447</v>
      </c>
      <c r="C253" s="8"/>
      <c r="D253" s="8">
        <v>447</v>
      </c>
      <c r="G253" s="14" t="s">
        <v>8414</v>
      </c>
      <c r="H253">
        <v>43</v>
      </c>
      <c r="I253" s="15" t="s">
        <v>8415</v>
      </c>
      <c r="J253" s="8">
        <v>310</v>
      </c>
    </row>
    <row r="254" spans="1:10" x14ac:dyDescent="0.25">
      <c r="A254" s="7">
        <v>289</v>
      </c>
      <c r="B254" s="8">
        <v>232</v>
      </c>
      <c r="C254" s="8"/>
      <c r="D254" s="8">
        <v>232</v>
      </c>
      <c r="G254" s="14" t="s">
        <v>8414</v>
      </c>
      <c r="H254">
        <v>1062</v>
      </c>
      <c r="I254" s="15" t="s">
        <v>8415</v>
      </c>
      <c r="J254" s="8">
        <v>15</v>
      </c>
    </row>
    <row r="255" spans="1:10" x14ac:dyDescent="0.25">
      <c r="A255" s="7">
        <v>290</v>
      </c>
      <c r="B255" s="8">
        <v>168</v>
      </c>
      <c r="C255" s="8"/>
      <c r="D255" s="8">
        <v>168</v>
      </c>
      <c r="G255" s="14" t="s">
        <v>8414</v>
      </c>
      <c r="H255">
        <v>9</v>
      </c>
      <c r="I255" s="15" t="s">
        <v>8415</v>
      </c>
      <c r="J255" s="8">
        <v>215</v>
      </c>
    </row>
    <row r="256" spans="1:10" x14ac:dyDescent="0.25">
      <c r="A256" s="7">
        <v>291</v>
      </c>
      <c r="B256" s="8">
        <v>128</v>
      </c>
      <c r="C256" s="8"/>
      <c r="D256" s="8">
        <v>128</v>
      </c>
      <c r="G256" s="14" t="s">
        <v>8414</v>
      </c>
      <c r="H256">
        <v>89</v>
      </c>
      <c r="I256" s="15" t="s">
        <v>8415</v>
      </c>
      <c r="J256" s="8">
        <v>3</v>
      </c>
    </row>
    <row r="257" spans="1:10" x14ac:dyDescent="0.25">
      <c r="A257" s="7">
        <v>292</v>
      </c>
      <c r="B257" s="8">
        <v>493</v>
      </c>
      <c r="C257" s="8"/>
      <c r="D257" s="8">
        <v>493</v>
      </c>
      <c r="G257" s="14" t="s">
        <v>8414</v>
      </c>
      <c r="H257">
        <v>174</v>
      </c>
      <c r="I257" s="15" t="s">
        <v>8415</v>
      </c>
      <c r="J257" s="8">
        <v>2</v>
      </c>
    </row>
    <row r="258" spans="1:10" x14ac:dyDescent="0.25">
      <c r="A258" s="7">
        <v>293</v>
      </c>
      <c r="B258" s="8">
        <v>131</v>
      </c>
      <c r="C258" s="8"/>
      <c r="D258" s="8">
        <v>131</v>
      </c>
      <c r="G258" s="14" t="s">
        <v>8414</v>
      </c>
      <c r="H258">
        <v>14</v>
      </c>
      <c r="I258" s="15" t="s">
        <v>8415</v>
      </c>
      <c r="J258" s="8">
        <v>26</v>
      </c>
    </row>
    <row r="259" spans="1:10" x14ac:dyDescent="0.25">
      <c r="A259" s="7">
        <v>294</v>
      </c>
      <c r="B259" s="8">
        <v>50</v>
      </c>
      <c r="C259" s="8"/>
      <c r="D259" s="8">
        <v>50</v>
      </c>
      <c r="G259" s="14" t="s">
        <v>8414</v>
      </c>
      <c r="H259">
        <v>48</v>
      </c>
      <c r="I259" s="15" t="s">
        <v>8415</v>
      </c>
      <c r="J259" s="8">
        <v>24</v>
      </c>
    </row>
    <row r="260" spans="1:10" x14ac:dyDescent="0.25">
      <c r="A260" s="7">
        <v>295</v>
      </c>
      <c r="B260" s="8">
        <v>665</v>
      </c>
      <c r="C260" s="8"/>
      <c r="D260" s="8">
        <v>665</v>
      </c>
      <c r="G260" s="14" t="s">
        <v>8414</v>
      </c>
      <c r="H260">
        <v>133</v>
      </c>
      <c r="I260" s="15" t="s">
        <v>8415</v>
      </c>
      <c r="J260" s="8">
        <v>96</v>
      </c>
    </row>
    <row r="261" spans="1:10" x14ac:dyDescent="0.25">
      <c r="A261" s="7">
        <v>296</v>
      </c>
      <c r="B261" s="8">
        <v>129</v>
      </c>
      <c r="C261" s="8"/>
      <c r="D261" s="8">
        <v>129</v>
      </c>
      <c r="G261" s="14" t="s">
        <v>8414</v>
      </c>
      <c r="H261">
        <v>83</v>
      </c>
      <c r="I261" s="15" t="s">
        <v>8415</v>
      </c>
      <c r="J261" s="8">
        <v>17</v>
      </c>
    </row>
    <row r="262" spans="1:10" x14ac:dyDescent="0.25">
      <c r="A262" s="7">
        <v>297</v>
      </c>
      <c r="B262" s="8">
        <v>142</v>
      </c>
      <c r="C262" s="8"/>
      <c r="D262" s="8">
        <v>142</v>
      </c>
      <c r="G262" s="14" t="s">
        <v>8414</v>
      </c>
      <c r="H262">
        <v>149</v>
      </c>
      <c r="I262" s="15" t="s">
        <v>8415</v>
      </c>
      <c r="J262" s="8">
        <v>94</v>
      </c>
    </row>
    <row r="263" spans="1:10" x14ac:dyDescent="0.25">
      <c r="A263" s="7">
        <v>298</v>
      </c>
      <c r="B263" s="8">
        <v>2436</v>
      </c>
      <c r="C263" s="8"/>
      <c r="D263" s="8">
        <v>2436</v>
      </c>
      <c r="G263" s="14" t="s">
        <v>8414</v>
      </c>
      <c r="H263">
        <v>49</v>
      </c>
      <c r="I263" s="15" t="s">
        <v>8415</v>
      </c>
      <c r="J263" s="8">
        <v>129</v>
      </c>
    </row>
    <row r="264" spans="1:10" x14ac:dyDescent="0.25">
      <c r="A264" s="7">
        <v>299</v>
      </c>
      <c r="B264" s="8">
        <v>244</v>
      </c>
      <c r="C264" s="8"/>
      <c r="D264" s="8">
        <v>244</v>
      </c>
      <c r="G264" s="14" t="s">
        <v>8414</v>
      </c>
      <c r="H264">
        <v>251</v>
      </c>
      <c r="I264" s="15" t="s">
        <v>8415</v>
      </c>
      <c r="J264" s="8">
        <v>1</v>
      </c>
    </row>
    <row r="265" spans="1:10" x14ac:dyDescent="0.25">
      <c r="A265" s="7">
        <v>300</v>
      </c>
      <c r="B265" s="8">
        <v>298</v>
      </c>
      <c r="C265" s="8"/>
      <c r="D265" s="8">
        <v>298</v>
      </c>
      <c r="G265" s="14" t="s">
        <v>8414</v>
      </c>
      <c r="H265">
        <v>22</v>
      </c>
      <c r="I265" s="15" t="s">
        <v>8415</v>
      </c>
      <c r="J265" s="8">
        <v>4</v>
      </c>
    </row>
    <row r="266" spans="1:10" x14ac:dyDescent="0.25">
      <c r="A266" s="7">
        <v>301</v>
      </c>
      <c r="B266" s="8">
        <v>251</v>
      </c>
      <c r="C266" s="8"/>
      <c r="D266" s="8">
        <v>251</v>
      </c>
      <c r="G266" s="14" t="s">
        <v>8414</v>
      </c>
      <c r="H266">
        <v>48</v>
      </c>
      <c r="I266" s="15" t="s">
        <v>8415</v>
      </c>
      <c r="J266" s="8">
        <v>3</v>
      </c>
    </row>
    <row r="267" spans="1:10" x14ac:dyDescent="0.25">
      <c r="A267" s="7">
        <v>302</v>
      </c>
      <c r="B267" s="8">
        <v>108</v>
      </c>
      <c r="C267" s="8"/>
      <c r="D267" s="8">
        <v>108</v>
      </c>
      <c r="G267" s="14" t="s">
        <v>8414</v>
      </c>
      <c r="H267">
        <v>383</v>
      </c>
      <c r="I267" s="15" t="s">
        <v>8415</v>
      </c>
      <c r="J267" s="8">
        <v>135</v>
      </c>
    </row>
    <row r="268" spans="1:10" x14ac:dyDescent="0.25">
      <c r="A268" s="7">
        <v>303</v>
      </c>
      <c r="B268" s="8">
        <v>82</v>
      </c>
      <c r="C268" s="8"/>
      <c r="D268" s="8">
        <v>82</v>
      </c>
      <c r="G268" s="14" t="s">
        <v>8414</v>
      </c>
      <c r="H268">
        <v>237</v>
      </c>
      <c r="I268" s="15" t="s">
        <v>8415</v>
      </c>
      <c r="J268" s="8">
        <v>10</v>
      </c>
    </row>
    <row r="269" spans="1:10" x14ac:dyDescent="0.25">
      <c r="A269" s="7">
        <v>304</v>
      </c>
      <c r="B269" s="8">
        <v>74</v>
      </c>
      <c r="C269" s="8"/>
      <c r="D269" s="8">
        <v>74</v>
      </c>
      <c r="G269" s="14" t="s">
        <v>8414</v>
      </c>
      <c r="H269">
        <v>13</v>
      </c>
      <c r="I269" s="15" t="s">
        <v>8415</v>
      </c>
      <c r="J269" s="8">
        <v>0</v>
      </c>
    </row>
    <row r="270" spans="1:10" x14ac:dyDescent="0.25">
      <c r="A270" s="7">
        <v>305</v>
      </c>
      <c r="B270" s="8">
        <v>189</v>
      </c>
      <c r="C270" s="8"/>
      <c r="D270" s="8">
        <v>189</v>
      </c>
      <c r="G270" s="14" t="s">
        <v>8414</v>
      </c>
      <c r="H270">
        <v>562</v>
      </c>
      <c r="I270" s="15" t="s">
        <v>8415</v>
      </c>
      <c r="J270" s="8">
        <v>6</v>
      </c>
    </row>
    <row r="271" spans="1:10" x14ac:dyDescent="0.25">
      <c r="A271" s="7">
        <v>306</v>
      </c>
      <c r="B271" s="8">
        <v>80</v>
      </c>
      <c r="C271" s="8"/>
      <c r="D271" s="8">
        <v>80</v>
      </c>
      <c r="G271" s="14" t="s">
        <v>8414</v>
      </c>
      <c r="H271">
        <v>71</v>
      </c>
      <c r="I271" s="15" t="s">
        <v>8415</v>
      </c>
      <c r="J271" s="8">
        <v>36</v>
      </c>
    </row>
    <row r="272" spans="1:10" x14ac:dyDescent="0.25">
      <c r="A272" s="7">
        <v>307</v>
      </c>
      <c r="B272" s="8">
        <v>576</v>
      </c>
      <c r="C272" s="8"/>
      <c r="D272" s="8">
        <v>576</v>
      </c>
      <c r="G272" s="14" t="s">
        <v>8414</v>
      </c>
      <c r="H272">
        <v>1510</v>
      </c>
      <c r="I272" s="15" t="s">
        <v>8415</v>
      </c>
      <c r="J272" s="8">
        <v>336</v>
      </c>
    </row>
    <row r="273" spans="1:10" x14ac:dyDescent="0.25">
      <c r="A273" s="7">
        <v>308</v>
      </c>
      <c r="B273" s="8">
        <v>202</v>
      </c>
      <c r="C273" s="8"/>
      <c r="D273" s="8">
        <v>202</v>
      </c>
      <c r="G273" s="14" t="s">
        <v>8414</v>
      </c>
      <c r="H273">
        <v>14</v>
      </c>
      <c r="I273" s="15" t="s">
        <v>8415</v>
      </c>
      <c r="J273" s="8">
        <v>34</v>
      </c>
    </row>
    <row r="274" spans="1:10" x14ac:dyDescent="0.25">
      <c r="A274" s="7">
        <v>309</v>
      </c>
      <c r="B274" s="8">
        <v>238</v>
      </c>
      <c r="C274" s="8"/>
      <c r="D274" s="8">
        <v>238</v>
      </c>
      <c r="G274" s="14" t="s">
        <v>8414</v>
      </c>
      <c r="H274">
        <v>193</v>
      </c>
      <c r="I274" s="15" t="s">
        <v>8415</v>
      </c>
      <c r="J274" s="8">
        <v>10</v>
      </c>
    </row>
    <row r="275" spans="1:10" x14ac:dyDescent="0.25">
      <c r="A275" s="7">
        <v>310</v>
      </c>
      <c r="B275" s="8">
        <v>36</v>
      </c>
      <c r="C275" s="8"/>
      <c r="D275" s="8">
        <v>36</v>
      </c>
      <c r="G275" s="14" t="s">
        <v>8414</v>
      </c>
      <c r="H275">
        <v>206</v>
      </c>
      <c r="I275" s="15" t="s">
        <v>8415</v>
      </c>
      <c r="J275" s="8">
        <v>201</v>
      </c>
    </row>
    <row r="276" spans="1:10" x14ac:dyDescent="0.25">
      <c r="A276" s="7">
        <v>311</v>
      </c>
      <c r="B276" s="8">
        <v>150</v>
      </c>
      <c r="C276" s="8"/>
      <c r="D276" s="8">
        <v>150</v>
      </c>
      <c r="G276" s="14" t="s">
        <v>8414</v>
      </c>
      <c r="H276">
        <v>351</v>
      </c>
      <c r="I276" s="15" t="s">
        <v>8415</v>
      </c>
      <c r="J276" s="8">
        <v>296</v>
      </c>
    </row>
    <row r="277" spans="1:10" x14ac:dyDescent="0.25">
      <c r="A277" s="7">
        <v>312</v>
      </c>
      <c r="B277" s="8">
        <v>146</v>
      </c>
      <c r="C277" s="8"/>
      <c r="D277" s="8">
        <v>146</v>
      </c>
      <c r="G277" s="14" t="s">
        <v>8414</v>
      </c>
      <c r="H277">
        <v>50</v>
      </c>
      <c r="I277" s="15" t="s">
        <v>8415</v>
      </c>
      <c r="J277" s="8">
        <v>7</v>
      </c>
    </row>
    <row r="278" spans="1:10" x14ac:dyDescent="0.25">
      <c r="A278" s="7">
        <v>313</v>
      </c>
      <c r="B278" s="8">
        <v>222</v>
      </c>
      <c r="C278" s="8"/>
      <c r="D278" s="8">
        <v>222</v>
      </c>
      <c r="G278" s="14" t="s">
        <v>8414</v>
      </c>
      <c r="H278">
        <v>184</v>
      </c>
      <c r="I278" s="15" t="s">
        <v>8415</v>
      </c>
      <c r="J278" s="8">
        <v>7</v>
      </c>
    </row>
    <row r="279" spans="1:10" x14ac:dyDescent="0.25">
      <c r="A279" s="7">
        <v>314</v>
      </c>
      <c r="B279" s="8">
        <v>120</v>
      </c>
      <c r="C279" s="8"/>
      <c r="D279" s="8">
        <v>120</v>
      </c>
      <c r="G279" s="14" t="s">
        <v>8414</v>
      </c>
      <c r="H279">
        <v>196</v>
      </c>
      <c r="I279" s="15" t="s">
        <v>8415</v>
      </c>
      <c r="J279" s="8">
        <v>1</v>
      </c>
    </row>
    <row r="280" spans="1:10" x14ac:dyDescent="0.25">
      <c r="A280" s="7">
        <v>315</v>
      </c>
      <c r="B280" s="8">
        <v>126</v>
      </c>
      <c r="C280" s="8"/>
      <c r="D280" s="8">
        <v>126</v>
      </c>
      <c r="G280" s="14" t="s">
        <v>8414</v>
      </c>
      <c r="H280">
        <v>229</v>
      </c>
      <c r="I280" s="15" t="s">
        <v>8415</v>
      </c>
      <c r="J280" s="8">
        <v>114</v>
      </c>
    </row>
    <row r="281" spans="1:10" x14ac:dyDescent="0.25">
      <c r="A281" s="7">
        <v>316</v>
      </c>
      <c r="B281" s="8">
        <v>158</v>
      </c>
      <c r="C281" s="8"/>
      <c r="D281" s="8">
        <v>158</v>
      </c>
      <c r="G281" s="14" t="s">
        <v>8414</v>
      </c>
      <c r="H281">
        <v>67</v>
      </c>
      <c r="I281" s="15" t="s">
        <v>8415</v>
      </c>
      <c r="J281" s="8">
        <v>29</v>
      </c>
    </row>
    <row r="282" spans="1:10" x14ac:dyDescent="0.25">
      <c r="A282" s="7">
        <v>317</v>
      </c>
      <c r="B282" s="8">
        <v>316</v>
      </c>
      <c r="C282" s="8"/>
      <c r="D282" s="8">
        <v>316</v>
      </c>
      <c r="G282" s="14" t="s">
        <v>8414</v>
      </c>
      <c r="H282">
        <v>95</v>
      </c>
      <c r="I282" s="15" t="s">
        <v>8415</v>
      </c>
      <c r="J282" s="8">
        <v>890</v>
      </c>
    </row>
    <row r="283" spans="1:10" x14ac:dyDescent="0.25">
      <c r="A283" s="7">
        <v>318</v>
      </c>
      <c r="B283" s="8">
        <v>284</v>
      </c>
      <c r="C283" s="8"/>
      <c r="D283" s="8">
        <v>284</v>
      </c>
      <c r="G283" s="14" t="s">
        <v>8414</v>
      </c>
      <c r="H283">
        <v>62</v>
      </c>
      <c r="I283" s="15" t="s">
        <v>8415</v>
      </c>
      <c r="J283" s="8">
        <v>31</v>
      </c>
    </row>
    <row r="284" spans="1:10" x14ac:dyDescent="0.25">
      <c r="A284" s="7">
        <v>319</v>
      </c>
      <c r="B284" s="8">
        <v>51</v>
      </c>
      <c r="C284" s="8"/>
      <c r="D284" s="8">
        <v>51</v>
      </c>
      <c r="G284" s="14" t="s">
        <v>8414</v>
      </c>
      <c r="H284">
        <v>73</v>
      </c>
      <c r="I284" s="15" t="s">
        <v>8415</v>
      </c>
      <c r="J284" s="8">
        <v>21</v>
      </c>
    </row>
    <row r="285" spans="1:10" x14ac:dyDescent="0.25">
      <c r="A285" s="7">
        <v>320</v>
      </c>
      <c r="B285" s="8">
        <v>158</v>
      </c>
      <c r="C285" s="8"/>
      <c r="D285" s="8">
        <v>158</v>
      </c>
      <c r="G285" s="14" t="s">
        <v>8414</v>
      </c>
      <c r="H285">
        <v>43</v>
      </c>
      <c r="I285" s="15" t="s">
        <v>8415</v>
      </c>
      <c r="J285" s="8">
        <v>37</v>
      </c>
    </row>
    <row r="286" spans="1:10" x14ac:dyDescent="0.25">
      <c r="A286" s="7">
        <v>321</v>
      </c>
      <c r="B286" s="8">
        <v>337</v>
      </c>
      <c r="C286" s="8"/>
      <c r="D286" s="8">
        <v>337</v>
      </c>
      <c r="G286" s="14" t="s">
        <v>8414</v>
      </c>
      <c r="H286">
        <v>70</v>
      </c>
      <c r="I286" s="15" t="s">
        <v>8415</v>
      </c>
      <c r="J286" s="8">
        <v>7</v>
      </c>
    </row>
    <row r="287" spans="1:10" x14ac:dyDescent="0.25">
      <c r="A287" s="7">
        <v>322</v>
      </c>
      <c r="B287" s="8">
        <v>186</v>
      </c>
      <c r="C287" s="8"/>
      <c r="D287" s="8">
        <v>186</v>
      </c>
      <c r="G287" s="14" t="s">
        <v>8414</v>
      </c>
      <c r="H287">
        <v>271</v>
      </c>
      <c r="I287" s="15" t="s">
        <v>8415</v>
      </c>
      <c r="J287" s="8">
        <v>4</v>
      </c>
    </row>
    <row r="288" spans="1:10" x14ac:dyDescent="0.25">
      <c r="A288" s="7">
        <v>323</v>
      </c>
      <c r="B288" s="8">
        <v>58</v>
      </c>
      <c r="C288" s="8"/>
      <c r="D288" s="8">
        <v>58</v>
      </c>
      <c r="G288" s="14" t="s">
        <v>8414</v>
      </c>
      <c r="H288">
        <v>55</v>
      </c>
      <c r="I288" s="15" t="s">
        <v>8415</v>
      </c>
      <c r="J288" s="8">
        <v>5</v>
      </c>
    </row>
    <row r="289" spans="1:10" x14ac:dyDescent="0.25">
      <c r="A289" s="7">
        <v>324</v>
      </c>
      <c r="B289" s="8">
        <v>82</v>
      </c>
      <c r="C289" s="8"/>
      <c r="D289" s="8">
        <v>82</v>
      </c>
      <c r="G289" s="14" t="s">
        <v>8414</v>
      </c>
      <c r="H289">
        <v>35</v>
      </c>
      <c r="I289" s="15" t="s">
        <v>8415</v>
      </c>
      <c r="J289" s="8">
        <v>0</v>
      </c>
    </row>
    <row r="290" spans="1:10" x14ac:dyDescent="0.25">
      <c r="A290" s="7">
        <v>325</v>
      </c>
      <c r="B290" s="8">
        <v>736</v>
      </c>
      <c r="C290" s="8"/>
      <c r="D290" s="8">
        <v>736</v>
      </c>
      <c r="G290" s="14" t="s">
        <v>8414</v>
      </c>
      <c r="H290">
        <v>22</v>
      </c>
      <c r="I290" s="15" t="s">
        <v>8415</v>
      </c>
      <c r="J290" s="8">
        <v>456</v>
      </c>
    </row>
    <row r="291" spans="1:10" x14ac:dyDescent="0.25">
      <c r="A291" s="7">
        <v>326</v>
      </c>
      <c r="B291" s="8">
        <v>1151</v>
      </c>
      <c r="C291" s="8"/>
      <c r="D291" s="8">
        <v>1151</v>
      </c>
      <c r="G291" s="14" t="s">
        <v>8414</v>
      </c>
      <c r="H291">
        <v>38</v>
      </c>
      <c r="I291" s="15" t="s">
        <v>8415</v>
      </c>
      <c r="J291" s="8">
        <v>369</v>
      </c>
    </row>
    <row r="292" spans="1:10" x14ac:dyDescent="0.25">
      <c r="A292" s="7">
        <v>327</v>
      </c>
      <c r="B292" s="8">
        <v>34</v>
      </c>
      <c r="C292" s="8"/>
      <c r="D292" s="8">
        <v>34</v>
      </c>
      <c r="G292" s="14" t="s">
        <v>8414</v>
      </c>
      <c r="H292">
        <v>15</v>
      </c>
      <c r="I292" s="15" t="s">
        <v>8415</v>
      </c>
      <c r="J292" s="8">
        <v>2</v>
      </c>
    </row>
    <row r="293" spans="1:10" x14ac:dyDescent="0.25">
      <c r="A293" s="7">
        <v>328</v>
      </c>
      <c r="B293" s="8">
        <v>498</v>
      </c>
      <c r="C293" s="8"/>
      <c r="D293" s="8">
        <v>498</v>
      </c>
      <c r="G293" s="14" t="s">
        <v>8414</v>
      </c>
      <c r="H293">
        <v>7</v>
      </c>
      <c r="I293" s="15" t="s">
        <v>8415</v>
      </c>
      <c r="J293" s="8">
        <v>0</v>
      </c>
    </row>
    <row r="294" spans="1:10" x14ac:dyDescent="0.25">
      <c r="A294" s="7">
        <v>329</v>
      </c>
      <c r="B294" s="8">
        <v>167</v>
      </c>
      <c r="C294" s="8"/>
      <c r="D294" s="8">
        <v>167</v>
      </c>
      <c r="G294" s="14" t="s">
        <v>8414</v>
      </c>
      <c r="H294">
        <v>241</v>
      </c>
      <c r="I294" s="15" t="s">
        <v>8415</v>
      </c>
      <c r="J294" s="8">
        <v>338</v>
      </c>
    </row>
    <row r="295" spans="1:10" x14ac:dyDescent="0.25">
      <c r="A295" s="7">
        <v>330</v>
      </c>
      <c r="B295" s="8">
        <v>340</v>
      </c>
      <c r="C295" s="8"/>
      <c r="D295" s="8">
        <v>340</v>
      </c>
      <c r="G295" s="14" t="s">
        <v>8414</v>
      </c>
      <c r="H295">
        <v>55</v>
      </c>
      <c r="I295" s="15" t="s">
        <v>8415</v>
      </c>
      <c r="J295" s="8">
        <v>4</v>
      </c>
    </row>
    <row r="296" spans="1:10" x14ac:dyDescent="0.25">
      <c r="A296" s="7">
        <v>331</v>
      </c>
      <c r="B296" s="8">
        <v>438</v>
      </c>
      <c r="C296" s="8"/>
      <c r="D296" s="8">
        <v>438</v>
      </c>
      <c r="G296" s="14" t="s">
        <v>8414</v>
      </c>
      <c r="H296">
        <v>171</v>
      </c>
      <c r="I296" s="15" t="s">
        <v>8415</v>
      </c>
      <c r="J296" s="8">
        <v>1</v>
      </c>
    </row>
    <row r="297" spans="1:10" x14ac:dyDescent="0.25">
      <c r="A297" s="7">
        <v>332</v>
      </c>
      <c r="B297" s="8">
        <v>555</v>
      </c>
      <c r="C297" s="8"/>
      <c r="D297" s="8">
        <v>555</v>
      </c>
      <c r="G297" s="14" t="s">
        <v>8414</v>
      </c>
      <c r="H297">
        <v>208</v>
      </c>
      <c r="I297" s="15" t="s">
        <v>8415</v>
      </c>
      <c r="J297" s="8">
        <v>28</v>
      </c>
    </row>
    <row r="298" spans="1:10" x14ac:dyDescent="0.25">
      <c r="A298" s="7">
        <v>333</v>
      </c>
      <c r="B298" s="8">
        <v>266</v>
      </c>
      <c r="C298" s="8"/>
      <c r="D298" s="8">
        <v>266</v>
      </c>
      <c r="G298" s="14" t="s">
        <v>8414</v>
      </c>
      <c r="H298">
        <v>21</v>
      </c>
      <c r="I298" s="15" t="s">
        <v>8415</v>
      </c>
      <c r="J298" s="8">
        <v>12</v>
      </c>
    </row>
    <row r="299" spans="1:10" x14ac:dyDescent="0.25">
      <c r="A299" s="7">
        <v>334</v>
      </c>
      <c r="B299" s="8">
        <v>69</v>
      </c>
      <c r="C299" s="8"/>
      <c r="D299" s="8">
        <v>69</v>
      </c>
      <c r="G299" s="14" t="s">
        <v>8414</v>
      </c>
      <c r="H299">
        <v>25</v>
      </c>
      <c r="I299" s="15" t="s">
        <v>8415</v>
      </c>
      <c r="J299" s="8">
        <v>16</v>
      </c>
    </row>
    <row r="300" spans="1:10" x14ac:dyDescent="0.25">
      <c r="A300" s="7">
        <v>335</v>
      </c>
      <c r="B300" s="8">
        <v>80</v>
      </c>
      <c r="C300" s="8"/>
      <c r="D300" s="8">
        <v>80</v>
      </c>
      <c r="G300" s="14" t="s">
        <v>8414</v>
      </c>
      <c r="H300">
        <v>52</v>
      </c>
      <c r="I300" s="15" t="s">
        <v>8415</v>
      </c>
      <c r="J300" s="8">
        <v>4</v>
      </c>
    </row>
    <row r="301" spans="1:10" x14ac:dyDescent="0.25">
      <c r="A301" s="7">
        <v>336</v>
      </c>
      <c r="B301" s="8">
        <v>493</v>
      </c>
      <c r="C301" s="8"/>
      <c r="D301" s="8">
        <v>493</v>
      </c>
      <c r="G301" s="14" t="s">
        <v>8414</v>
      </c>
      <c r="H301">
        <v>104</v>
      </c>
      <c r="I301" s="15" t="s">
        <v>8415</v>
      </c>
      <c r="J301" s="8">
        <v>4</v>
      </c>
    </row>
    <row r="302" spans="1:10" x14ac:dyDescent="0.25">
      <c r="A302" s="7">
        <v>337</v>
      </c>
      <c r="B302" s="8">
        <v>31</v>
      </c>
      <c r="C302" s="8"/>
      <c r="D302" s="8">
        <v>31</v>
      </c>
      <c r="G302" s="14" t="s">
        <v>8414</v>
      </c>
      <c r="H302">
        <v>73</v>
      </c>
      <c r="I302" s="15" t="s">
        <v>8415</v>
      </c>
      <c r="J302" s="8">
        <v>10</v>
      </c>
    </row>
    <row r="303" spans="1:10" x14ac:dyDescent="0.25">
      <c r="A303" s="7">
        <v>338</v>
      </c>
      <c r="B303" s="8">
        <v>236</v>
      </c>
      <c r="C303" s="8"/>
      <c r="D303" s="8">
        <v>236</v>
      </c>
      <c r="G303" s="14" t="s">
        <v>8414</v>
      </c>
      <c r="H303">
        <v>34</v>
      </c>
      <c r="I303" s="15" t="s">
        <v>8415</v>
      </c>
      <c r="J303" s="8">
        <v>0</v>
      </c>
    </row>
    <row r="304" spans="1:10" x14ac:dyDescent="0.25">
      <c r="A304" s="7">
        <v>339</v>
      </c>
      <c r="B304" s="8">
        <v>89</v>
      </c>
      <c r="C304" s="8"/>
      <c r="D304" s="8">
        <v>89</v>
      </c>
      <c r="G304" s="14" t="s">
        <v>8414</v>
      </c>
      <c r="H304">
        <v>56</v>
      </c>
      <c r="I304" s="15" t="s">
        <v>8415</v>
      </c>
      <c r="J304" s="8">
        <v>6</v>
      </c>
    </row>
    <row r="305" spans="1:10" x14ac:dyDescent="0.25">
      <c r="A305" s="7">
        <v>340</v>
      </c>
      <c r="B305" s="8">
        <v>299</v>
      </c>
      <c r="C305" s="8"/>
      <c r="D305" s="8">
        <v>299</v>
      </c>
      <c r="G305" s="14" t="s">
        <v>8414</v>
      </c>
      <c r="H305">
        <v>31</v>
      </c>
      <c r="I305" s="15" t="s">
        <v>8415</v>
      </c>
      <c r="J305" s="8">
        <v>0</v>
      </c>
    </row>
    <row r="306" spans="1:10" x14ac:dyDescent="0.25">
      <c r="A306" s="7">
        <v>341</v>
      </c>
      <c r="B306" s="8">
        <v>55</v>
      </c>
      <c r="C306" s="8"/>
      <c r="D306" s="8">
        <v>55</v>
      </c>
      <c r="G306" s="14" t="s">
        <v>8414</v>
      </c>
      <c r="H306">
        <v>84</v>
      </c>
      <c r="I306" s="15" t="s">
        <v>8415</v>
      </c>
      <c r="J306" s="8">
        <v>1</v>
      </c>
    </row>
    <row r="307" spans="1:10" x14ac:dyDescent="0.25">
      <c r="A307" s="7">
        <v>342</v>
      </c>
      <c r="B307" s="8">
        <v>325</v>
      </c>
      <c r="C307" s="8"/>
      <c r="D307" s="8">
        <v>325</v>
      </c>
      <c r="G307" s="14" t="s">
        <v>8414</v>
      </c>
      <c r="H307">
        <v>130</v>
      </c>
      <c r="I307" s="15" t="s">
        <v>8415</v>
      </c>
      <c r="J307" s="8">
        <v>0</v>
      </c>
    </row>
    <row r="308" spans="1:10" x14ac:dyDescent="0.25">
      <c r="A308" s="7">
        <v>343</v>
      </c>
      <c r="B308" s="8">
        <v>524</v>
      </c>
      <c r="C308" s="8"/>
      <c r="D308" s="8">
        <v>524</v>
      </c>
      <c r="G308" s="14" t="s">
        <v>8414</v>
      </c>
      <c r="H308">
        <v>12</v>
      </c>
      <c r="I308" s="15" t="s">
        <v>8415</v>
      </c>
      <c r="J308" s="8">
        <v>44</v>
      </c>
    </row>
    <row r="309" spans="1:10" x14ac:dyDescent="0.25">
      <c r="A309" s="7">
        <v>344</v>
      </c>
      <c r="B309" s="8">
        <v>285</v>
      </c>
      <c r="C309" s="8"/>
      <c r="D309" s="8">
        <v>285</v>
      </c>
      <c r="G309" s="14" t="s">
        <v>8414</v>
      </c>
      <c r="H309">
        <v>23</v>
      </c>
      <c r="I309" s="15" t="s">
        <v>8415</v>
      </c>
      <c r="J309" s="8">
        <v>0</v>
      </c>
    </row>
    <row r="310" spans="1:10" x14ac:dyDescent="0.25">
      <c r="A310" s="7">
        <v>345</v>
      </c>
      <c r="B310" s="8">
        <v>179</v>
      </c>
      <c r="C310" s="8"/>
      <c r="D310" s="8">
        <v>179</v>
      </c>
      <c r="G310" s="14" t="s">
        <v>8414</v>
      </c>
      <c r="H310">
        <v>158</v>
      </c>
      <c r="I310" s="15" t="s">
        <v>8415</v>
      </c>
      <c r="J310" s="8">
        <v>3</v>
      </c>
    </row>
    <row r="311" spans="1:10" x14ac:dyDescent="0.25">
      <c r="A311" s="7">
        <v>346</v>
      </c>
      <c r="B311" s="8">
        <v>188</v>
      </c>
      <c r="C311" s="8"/>
      <c r="D311" s="8">
        <v>188</v>
      </c>
      <c r="G311" s="14" t="s">
        <v>8414</v>
      </c>
      <c r="H311">
        <v>30</v>
      </c>
      <c r="I311" s="15" t="s">
        <v>8415</v>
      </c>
      <c r="J311" s="8">
        <v>0</v>
      </c>
    </row>
    <row r="312" spans="1:10" x14ac:dyDescent="0.25">
      <c r="A312" s="7">
        <v>347</v>
      </c>
      <c r="B312" s="8">
        <v>379</v>
      </c>
      <c r="C312" s="8"/>
      <c r="D312" s="8">
        <v>379</v>
      </c>
      <c r="G312" s="14" t="s">
        <v>8414</v>
      </c>
      <c r="H312">
        <v>18</v>
      </c>
      <c r="I312" s="15" t="s">
        <v>8415</v>
      </c>
      <c r="J312" s="8">
        <v>52</v>
      </c>
    </row>
    <row r="313" spans="1:10" x14ac:dyDescent="0.25">
      <c r="A313" s="7">
        <v>348</v>
      </c>
      <c r="B313" s="8">
        <v>119</v>
      </c>
      <c r="C313" s="8"/>
      <c r="D313" s="8">
        <v>119</v>
      </c>
      <c r="G313" s="14" t="s">
        <v>8414</v>
      </c>
      <c r="H313">
        <v>29</v>
      </c>
      <c r="I313" s="15" t="s">
        <v>8415</v>
      </c>
      <c r="J313" s="8">
        <v>0</v>
      </c>
    </row>
    <row r="314" spans="1:10" x14ac:dyDescent="0.25">
      <c r="A314" s="7">
        <v>349</v>
      </c>
      <c r="B314" s="8">
        <v>167</v>
      </c>
      <c r="C314" s="8"/>
      <c r="D314" s="8">
        <v>167</v>
      </c>
      <c r="G314" s="14" t="s">
        <v>8414</v>
      </c>
      <c r="H314">
        <v>31</v>
      </c>
      <c r="I314" s="15" t="s">
        <v>8415</v>
      </c>
      <c r="J314" s="8">
        <v>1</v>
      </c>
    </row>
    <row r="315" spans="1:10" x14ac:dyDescent="0.25">
      <c r="A315" s="7">
        <v>350</v>
      </c>
      <c r="B315" s="8">
        <v>221</v>
      </c>
      <c r="C315" s="8"/>
      <c r="D315" s="8">
        <v>221</v>
      </c>
      <c r="G315" s="14" t="s">
        <v>8414</v>
      </c>
      <c r="H315">
        <v>173</v>
      </c>
      <c r="I315" s="15" t="s">
        <v>8415</v>
      </c>
      <c r="J315" s="8">
        <v>1</v>
      </c>
    </row>
    <row r="316" spans="1:10" x14ac:dyDescent="0.25">
      <c r="A316" s="7">
        <v>351</v>
      </c>
      <c r="B316" s="8">
        <v>964</v>
      </c>
      <c r="C316" s="8"/>
      <c r="D316" s="8">
        <v>964</v>
      </c>
      <c r="G316" s="14" t="s">
        <v>8414</v>
      </c>
      <c r="H316">
        <v>17</v>
      </c>
      <c r="I316" s="15" t="s">
        <v>8415</v>
      </c>
      <c r="J316" s="8">
        <v>2</v>
      </c>
    </row>
    <row r="317" spans="1:10" x14ac:dyDescent="0.25">
      <c r="A317" s="7">
        <v>352</v>
      </c>
      <c r="B317" s="8">
        <v>286</v>
      </c>
      <c r="C317" s="8"/>
      <c r="D317" s="8">
        <v>286</v>
      </c>
      <c r="G317" s="14" t="s">
        <v>8414</v>
      </c>
      <c r="H317">
        <v>48</v>
      </c>
      <c r="I317" s="15" t="s">
        <v>8415</v>
      </c>
      <c r="J317" s="8">
        <v>9</v>
      </c>
    </row>
    <row r="318" spans="1:10" x14ac:dyDescent="0.25">
      <c r="A318" s="7">
        <v>353</v>
      </c>
      <c r="B318" s="8">
        <v>613</v>
      </c>
      <c r="C318" s="8"/>
      <c r="D318" s="8">
        <v>613</v>
      </c>
      <c r="G318" s="14" t="s">
        <v>8414</v>
      </c>
      <c r="H318">
        <v>59</v>
      </c>
      <c r="I318" s="15" t="s">
        <v>8415</v>
      </c>
      <c r="J318" s="8">
        <v>5</v>
      </c>
    </row>
    <row r="319" spans="1:10" x14ac:dyDescent="0.25">
      <c r="A319" s="7">
        <v>354</v>
      </c>
      <c r="B319" s="8">
        <v>29</v>
      </c>
      <c r="C319" s="8"/>
      <c r="D319" s="8">
        <v>29</v>
      </c>
      <c r="G319" s="14" t="s">
        <v>8414</v>
      </c>
      <c r="H319">
        <v>39</v>
      </c>
      <c r="I319" s="15" t="s">
        <v>8415</v>
      </c>
      <c r="J319" s="8">
        <v>57</v>
      </c>
    </row>
    <row r="320" spans="1:10" x14ac:dyDescent="0.25">
      <c r="A320" s="7">
        <v>355</v>
      </c>
      <c r="B320" s="8">
        <v>165</v>
      </c>
      <c r="C320" s="8"/>
      <c r="D320" s="8">
        <v>165</v>
      </c>
      <c r="G320" s="14" t="s">
        <v>8414</v>
      </c>
      <c r="H320">
        <v>59</v>
      </c>
      <c r="I320" s="15" t="s">
        <v>8415</v>
      </c>
      <c r="J320" s="8">
        <v>3</v>
      </c>
    </row>
    <row r="321" spans="1:10" x14ac:dyDescent="0.25">
      <c r="A321" s="7">
        <v>356</v>
      </c>
      <c r="B321" s="8">
        <v>97</v>
      </c>
      <c r="C321" s="8"/>
      <c r="D321" s="8">
        <v>97</v>
      </c>
      <c r="G321" s="14" t="s">
        <v>8414</v>
      </c>
      <c r="H321">
        <v>60</v>
      </c>
      <c r="I321" s="15" t="s">
        <v>8415</v>
      </c>
      <c r="J321" s="8">
        <v>1</v>
      </c>
    </row>
    <row r="322" spans="1:10" x14ac:dyDescent="0.25">
      <c r="A322" s="7">
        <v>357</v>
      </c>
      <c r="B322" s="8">
        <v>303</v>
      </c>
      <c r="C322" s="8"/>
      <c r="D322" s="8">
        <v>303</v>
      </c>
      <c r="G322" s="14" t="s">
        <v>8414</v>
      </c>
      <c r="H322">
        <v>20</v>
      </c>
      <c r="I322" s="15" t="s">
        <v>8415</v>
      </c>
      <c r="J322" s="8">
        <v>6</v>
      </c>
    </row>
    <row r="323" spans="1:10" x14ac:dyDescent="0.25">
      <c r="A323" s="7">
        <v>358</v>
      </c>
      <c r="B323" s="8">
        <v>267</v>
      </c>
      <c r="C323" s="8"/>
      <c r="D323" s="8">
        <v>267</v>
      </c>
      <c r="G323" s="14" t="s">
        <v>8414</v>
      </c>
      <c r="H323">
        <v>2</v>
      </c>
      <c r="I323" s="15" t="s">
        <v>8415</v>
      </c>
      <c r="J323" s="8">
        <v>48</v>
      </c>
    </row>
    <row r="324" spans="1:10" x14ac:dyDescent="0.25">
      <c r="A324" s="7">
        <v>359</v>
      </c>
      <c r="B324" s="8">
        <v>302</v>
      </c>
      <c r="C324" s="8"/>
      <c r="D324" s="8">
        <v>302</v>
      </c>
      <c r="G324" s="14" t="s">
        <v>8414</v>
      </c>
      <c r="H324">
        <v>315</v>
      </c>
      <c r="I324" s="15" t="s">
        <v>8415</v>
      </c>
      <c r="J324" s="8">
        <v>2</v>
      </c>
    </row>
    <row r="325" spans="1:10" x14ac:dyDescent="0.25">
      <c r="A325" s="7">
        <v>360</v>
      </c>
      <c r="B325" s="8">
        <v>87</v>
      </c>
      <c r="C325" s="8"/>
      <c r="D325" s="8">
        <v>87</v>
      </c>
      <c r="G325" s="14" t="s">
        <v>8414</v>
      </c>
      <c r="H325">
        <v>2174</v>
      </c>
      <c r="I325" s="15" t="s">
        <v>8415</v>
      </c>
      <c r="J325" s="8">
        <v>4</v>
      </c>
    </row>
    <row r="326" spans="1:10" x14ac:dyDescent="0.25">
      <c r="A326" s="7">
        <v>361</v>
      </c>
      <c r="B326" s="8">
        <v>354</v>
      </c>
      <c r="C326" s="8"/>
      <c r="D326" s="8">
        <v>354</v>
      </c>
      <c r="G326" s="14" t="s">
        <v>8414</v>
      </c>
      <c r="H326">
        <v>152</v>
      </c>
      <c r="I326" s="15" t="s">
        <v>8415</v>
      </c>
      <c r="J326" s="8">
        <v>5</v>
      </c>
    </row>
    <row r="327" spans="1:10" x14ac:dyDescent="0.25">
      <c r="A327" s="7">
        <v>362</v>
      </c>
      <c r="B327" s="8">
        <v>86</v>
      </c>
      <c r="C327" s="8"/>
      <c r="D327" s="8">
        <v>86</v>
      </c>
      <c r="G327" s="14" t="s">
        <v>8414</v>
      </c>
      <c r="H327">
        <v>1021</v>
      </c>
      <c r="I327" s="15" t="s">
        <v>8415</v>
      </c>
      <c r="J327" s="8">
        <v>79</v>
      </c>
    </row>
    <row r="328" spans="1:10" x14ac:dyDescent="0.25">
      <c r="A328" s="7">
        <v>363</v>
      </c>
      <c r="B328" s="8">
        <v>26</v>
      </c>
      <c r="C328" s="8"/>
      <c r="D328" s="8">
        <v>26</v>
      </c>
      <c r="G328" s="14" t="s">
        <v>8414</v>
      </c>
      <c r="H328">
        <v>237</v>
      </c>
      <c r="I328" s="15" t="s">
        <v>8415</v>
      </c>
      <c r="J328" s="8">
        <v>2</v>
      </c>
    </row>
    <row r="329" spans="1:10" x14ac:dyDescent="0.25">
      <c r="A329" s="7">
        <v>364</v>
      </c>
      <c r="B329" s="8">
        <v>113</v>
      </c>
      <c r="C329" s="8"/>
      <c r="D329" s="8">
        <v>113</v>
      </c>
      <c r="G329" s="14" t="s">
        <v>8414</v>
      </c>
      <c r="H329">
        <v>27</v>
      </c>
      <c r="I329" s="15" t="s">
        <v>8415</v>
      </c>
      <c r="J329" s="8">
        <v>11</v>
      </c>
    </row>
    <row r="330" spans="1:10" x14ac:dyDescent="0.25">
      <c r="A330" s="7">
        <v>365</v>
      </c>
      <c r="B330" s="8">
        <v>65</v>
      </c>
      <c r="C330" s="8"/>
      <c r="D330" s="8">
        <v>65</v>
      </c>
      <c r="G330" s="14" t="s">
        <v>8414</v>
      </c>
      <c r="H330">
        <v>17</v>
      </c>
      <c r="I330" s="15" t="s">
        <v>8415</v>
      </c>
      <c r="J330" s="8">
        <v>11</v>
      </c>
    </row>
    <row r="331" spans="1:10" x14ac:dyDescent="0.25">
      <c r="A331" s="7">
        <v>366</v>
      </c>
      <c r="B331" s="8">
        <v>134</v>
      </c>
      <c r="C331" s="8"/>
      <c r="D331" s="8">
        <v>134</v>
      </c>
      <c r="G331" s="14" t="s">
        <v>8414</v>
      </c>
      <c r="H331">
        <v>27</v>
      </c>
      <c r="I331" s="15" t="s">
        <v>8415</v>
      </c>
      <c r="J331" s="8">
        <v>1</v>
      </c>
    </row>
    <row r="332" spans="1:10" x14ac:dyDescent="0.25">
      <c r="A332" s="7">
        <v>367</v>
      </c>
      <c r="B332" s="8">
        <v>119</v>
      </c>
      <c r="C332" s="8"/>
      <c r="D332" s="8">
        <v>119</v>
      </c>
      <c r="G332" s="14" t="s">
        <v>8414</v>
      </c>
      <c r="H332">
        <v>82</v>
      </c>
      <c r="I332" s="15" t="s">
        <v>8415</v>
      </c>
      <c r="J332" s="8">
        <v>3</v>
      </c>
    </row>
    <row r="333" spans="1:10" x14ac:dyDescent="0.25">
      <c r="A333" s="7">
        <v>368</v>
      </c>
      <c r="B333" s="8">
        <v>159</v>
      </c>
      <c r="C333" s="8"/>
      <c r="D333" s="8">
        <v>159</v>
      </c>
      <c r="G333" s="14" t="s">
        <v>8414</v>
      </c>
      <c r="H333">
        <v>48</v>
      </c>
      <c r="I333" s="15" t="s">
        <v>8415</v>
      </c>
      <c r="J333" s="8">
        <v>5</v>
      </c>
    </row>
    <row r="334" spans="1:10" x14ac:dyDescent="0.25">
      <c r="A334" s="7">
        <v>369</v>
      </c>
      <c r="B334" s="8">
        <v>167</v>
      </c>
      <c r="C334" s="8"/>
      <c r="D334" s="8">
        <v>167</v>
      </c>
      <c r="G334" s="14" t="s">
        <v>8414</v>
      </c>
      <c r="H334">
        <v>105</v>
      </c>
      <c r="I334" s="15" t="s">
        <v>8415</v>
      </c>
      <c r="J334" s="8">
        <v>12</v>
      </c>
    </row>
    <row r="335" spans="1:10" x14ac:dyDescent="0.25">
      <c r="A335" s="7">
        <v>370</v>
      </c>
      <c r="B335" s="8">
        <v>43</v>
      </c>
      <c r="C335" s="8"/>
      <c r="D335" s="8">
        <v>43</v>
      </c>
      <c r="G335" s="14" t="s">
        <v>8414</v>
      </c>
      <c r="H335">
        <v>28</v>
      </c>
      <c r="I335" s="15" t="s">
        <v>8415</v>
      </c>
      <c r="J335" s="8">
        <v>2</v>
      </c>
    </row>
    <row r="336" spans="1:10" x14ac:dyDescent="0.25">
      <c r="A336" s="7">
        <v>371</v>
      </c>
      <c r="B336" s="8">
        <v>1062</v>
      </c>
      <c r="C336" s="8"/>
      <c r="D336" s="8">
        <v>1062</v>
      </c>
      <c r="G336" s="14" t="s">
        <v>8414</v>
      </c>
      <c r="H336">
        <v>1107</v>
      </c>
      <c r="I336" s="15" t="s">
        <v>8415</v>
      </c>
      <c r="J336" s="8">
        <v>5</v>
      </c>
    </row>
    <row r="337" spans="1:10" x14ac:dyDescent="0.25">
      <c r="A337" s="7">
        <v>372</v>
      </c>
      <c r="B337" s="8">
        <v>9</v>
      </c>
      <c r="C337" s="8"/>
      <c r="D337" s="8">
        <v>9</v>
      </c>
      <c r="G337" s="14" t="s">
        <v>8414</v>
      </c>
      <c r="H337">
        <v>1013</v>
      </c>
      <c r="I337" s="15" t="s">
        <v>8415</v>
      </c>
      <c r="J337" s="8">
        <v>21</v>
      </c>
    </row>
    <row r="338" spans="1:10" x14ac:dyDescent="0.25">
      <c r="A338" s="7">
        <v>373</v>
      </c>
      <c r="B338" s="8">
        <v>89</v>
      </c>
      <c r="C338" s="8"/>
      <c r="D338" s="8">
        <v>89</v>
      </c>
      <c r="G338" s="14" t="s">
        <v>8414</v>
      </c>
      <c r="H338">
        <v>274</v>
      </c>
      <c r="I338" s="15" t="s">
        <v>8415</v>
      </c>
      <c r="J338" s="8">
        <v>0</v>
      </c>
    </row>
    <row r="339" spans="1:10" x14ac:dyDescent="0.25">
      <c r="A339" s="7">
        <v>374</v>
      </c>
      <c r="B339" s="8">
        <v>174</v>
      </c>
      <c r="C339" s="8"/>
      <c r="D339" s="8">
        <v>174</v>
      </c>
      <c r="G339" s="14" t="s">
        <v>8414</v>
      </c>
      <c r="H339">
        <v>87</v>
      </c>
      <c r="I339" s="15" t="s">
        <v>8415</v>
      </c>
      <c r="J339" s="8">
        <v>45</v>
      </c>
    </row>
    <row r="340" spans="1:10" x14ac:dyDescent="0.25">
      <c r="A340" s="7">
        <v>375</v>
      </c>
      <c r="B340" s="8">
        <v>14</v>
      </c>
      <c r="C340" s="8"/>
      <c r="D340" s="8">
        <v>14</v>
      </c>
      <c r="G340" s="14" t="s">
        <v>8414</v>
      </c>
      <c r="H340">
        <v>99</v>
      </c>
      <c r="I340" s="15" t="s">
        <v>8415</v>
      </c>
      <c r="J340" s="8">
        <v>29</v>
      </c>
    </row>
    <row r="341" spans="1:10" x14ac:dyDescent="0.25">
      <c r="A341" s="7">
        <v>376</v>
      </c>
      <c r="B341" s="8">
        <v>48</v>
      </c>
      <c r="C341" s="8"/>
      <c r="D341" s="8">
        <v>48</v>
      </c>
      <c r="G341" s="14" t="s">
        <v>8414</v>
      </c>
      <c r="H341">
        <v>276</v>
      </c>
      <c r="I341" s="15" t="s">
        <v>8415</v>
      </c>
      <c r="J341" s="8">
        <v>2</v>
      </c>
    </row>
    <row r="342" spans="1:10" x14ac:dyDescent="0.25">
      <c r="A342" s="7">
        <v>377</v>
      </c>
      <c r="B342" s="8">
        <v>133</v>
      </c>
      <c r="C342" s="8"/>
      <c r="D342" s="8">
        <v>133</v>
      </c>
      <c r="G342" s="14" t="s">
        <v>8414</v>
      </c>
      <c r="H342">
        <v>21</v>
      </c>
      <c r="I342" s="15" t="s">
        <v>8415</v>
      </c>
      <c r="J342" s="8">
        <v>30</v>
      </c>
    </row>
    <row r="343" spans="1:10" x14ac:dyDescent="0.25">
      <c r="A343" s="7">
        <v>378</v>
      </c>
      <c r="B343" s="8">
        <v>83</v>
      </c>
      <c r="C343" s="8"/>
      <c r="D343" s="8">
        <v>83</v>
      </c>
      <c r="G343" s="14" t="s">
        <v>8414</v>
      </c>
      <c r="H343">
        <v>41</v>
      </c>
      <c r="I343" s="15" t="s">
        <v>8415</v>
      </c>
      <c r="J343" s="8">
        <v>8</v>
      </c>
    </row>
    <row r="344" spans="1:10" x14ac:dyDescent="0.25">
      <c r="A344" s="7">
        <v>379</v>
      </c>
      <c r="B344" s="8">
        <v>149</v>
      </c>
      <c r="C344" s="8"/>
      <c r="D344" s="8">
        <v>149</v>
      </c>
      <c r="G344" s="14" t="s">
        <v>8414</v>
      </c>
      <c r="H344">
        <v>119</v>
      </c>
      <c r="I344" s="15" t="s">
        <v>8415</v>
      </c>
      <c r="J344" s="8">
        <v>1</v>
      </c>
    </row>
    <row r="345" spans="1:10" x14ac:dyDescent="0.25">
      <c r="A345" s="7">
        <v>380</v>
      </c>
      <c r="B345" s="8">
        <v>49</v>
      </c>
      <c r="C345" s="8"/>
      <c r="D345" s="8">
        <v>49</v>
      </c>
      <c r="G345" s="14" t="s">
        <v>8414</v>
      </c>
      <c r="H345">
        <v>153</v>
      </c>
      <c r="I345" s="15" t="s">
        <v>8415</v>
      </c>
      <c r="J345" s="8">
        <v>14</v>
      </c>
    </row>
    <row r="346" spans="1:10" x14ac:dyDescent="0.25">
      <c r="A346" s="7">
        <v>381</v>
      </c>
      <c r="B346" s="8">
        <v>251</v>
      </c>
      <c r="C346" s="8"/>
      <c r="D346" s="8">
        <v>251</v>
      </c>
      <c r="G346" s="14" t="s">
        <v>8414</v>
      </c>
      <c r="H346">
        <v>100</v>
      </c>
      <c r="I346" s="15" t="s">
        <v>8415</v>
      </c>
      <c r="J346" s="8">
        <v>24</v>
      </c>
    </row>
    <row r="347" spans="1:10" x14ac:dyDescent="0.25">
      <c r="A347" s="7">
        <v>382</v>
      </c>
      <c r="B347" s="8">
        <v>22</v>
      </c>
      <c r="C347" s="8"/>
      <c r="D347" s="8">
        <v>22</v>
      </c>
      <c r="G347" s="14" t="s">
        <v>8414</v>
      </c>
      <c r="H347">
        <v>143</v>
      </c>
      <c r="I347" s="15" t="s">
        <v>8415</v>
      </c>
      <c r="J347" s="8">
        <v>2</v>
      </c>
    </row>
    <row r="348" spans="1:10" x14ac:dyDescent="0.25">
      <c r="A348" s="7">
        <v>383</v>
      </c>
      <c r="B348" s="8">
        <v>48</v>
      </c>
      <c r="C348" s="8"/>
      <c r="D348" s="8">
        <v>48</v>
      </c>
      <c r="G348" s="14" t="s">
        <v>8414</v>
      </c>
      <c r="H348">
        <v>140</v>
      </c>
      <c r="I348" s="15" t="s">
        <v>8415</v>
      </c>
      <c r="J348" s="8">
        <v>21</v>
      </c>
    </row>
    <row r="349" spans="1:10" x14ac:dyDescent="0.25">
      <c r="A349" s="7">
        <v>384</v>
      </c>
      <c r="B349" s="8">
        <v>383</v>
      </c>
      <c r="C349" s="8"/>
      <c r="D349" s="8">
        <v>383</v>
      </c>
      <c r="G349" s="14" t="s">
        <v>8414</v>
      </c>
      <c r="H349">
        <v>35</v>
      </c>
      <c r="I349" s="15" t="s">
        <v>8415</v>
      </c>
      <c r="J349" s="8">
        <v>7</v>
      </c>
    </row>
    <row r="350" spans="1:10" x14ac:dyDescent="0.25">
      <c r="A350" s="7">
        <v>385</v>
      </c>
      <c r="B350" s="8">
        <v>237</v>
      </c>
      <c r="C350" s="8"/>
      <c r="D350" s="8">
        <v>237</v>
      </c>
      <c r="G350" s="14" t="s">
        <v>8414</v>
      </c>
      <c r="H350">
        <v>149</v>
      </c>
      <c r="I350" s="15" t="s">
        <v>8415</v>
      </c>
      <c r="J350" s="8">
        <v>0</v>
      </c>
    </row>
    <row r="351" spans="1:10" x14ac:dyDescent="0.25">
      <c r="A351" s="7">
        <v>386</v>
      </c>
      <c r="B351" s="8">
        <v>13</v>
      </c>
      <c r="C351" s="8"/>
      <c r="D351" s="8">
        <v>13</v>
      </c>
      <c r="G351" s="14" t="s">
        <v>8414</v>
      </c>
      <c r="H351">
        <v>130</v>
      </c>
      <c r="I351" s="15" t="s">
        <v>8415</v>
      </c>
      <c r="J351" s="8">
        <v>4</v>
      </c>
    </row>
    <row r="352" spans="1:10" x14ac:dyDescent="0.25">
      <c r="A352" s="7">
        <v>387</v>
      </c>
      <c r="B352" s="8">
        <v>562</v>
      </c>
      <c r="C352" s="8"/>
      <c r="D352" s="8">
        <v>562</v>
      </c>
      <c r="G352" s="14" t="s">
        <v>8414</v>
      </c>
      <c r="H352">
        <v>120</v>
      </c>
      <c r="I352" s="15" t="s">
        <v>8415</v>
      </c>
      <c r="J352" s="8">
        <v>32</v>
      </c>
    </row>
    <row r="353" spans="1:10" x14ac:dyDescent="0.25">
      <c r="A353" s="7">
        <v>388</v>
      </c>
      <c r="B353" s="8">
        <v>71</v>
      </c>
      <c r="C353" s="8"/>
      <c r="D353" s="8">
        <v>71</v>
      </c>
      <c r="G353" s="14" t="s">
        <v>8414</v>
      </c>
      <c r="H353">
        <v>265</v>
      </c>
      <c r="I353" s="15" t="s">
        <v>8415</v>
      </c>
      <c r="J353" s="8">
        <v>4</v>
      </c>
    </row>
    <row r="354" spans="1:10" x14ac:dyDescent="0.25">
      <c r="A354" s="7">
        <v>389</v>
      </c>
      <c r="B354" s="8">
        <v>1510</v>
      </c>
      <c r="C354" s="8"/>
      <c r="D354" s="8">
        <v>1510</v>
      </c>
      <c r="G354" s="14" t="s">
        <v>8414</v>
      </c>
      <c r="H354">
        <v>71</v>
      </c>
      <c r="I354" s="15" t="s">
        <v>8415</v>
      </c>
      <c r="J354" s="8">
        <v>9</v>
      </c>
    </row>
    <row r="355" spans="1:10" x14ac:dyDescent="0.25">
      <c r="A355" s="7">
        <v>390</v>
      </c>
      <c r="B355" s="8">
        <v>14</v>
      </c>
      <c r="C355" s="8"/>
      <c r="D355" s="8">
        <v>14</v>
      </c>
      <c r="G355" s="14" t="s">
        <v>8414</v>
      </c>
      <c r="H355">
        <v>13</v>
      </c>
      <c r="I355" s="15" t="s">
        <v>8415</v>
      </c>
      <c r="J355" s="8">
        <v>17</v>
      </c>
    </row>
    <row r="356" spans="1:10" x14ac:dyDescent="0.25">
      <c r="A356" s="7">
        <v>391</v>
      </c>
      <c r="B356" s="8">
        <v>193</v>
      </c>
      <c r="C356" s="8"/>
      <c r="D356" s="8">
        <v>193</v>
      </c>
      <c r="G356" s="14" t="s">
        <v>8414</v>
      </c>
      <c r="H356">
        <v>169</v>
      </c>
      <c r="I356" s="15" t="s">
        <v>8415</v>
      </c>
      <c r="J356" s="8">
        <v>5</v>
      </c>
    </row>
    <row r="357" spans="1:10" x14ac:dyDescent="0.25">
      <c r="A357" s="7">
        <v>392</v>
      </c>
      <c r="B357" s="8">
        <v>206</v>
      </c>
      <c r="C357" s="8"/>
      <c r="D357" s="8">
        <v>206</v>
      </c>
      <c r="G357" s="14" t="s">
        <v>8414</v>
      </c>
      <c r="H357">
        <v>57</v>
      </c>
      <c r="I357" s="15" t="s">
        <v>8415</v>
      </c>
      <c r="J357" s="8">
        <v>53</v>
      </c>
    </row>
    <row r="358" spans="1:10" x14ac:dyDescent="0.25">
      <c r="A358" s="7">
        <v>393</v>
      </c>
      <c r="B358" s="8">
        <v>351</v>
      </c>
      <c r="C358" s="8"/>
      <c r="D358" s="8">
        <v>351</v>
      </c>
      <c r="G358" s="14" t="s">
        <v>8414</v>
      </c>
      <c r="H358">
        <v>229</v>
      </c>
      <c r="I358" s="15" t="s">
        <v>8415</v>
      </c>
      <c r="J358" s="8">
        <v>7</v>
      </c>
    </row>
    <row r="359" spans="1:10" x14ac:dyDescent="0.25">
      <c r="A359" s="7">
        <v>394</v>
      </c>
      <c r="B359" s="8">
        <v>50</v>
      </c>
      <c r="C359" s="8"/>
      <c r="D359" s="8">
        <v>50</v>
      </c>
      <c r="G359" s="14" t="s">
        <v>8414</v>
      </c>
      <c r="H359">
        <v>108</v>
      </c>
      <c r="I359" s="15" t="s">
        <v>8415</v>
      </c>
      <c r="J359" s="8">
        <v>72</v>
      </c>
    </row>
    <row r="360" spans="1:10" x14ac:dyDescent="0.25">
      <c r="A360" s="7">
        <v>395</v>
      </c>
      <c r="B360" s="8">
        <v>184</v>
      </c>
      <c r="C360" s="8"/>
      <c r="D360" s="8">
        <v>184</v>
      </c>
      <c r="G360" s="14" t="s">
        <v>8414</v>
      </c>
      <c r="H360">
        <v>108</v>
      </c>
      <c r="I360" s="15" t="s">
        <v>8415</v>
      </c>
      <c r="J360" s="8">
        <v>0</v>
      </c>
    </row>
    <row r="361" spans="1:10" x14ac:dyDescent="0.25">
      <c r="A361" s="7">
        <v>396</v>
      </c>
      <c r="B361" s="8">
        <v>196</v>
      </c>
      <c r="C361" s="8"/>
      <c r="D361" s="8">
        <v>196</v>
      </c>
      <c r="G361" s="14" t="s">
        <v>8414</v>
      </c>
      <c r="H361">
        <v>41</v>
      </c>
      <c r="I361" s="15" t="s">
        <v>8415</v>
      </c>
      <c r="J361" s="8">
        <v>2</v>
      </c>
    </row>
    <row r="362" spans="1:10" x14ac:dyDescent="0.25">
      <c r="A362" s="7">
        <v>397</v>
      </c>
      <c r="B362" s="8">
        <v>229</v>
      </c>
      <c r="C362" s="8"/>
      <c r="D362" s="8">
        <v>229</v>
      </c>
      <c r="G362" s="14" t="s">
        <v>8414</v>
      </c>
      <c r="H362">
        <v>139</v>
      </c>
      <c r="I362" s="15" t="s">
        <v>8415</v>
      </c>
      <c r="J362" s="8">
        <v>8</v>
      </c>
    </row>
    <row r="363" spans="1:10" x14ac:dyDescent="0.25">
      <c r="A363" s="7">
        <v>398</v>
      </c>
      <c r="B363" s="8">
        <v>67</v>
      </c>
      <c r="C363" s="8"/>
      <c r="D363" s="8">
        <v>67</v>
      </c>
      <c r="G363" s="14" t="s">
        <v>8414</v>
      </c>
      <c r="H363">
        <v>19</v>
      </c>
      <c r="I363" s="15" t="s">
        <v>8415</v>
      </c>
      <c r="J363" s="8">
        <v>2</v>
      </c>
    </row>
    <row r="364" spans="1:10" x14ac:dyDescent="0.25">
      <c r="A364" s="7">
        <v>399</v>
      </c>
      <c r="B364" s="8">
        <v>95</v>
      </c>
      <c r="C364" s="8"/>
      <c r="D364" s="8">
        <v>95</v>
      </c>
      <c r="G364" s="14" t="s">
        <v>8414</v>
      </c>
      <c r="H364">
        <v>94</v>
      </c>
      <c r="I364" s="15" t="s">
        <v>8415</v>
      </c>
      <c r="J364" s="8">
        <v>0</v>
      </c>
    </row>
    <row r="365" spans="1:10" x14ac:dyDescent="0.25">
      <c r="A365" s="7">
        <v>400</v>
      </c>
      <c r="B365" s="8">
        <v>62</v>
      </c>
      <c r="C365" s="8"/>
      <c r="D365" s="8">
        <v>62</v>
      </c>
      <c r="G365" s="14" t="s">
        <v>8414</v>
      </c>
      <c r="H365">
        <v>23</v>
      </c>
      <c r="I365" s="15" t="s">
        <v>8415</v>
      </c>
      <c r="J365" s="8">
        <v>3</v>
      </c>
    </row>
    <row r="366" spans="1:10" x14ac:dyDescent="0.25">
      <c r="A366" s="7">
        <v>401</v>
      </c>
      <c r="B366" s="8">
        <v>73</v>
      </c>
      <c r="C366" s="8"/>
      <c r="D366" s="8">
        <v>73</v>
      </c>
      <c r="G366" s="14" t="s">
        <v>8414</v>
      </c>
      <c r="H366">
        <v>15</v>
      </c>
      <c r="I366" s="15" t="s">
        <v>8415</v>
      </c>
      <c r="J366" s="8">
        <v>4</v>
      </c>
    </row>
    <row r="367" spans="1:10" x14ac:dyDescent="0.25">
      <c r="A367" s="7">
        <v>402</v>
      </c>
      <c r="B367" s="8">
        <v>43</v>
      </c>
      <c r="C367" s="8"/>
      <c r="D367" s="8">
        <v>43</v>
      </c>
      <c r="G367" s="14" t="s">
        <v>8414</v>
      </c>
      <c r="H367">
        <v>62</v>
      </c>
      <c r="I367" s="15" t="s">
        <v>8415</v>
      </c>
      <c r="J367" s="8">
        <v>3</v>
      </c>
    </row>
    <row r="368" spans="1:10" x14ac:dyDescent="0.25">
      <c r="A368" s="7">
        <v>403</v>
      </c>
      <c r="B368" s="8">
        <v>70</v>
      </c>
      <c r="C368" s="8"/>
      <c r="D368" s="8">
        <v>70</v>
      </c>
      <c r="G368" s="14" t="s">
        <v>8414</v>
      </c>
      <c r="H368">
        <v>74</v>
      </c>
      <c r="I368" s="15" t="s">
        <v>8415</v>
      </c>
      <c r="J368" s="8">
        <v>6</v>
      </c>
    </row>
    <row r="369" spans="1:10" x14ac:dyDescent="0.25">
      <c r="A369" s="7">
        <v>404</v>
      </c>
      <c r="B369" s="8">
        <v>271</v>
      </c>
      <c r="C369" s="8"/>
      <c r="D369" s="8">
        <v>271</v>
      </c>
      <c r="G369" s="14" t="s">
        <v>8414</v>
      </c>
      <c r="H369">
        <v>97</v>
      </c>
      <c r="I369" s="15" t="s">
        <v>8415</v>
      </c>
      <c r="J369" s="8">
        <v>0</v>
      </c>
    </row>
    <row r="370" spans="1:10" x14ac:dyDescent="0.25">
      <c r="A370" s="7">
        <v>405</v>
      </c>
      <c r="B370" s="8">
        <v>55</v>
      </c>
      <c r="C370" s="8"/>
      <c r="D370" s="8">
        <v>55</v>
      </c>
      <c r="G370" s="14" t="s">
        <v>8414</v>
      </c>
      <c r="H370">
        <v>55</v>
      </c>
      <c r="I370" s="15" t="s">
        <v>8415</v>
      </c>
      <c r="J370" s="8">
        <v>0</v>
      </c>
    </row>
    <row r="371" spans="1:10" x14ac:dyDescent="0.25">
      <c r="A371" s="7">
        <v>406</v>
      </c>
      <c r="B371" s="8">
        <v>35</v>
      </c>
      <c r="C371" s="8"/>
      <c r="D371" s="8">
        <v>35</v>
      </c>
      <c r="G371" s="14" t="s">
        <v>8414</v>
      </c>
      <c r="H371">
        <v>44</v>
      </c>
      <c r="I371" s="15" t="s">
        <v>8415</v>
      </c>
      <c r="J371" s="8">
        <v>0</v>
      </c>
    </row>
    <row r="372" spans="1:10" x14ac:dyDescent="0.25">
      <c r="A372" s="7">
        <v>407</v>
      </c>
      <c r="B372" s="8">
        <v>22</v>
      </c>
      <c r="C372" s="8"/>
      <c r="D372" s="8">
        <v>22</v>
      </c>
      <c r="G372" s="14" t="s">
        <v>8414</v>
      </c>
      <c r="H372">
        <v>110</v>
      </c>
      <c r="I372" s="15" t="s">
        <v>8415</v>
      </c>
      <c r="J372" s="8">
        <v>8</v>
      </c>
    </row>
    <row r="373" spans="1:10" x14ac:dyDescent="0.25">
      <c r="A373" s="7">
        <v>408</v>
      </c>
      <c r="B373" s="8">
        <v>38</v>
      </c>
      <c r="C373" s="8"/>
      <c r="D373" s="8">
        <v>38</v>
      </c>
      <c r="G373" s="14" t="s">
        <v>8414</v>
      </c>
      <c r="H373">
        <v>59</v>
      </c>
      <c r="I373" s="15" t="s">
        <v>8415</v>
      </c>
      <c r="J373" s="8">
        <v>5</v>
      </c>
    </row>
    <row r="374" spans="1:10" x14ac:dyDescent="0.25">
      <c r="A374" s="7">
        <v>409</v>
      </c>
      <c r="B374" s="8">
        <v>15</v>
      </c>
      <c r="C374" s="8"/>
      <c r="D374" s="8">
        <v>15</v>
      </c>
      <c r="G374" s="14" t="s">
        <v>8414</v>
      </c>
      <c r="H374">
        <v>62</v>
      </c>
      <c r="I374" s="15" t="s">
        <v>8415</v>
      </c>
      <c r="J374" s="8">
        <v>0</v>
      </c>
    </row>
    <row r="375" spans="1:10" x14ac:dyDescent="0.25">
      <c r="A375" s="7">
        <v>410</v>
      </c>
      <c r="B375" s="8">
        <v>7</v>
      </c>
      <c r="C375" s="8"/>
      <c r="D375" s="8">
        <v>7</v>
      </c>
      <c r="G375" s="14" t="s">
        <v>8414</v>
      </c>
      <c r="H375">
        <v>105</v>
      </c>
      <c r="I375" s="15" t="s">
        <v>8415</v>
      </c>
      <c r="J375" s="8">
        <v>2</v>
      </c>
    </row>
    <row r="376" spans="1:10" x14ac:dyDescent="0.25">
      <c r="A376" s="7">
        <v>411</v>
      </c>
      <c r="B376" s="8">
        <v>241</v>
      </c>
      <c r="C376" s="8"/>
      <c r="D376" s="8">
        <v>241</v>
      </c>
      <c r="G376" s="14" t="s">
        <v>8414</v>
      </c>
      <c r="H376">
        <v>26</v>
      </c>
      <c r="I376" s="15" t="s">
        <v>8415</v>
      </c>
      <c r="J376" s="8">
        <v>24</v>
      </c>
    </row>
    <row r="377" spans="1:10" x14ac:dyDescent="0.25">
      <c r="A377" s="7">
        <v>412</v>
      </c>
      <c r="B377" s="8">
        <v>55</v>
      </c>
      <c r="C377" s="8"/>
      <c r="D377" s="8">
        <v>55</v>
      </c>
      <c r="G377" s="14" t="s">
        <v>8414</v>
      </c>
      <c r="H377">
        <v>49</v>
      </c>
      <c r="I377" s="15" t="s">
        <v>8415</v>
      </c>
      <c r="J377" s="8">
        <v>0</v>
      </c>
    </row>
    <row r="378" spans="1:10" x14ac:dyDescent="0.25">
      <c r="A378" s="7">
        <v>413</v>
      </c>
      <c r="B378" s="8">
        <v>171</v>
      </c>
      <c r="C378" s="8"/>
      <c r="D378" s="8">
        <v>171</v>
      </c>
      <c r="G378" s="14" t="s">
        <v>8414</v>
      </c>
      <c r="H378">
        <v>68</v>
      </c>
      <c r="I378" s="15" t="s">
        <v>8415</v>
      </c>
      <c r="J378" s="8">
        <v>9</v>
      </c>
    </row>
    <row r="379" spans="1:10" x14ac:dyDescent="0.25">
      <c r="A379" s="7">
        <v>414</v>
      </c>
      <c r="B379" s="8">
        <v>208</v>
      </c>
      <c r="C379" s="8"/>
      <c r="D379" s="8">
        <v>208</v>
      </c>
      <c r="G379" s="14" t="s">
        <v>8414</v>
      </c>
      <c r="H379">
        <v>22</v>
      </c>
      <c r="I379" s="15" t="s">
        <v>8415</v>
      </c>
      <c r="J379" s="8">
        <v>0</v>
      </c>
    </row>
    <row r="380" spans="1:10" x14ac:dyDescent="0.25">
      <c r="A380" s="7">
        <v>415</v>
      </c>
      <c r="B380" s="8">
        <v>21</v>
      </c>
      <c r="C380" s="8"/>
      <c r="D380" s="8">
        <v>21</v>
      </c>
      <c r="G380" s="14" t="s">
        <v>8414</v>
      </c>
      <c r="H380">
        <v>18</v>
      </c>
      <c r="I380" s="15" t="s">
        <v>8415</v>
      </c>
      <c r="J380" s="8">
        <v>1</v>
      </c>
    </row>
    <row r="381" spans="1:10" x14ac:dyDescent="0.25">
      <c r="A381" s="7">
        <v>416</v>
      </c>
      <c r="B381" s="8">
        <v>25</v>
      </c>
      <c r="C381" s="8"/>
      <c r="D381" s="8">
        <v>25</v>
      </c>
      <c r="G381" s="14" t="s">
        <v>8414</v>
      </c>
      <c r="H381">
        <v>19</v>
      </c>
      <c r="I381" s="15" t="s">
        <v>8415</v>
      </c>
      <c r="J381" s="8">
        <v>10</v>
      </c>
    </row>
    <row r="382" spans="1:10" x14ac:dyDescent="0.25">
      <c r="A382" s="7">
        <v>417</v>
      </c>
      <c r="B382" s="8">
        <v>52</v>
      </c>
      <c r="C382" s="8"/>
      <c r="D382" s="8">
        <v>52</v>
      </c>
      <c r="G382" s="14" t="s">
        <v>8414</v>
      </c>
      <c r="H382">
        <v>99</v>
      </c>
      <c r="I382" s="15" t="s">
        <v>8415</v>
      </c>
      <c r="J382" s="8">
        <v>1</v>
      </c>
    </row>
    <row r="383" spans="1:10" x14ac:dyDescent="0.25">
      <c r="A383" s="7">
        <v>418</v>
      </c>
      <c r="B383" s="8">
        <v>104</v>
      </c>
      <c r="C383" s="8"/>
      <c r="D383" s="8">
        <v>104</v>
      </c>
      <c r="G383" s="14" t="s">
        <v>8414</v>
      </c>
      <c r="H383">
        <v>27</v>
      </c>
      <c r="I383" s="15" t="s">
        <v>8415</v>
      </c>
      <c r="J383" s="8">
        <v>0</v>
      </c>
    </row>
    <row r="384" spans="1:10" x14ac:dyDescent="0.25">
      <c r="A384" s="7">
        <v>419</v>
      </c>
      <c r="B384" s="8">
        <v>73</v>
      </c>
      <c r="C384" s="8"/>
      <c r="D384" s="8">
        <v>73</v>
      </c>
      <c r="G384" s="14" t="s">
        <v>8414</v>
      </c>
      <c r="H384">
        <v>25</v>
      </c>
      <c r="I384" s="15" t="s">
        <v>8415</v>
      </c>
      <c r="J384" s="8">
        <v>20</v>
      </c>
    </row>
    <row r="385" spans="1:10" x14ac:dyDescent="0.25">
      <c r="A385" s="7">
        <v>420</v>
      </c>
      <c r="B385" s="8"/>
      <c r="C385" s="8">
        <v>3</v>
      </c>
      <c r="D385" s="8">
        <v>3</v>
      </c>
      <c r="G385" s="14" t="s">
        <v>8414</v>
      </c>
      <c r="H385">
        <v>14</v>
      </c>
      <c r="I385" s="15" t="s">
        <v>8415</v>
      </c>
      <c r="J385" s="8">
        <v>30</v>
      </c>
    </row>
    <row r="386" spans="1:10" x14ac:dyDescent="0.25">
      <c r="A386" s="7">
        <v>421</v>
      </c>
      <c r="B386" s="8"/>
      <c r="C386" s="8">
        <v>6</v>
      </c>
      <c r="D386" s="8">
        <v>6</v>
      </c>
      <c r="G386" s="14" t="s">
        <v>8414</v>
      </c>
      <c r="H386">
        <v>35</v>
      </c>
      <c r="I386" s="15" t="s">
        <v>8415</v>
      </c>
      <c r="J386" s="8">
        <v>6</v>
      </c>
    </row>
    <row r="387" spans="1:10" x14ac:dyDescent="0.25">
      <c r="A387" s="7">
        <v>422</v>
      </c>
      <c r="B387" s="8"/>
      <c r="C387" s="8">
        <v>12</v>
      </c>
      <c r="D387" s="8">
        <v>12</v>
      </c>
      <c r="G387" s="14" t="s">
        <v>8414</v>
      </c>
      <c r="H387">
        <v>10</v>
      </c>
      <c r="I387" s="15" t="s">
        <v>8415</v>
      </c>
      <c r="J387" s="8">
        <v>15</v>
      </c>
    </row>
    <row r="388" spans="1:10" x14ac:dyDescent="0.25">
      <c r="A388" s="7">
        <v>423</v>
      </c>
      <c r="B388" s="8"/>
      <c r="C388" s="8">
        <v>13</v>
      </c>
      <c r="D388" s="8">
        <v>13</v>
      </c>
      <c r="G388" s="14" t="s">
        <v>8414</v>
      </c>
      <c r="H388">
        <v>29</v>
      </c>
      <c r="I388" s="15" t="s">
        <v>8415</v>
      </c>
      <c r="J388" s="8">
        <v>5</v>
      </c>
    </row>
    <row r="389" spans="1:10" x14ac:dyDescent="0.25">
      <c r="A389" s="7">
        <v>424</v>
      </c>
      <c r="B389" s="8"/>
      <c r="C389" s="8">
        <v>5</v>
      </c>
      <c r="D389" s="8">
        <v>5</v>
      </c>
      <c r="G389" s="14" t="s">
        <v>8414</v>
      </c>
      <c r="H389">
        <v>44</v>
      </c>
      <c r="I389" s="15" t="s">
        <v>8415</v>
      </c>
      <c r="J389" s="8">
        <v>0</v>
      </c>
    </row>
    <row r="390" spans="1:10" x14ac:dyDescent="0.25">
      <c r="A390" s="7">
        <v>425</v>
      </c>
      <c r="B390" s="8"/>
      <c r="C390" s="8">
        <v>2</v>
      </c>
      <c r="D390" s="8">
        <v>2</v>
      </c>
      <c r="G390" s="14" t="s">
        <v>8414</v>
      </c>
      <c r="H390">
        <v>17</v>
      </c>
      <c r="I390" s="15" t="s">
        <v>8415</v>
      </c>
      <c r="J390" s="8">
        <v>0</v>
      </c>
    </row>
    <row r="391" spans="1:10" x14ac:dyDescent="0.25">
      <c r="A391" s="7">
        <v>426</v>
      </c>
      <c r="B391" s="8"/>
      <c r="C391" s="8">
        <v>8</v>
      </c>
      <c r="D391" s="8">
        <v>8</v>
      </c>
      <c r="G391" s="14" t="s">
        <v>8414</v>
      </c>
      <c r="H391">
        <v>34</v>
      </c>
      <c r="I391" s="15" t="s">
        <v>8415</v>
      </c>
      <c r="J391" s="8">
        <v>28</v>
      </c>
    </row>
    <row r="392" spans="1:10" x14ac:dyDescent="0.25">
      <c r="A392" s="7">
        <v>427</v>
      </c>
      <c r="B392" s="8"/>
      <c r="C392" s="8">
        <v>0</v>
      </c>
      <c r="D392" s="8">
        <v>0</v>
      </c>
      <c r="G392" s="14" t="s">
        <v>8414</v>
      </c>
      <c r="H392">
        <v>14</v>
      </c>
      <c r="I392" s="15" t="s">
        <v>8415</v>
      </c>
      <c r="J392" s="8">
        <v>0</v>
      </c>
    </row>
    <row r="393" spans="1:10" x14ac:dyDescent="0.25">
      <c r="A393" s="7">
        <v>428</v>
      </c>
      <c r="B393" s="8"/>
      <c r="C393" s="8">
        <v>13</v>
      </c>
      <c r="D393" s="8">
        <v>13</v>
      </c>
      <c r="G393" s="14" t="s">
        <v>8414</v>
      </c>
      <c r="H393">
        <v>156</v>
      </c>
      <c r="I393" s="15" t="s">
        <v>8415</v>
      </c>
      <c r="J393" s="8">
        <v>5</v>
      </c>
    </row>
    <row r="394" spans="1:10" x14ac:dyDescent="0.25">
      <c r="A394" s="7">
        <v>429</v>
      </c>
      <c r="B394" s="8"/>
      <c r="C394" s="8">
        <v>0</v>
      </c>
      <c r="D394" s="8">
        <v>0</v>
      </c>
      <c r="G394" s="14" t="s">
        <v>8414</v>
      </c>
      <c r="H394">
        <v>128</v>
      </c>
      <c r="I394" s="15" t="s">
        <v>8415</v>
      </c>
      <c r="J394" s="8">
        <v>7</v>
      </c>
    </row>
    <row r="395" spans="1:10" x14ac:dyDescent="0.25">
      <c r="A395" s="7">
        <v>430</v>
      </c>
      <c r="B395" s="8"/>
      <c r="C395" s="8">
        <v>5</v>
      </c>
      <c r="D395" s="8">
        <v>5</v>
      </c>
      <c r="G395" s="14" t="s">
        <v>8414</v>
      </c>
      <c r="H395">
        <v>60</v>
      </c>
      <c r="I395" s="15" t="s">
        <v>8415</v>
      </c>
      <c r="J395" s="8">
        <v>30</v>
      </c>
    </row>
    <row r="396" spans="1:10" x14ac:dyDescent="0.25">
      <c r="A396" s="7">
        <v>431</v>
      </c>
      <c r="B396" s="8"/>
      <c r="C396" s="8">
        <v>8</v>
      </c>
      <c r="D396" s="8">
        <v>8</v>
      </c>
      <c r="G396" s="14" t="s">
        <v>8414</v>
      </c>
      <c r="H396">
        <v>32</v>
      </c>
      <c r="I396" s="15" t="s">
        <v>8415</v>
      </c>
      <c r="J396" s="8">
        <v>2</v>
      </c>
    </row>
    <row r="397" spans="1:10" x14ac:dyDescent="0.25">
      <c r="A397" s="7">
        <v>432</v>
      </c>
      <c r="B397" s="8"/>
      <c r="C397" s="8">
        <v>8</v>
      </c>
      <c r="D397" s="8">
        <v>8</v>
      </c>
      <c r="G397" s="14" t="s">
        <v>8414</v>
      </c>
      <c r="H397">
        <v>53</v>
      </c>
      <c r="I397" s="15" t="s">
        <v>8415</v>
      </c>
      <c r="J397" s="8">
        <v>30</v>
      </c>
    </row>
    <row r="398" spans="1:10" x14ac:dyDescent="0.25">
      <c r="A398" s="7">
        <v>433</v>
      </c>
      <c r="B398" s="8"/>
      <c r="C398" s="8">
        <v>0</v>
      </c>
      <c r="D398" s="8">
        <v>0</v>
      </c>
      <c r="G398" s="14" t="s">
        <v>8414</v>
      </c>
      <c r="H398">
        <v>184</v>
      </c>
      <c r="I398" s="15" t="s">
        <v>8415</v>
      </c>
      <c r="J398" s="8">
        <v>2</v>
      </c>
    </row>
    <row r="399" spans="1:10" x14ac:dyDescent="0.25">
      <c r="A399" s="7">
        <v>434</v>
      </c>
      <c r="B399" s="8"/>
      <c r="C399" s="8">
        <v>2</v>
      </c>
      <c r="D399" s="8">
        <v>2</v>
      </c>
      <c r="G399" s="14" t="s">
        <v>8414</v>
      </c>
      <c r="H399">
        <v>90</v>
      </c>
      <c r="I399" s="15" t="s">
        <v>8415</v>
      </c>
      <c r="J399" s="8">
        <v>0</v>
      </c>
    </row>
    <row r="400" spans="1:10" x14ac:dyDescent="0.25">
      <c r="A400" s="7">
        <v>435</v>
      </c>
      <c r="B400" s="8"/>
      <c r="C400" s="8">
        <v>3</v>
      </c>
      <c r="D400" s="8">
        <v>3</v>
      </c>
      <c r="G400" s="14" t="s">
        <v>8414</v>
      </c>
      <c r="H400">
        <v>71</v>
      </c>
      <c r="I400" s="15" t="s">
        <v>8415</v>
      </c>
      <c r="J400" s="8">
        <v>2</v>
      </c>
    </row>
    <row r="401" spans="1:10" x14ac:dyDescent="0.25">
      <c r="A401" s="7">
        <v>436</v>
      </c>
      <c r="B401" s="8"/>
      <c r="C401" s="8">
        <v>0</v>
      </c>
      <c r="D401" s="8">
        <v>0</v>
      </c>
      <c r="G401" s="14" t="s">
        <v>8414</v>
      </c>
      <c r="H401">
        <v>87</v>
      </c>
      <c r="I401" s="15" t="s">
        <v>8415</v>
      </c>
      <c r="J401" s="8">
        <v>1</v>
      </c>
    </row>
    <row r="402" spans="1:10" x14ac:dyDescent="0.25">
      <c r="A402" s="7">
        <v>437</v>
      </c>
      <c r="B402" s="8"/>
      <c r="C402" s="8">
        <v>0</v>
      </c>
      <c r="D402" s="8">
        <v>0</v>
      </c>
      <c r="G402" s="14" t="s">
        <v>8414</v>
      </c>
      <c r="H402">
        <v>28</v>
      </c>
      <c r="I402" s="15" t="s">
        <v>8415</v>
      </c>
      <c r="J402" s="8">
        <v>2</v>
      </c>
    </row>
    <row r="403" spans="1:10" x14ac:dyDescent="0.25">
      <c r="A403" s="7">
        <v>438</v>
      </c>
      <c r="B403" s="8"/>
      <c r="C403" s="8">
        <v>11</v>
      </c>
      <c r="D403" s="8">
        <v>11</v>
      </c>
      <c r="G403" s="14" t="s">
        <v>8414</v>
      </c>
      <c r="H403">
        <v>56</v>
      </c>
      <c r="I403" s="15" t="s">
        <v>8415</v>
      </c>
      <c r="J403" s="8">
        <v>14</v>
      </c>
    </row>
    <row r="404" spans="1:10" x14ac:dyDescent="0.25">
      <c r="A404" s="7">
        <v>439</v>
      </c>
      <c r="B404" s="8"/>
      <c r="C404" s="8">
        <v>0</v>
      </c>
      <c r="D404" s="8">
        <v>0</v>
      </c>
      <c r="G404" s="14" t="s">
        <v>8414</v>
      </c>
      <c r="H404">
        <v>51</v>
      </c>
      <c r="I404" s="15" t="s">
        <v>8415</v>
      </c>
      <c r="J404" s="8">
        <v>31</v>
      </c>
    </row>
    <row r="405" spans="1:10" x14ac:dyDescent="0.25">
      <c r="A405" s="7">
        <v>440</v>
      </c>
      <c r="B405" s="8"/>
      <c r="C405" s="8">
        <v>1</v>
      </c>
      <c r="D405" s="8">
        <v>1</v>
      </c>
      <c r="G405" s="14" t="s">
        <v>8414</v>
      </c>
      <c r="H405">
        <v>75</v>
      </c>
      <c r="I405" s="15" t="s">
        <v>8415</v>
      </c>
      <c r="J405" s="8">
        <v>16</v>
      </c>
    </row>
    <row r="406" spans="1:10" x14ac:dyDescent="0.25">
      <c r="A406" s="7">
        <v>441</v>
      </c>
      <c r="B406" s="8"/>
      <c r="C406" s="8">
        <v>0</v>
      </c>
      <c r="D406" s="8">
        <v>0</v>
      </c>
      <c r="G406" s="14" t="s">
        <v>8414</v>
      </c>
      <c r="H406">
        <v>38</v>
      </c>
      <c r="I406" s="15" t="s">
        <v>8415</v>
      </c>
      <c r="J406" s="8">
        <v>12</v>
      </c>
    </row>
    <row r="407" spans="1:10" x14ac:dyDescent="0.25">
      <c r="A407" s="7">
        <v>442</v>
      </c>
      <c r="B407" s="8"/>
      <c r="C407" s="8">
        <v>17</v>
      </c>
      <c r="D407" s="8">
        <v>17</v>
      </c>
      <c r="G407" s="14" t="s">
        <v>8414</v>
      </c>
      <c r="H407">
        <v>18</v>
      </c>
      <c r="I407" s="15" t="s">
        <v>8415</v>
      </c>
      <c r="J407" s="8">
        <v>96</v>
      </c>
    </row>
    <row r="408" spans="1:10" x14ac:dyDescent="0.25">
      <c r="A408" s="7">
        <v>443</v>
      </c>
      <c r="B408" s="8"/>
      <c r="C408" s="8">
        <v>2</v>
      </c>
      <c r="D408" s="8">
        <v>2</v>
      </c>
      <c r="G408" s="14" t="s">
        <v>8414</v>
      </c>
      <c r="H408">
        <v>54</v>
      </c>
      <c r="I408" s="15" t="s">
        <v>8415</v>
      </c>
      <c r="J408" s="8">
        <v>16</v>
      </c>
    </row>
    <row r="409" spans="1:10" x14ac:dyDescent="0.25">
      <c r="A409" s="7">
        <v>444</v>
      </c>
      <c r="B409" s="8"/>
      <c r="C409" s="8">
        <v>1</v>
      </c>
      <c r="D409" s="8">
        <v>1</v>
      </c>
      <c r="G409" s="14" t="s">
        <v>8414</v>
      </c>
      <c r="H409">
        <v>71</v>
      </c>
      <c r="I409" s="15" t="s">
        <v>8415</v>
      </c>
      <c r="J409" s="8">
        <v>5</v>
      </c>
    </row>
    <row r="410" spans="1:10" x14ac:dyDescent="0.25">
      <c r="A410" s="7">
        <v>445</v>
      </c>
      <c r="B410" s="8"/>
      <c r="C410" s="8">
        <v>2</v>
      </c>
      <c r="D410" s="8">
        <v>2</v>
      </c>
      <c r="G410" s="14" t="s">
        <v>8414</v>
      </c>
      <c r="H410">
        <v>57</v>
      </c>
      <c r="I410" s="15" t="s">
        <v>8415</v>
      </c>
      <c r="J410" s="8">
        <v>0</v>
      </c>
    </row>
    <row r="411" spans="1:10" x14ac:dyDescent="0.25">
      <c r="A411" s="7">
        <v>446</v>
      </c>
      <c r="B411" s="8"/>
      <c r="C411" s="8">
        <v>16</v>
      </c>
      <c r="D411" s="8">
        <v>16</v>
      </c>
      <c r="G411" s="14" t="s">
        <v>8414</v>
      </c>
      <c r="H411">
        <v>43</v>
      </c>
      <c r="I411" s="15" t="s">
        <v>8415</v>
      </c>
      <c r="J411" s="8">
        <v>8</v>
      </c>
    </row>
    <row r="412" spans="1:10" x14ac:dyDescent="0.25">
      <c r="A412" s="7">
        <v>447</v>
      </c>
      <c r="B412" s="8"/>
      <c r="C412" s="8">
        <v>1</v>
      </c>
      <c r="D412" s="8">
        <v>1</v>
      </c>
      <c r="G412" s="14" t="s">
        <v>8414</v>
      </c>
      <c r="H412">
        <v>52</v>
      </c>
      <c r="I412" s="15" t="s">
        <v>8415</v>
      </c>
      <c r="J412" s="8">
        <v>7</v>
      </c>
    </row>
    <row r="413" spans="1:10" x14ac:dyDescent="0.25">
      <c r="A413" s="7">
        <v>448</v>
      </c>
      <c r="B413" s="8"/>
      <c r="C413" s="8">
        <v>4</v>
      </c>
      <c r="D413" s="8">
        <v>4</v>
      </c>
      <c r="G413" s="14" t="s">
        <v>8414</v>
      </c>
      <c r="H413">
        <v>27</v>
      </c>
      <c r="I413" s="15" t="s">
        <v>8415</v>
      </c>
      <c r="J413" s="8">
        <v>24</v>
      </c>
    </row>
    <row r="414" spans="1:10" x14ac:dyDescent="0.25">
      <c r="A414" s="7">
        <v>449</v>
      </c>
      <c r="B414" s="8"/>
      <c r="C414" s="8">
        <v>5</v>
      </c>
      <c r="D414" s="8">
        <v>5</v>
      </c>
      <c r="G414" s="14" t="s">
        <v>8414</v>
      </c>
      <c r="H414">
        <v>12</v>
      </c>
      <c r="I414" s="15" t="s">
        <v>8415</v>
      </c>
      <c r="J414" s="8">
        <v>121</v>
      </c>
    </row>
    <row r="415" spans="1:10" x14ac:dyDescent="0.25">
      <c r="A415" s="7">
        <v>450</v>
      </c>
      <c r="B415" s="8"/>
      <c r="C415" s="8">
        <v>7</v>
      </c>
      <c r="D415" s="8">
        <v>7</v>
      </c>
      <c r="G415" s="14" t="s">
        <v>8414</v>
      </c>
      <c r="H415">
        <v>33</v>
      </c>
      <c r="I415" s="15" t="s">
        <v>8415</v>
      </c>
      <c r="J415" s="8">
        <v>196</v>
      </c>
    </row>
    <row r="416" spans="1:10" x14ac:dyDescent="0.25">
      <c r="A416" s="7">
        <v>451</v>
      </c>
      <c r="B416" s="8"/>
      <c r="C416" s="8">
        <v>0</v>
      </c>
      <c r="D416" s="8">
        <v>0</v>
      </c>
      <c r="G416" s="14" t="s">
        <v>8414</v>
      </c>
      <c r="H416">
        <v>96</v>
      </c>
      <c r="I416" s="15" t="s">
        <v>8415</v>
      </c>
      <c r="J416" s="8">
        <v>5</v>
      </c>
    </row>
    <row r="417" spans="1:10" x14ac:dyDescent="0.25">
      <c r="A417" s="7">
        <v>452</v>
      </c>
      <c r="B417" s="8"/>
      <c r="C417" s="8">
        <v>12</v>
      </c>
      <c r="D417" s="8">
        <v>12</v>
      </c>
      <c r="G417" s="14" t="s">
        <v>8414</v>
      </c>
      <c r="H417">
        <v>28</v>
      </c>
      <c r="I417" s="15" t="s">
        <v>8415</v>
      </c>
      <c r="J417" s="8">
        <v>73</v>
      </c>
    </row>
    <row r="418" spans="1:10" x14ac:dyDescent="0.25">
      <c r="A418" s="7">
        <v>453</v>
      </c>
      <c r="B418" s="8"/>
      <c r="C418" s="8">
        <v>2</v>
      </c>
      <c r="D418" s="8">
        <v>2</v>
      </c>
      <c r="G418" s="14" t="s">
        <v>8414</v>
      </c>
      <c r="H418">
        <v>43</v>
      </c>
      <c r="I418" s="15" t="s">
        <v>8415</v>
      </c>
      <c r="J418" s="8">
        <v>93</v>
      </c>
    </row>
    <row r="419" spans="1:10" x14ac:dyDescent="0.25">
      <c r="A419" s="7">
        <v>454</v>
      </c>
      <c r="B419" s="8"/>
      <c r="C419" s="8">
        <v>5</v>
      </c>
      <c r="D419" s="8">
        <v>5</v>
      </c>
      <c r="G419" s="14" t="s">
        <v>8414</v>
      </c>
      <c r="H419">
        <v>205</v>
      </c>
      <c r="I419" s="15" t="s">
        <v>8415</v>
      </c>
      <c r="J419" s="8">
        <v>17</v>
      </c>
    </row>
    <row r="420" spans="1:10" x14ac:dyDescent="0.25">
      <c r="A420" s="7">
        <v>455</v>
      </c>
      <c r="B420" s="8"/>
      <c r="C420" s="8">
        <v>2</v>
      </c>
      <c r="D420" s="8">
        <v>2</v>
      </c>
      <c r="G420" s="14" t="s">
        <v>8414</v>
      </c>
      <c r="H420">
        <v>23</v>
      </c>
      <c r="I420" s="15" t="s">
        <v>8415</v>
      </c>
      <c r="J420" s="8">
        <v>7</v>
      </c>
    </row>
    <row r="421" spans="1:10" x14ac:dyDescent="0.25">
      <c r="A421" s="7">
        <v>456</v>
      </c>
      <c r="B421" s="8"/>
      <c r="C421" s="8">
        <v>3</v>
      </c>
      <c r="D421" s="8">
        <v>3</v>
      </c>
      <c r="G421" s="14" t="s">
        <v>8414</v>
      </c>
      <c r="H421">
        <v>19</v>
      </c>
      <c r="I421" s="15" t="s">
        <v>8415</v>
      </c>
      <c r="J421" s="8">
        <v>17</v>
      </c>
    </row>
    <row r="422" spans="1:10" x14ac:dyDescent="0.25">
      <c r="A422" s="7">
        <v>457</v>
      </c>
      <c r="B422" s="8"/>
      <c r="C422" s="8">
        <v>0</v>
      </c>
      <c r="D422" s="8">
        <v>0</v>
      </c>
      <c r="G422" s="14" t="s">
        <v>8414</v>
      </c>
      <c r="H422">
        <v>14</v>
      </c>
      <c r="I422" s="15" t="s">
        <v>8415</v>
      </c>
      <c r="J422" s="8">
        <v>171</v>
      </c>
    </row>
    <row r="423" spans="1:10" x14ac:dyDescent="0.25">
      <c r="A423" s="7">
        <v>458</v>
      </c>
      <c r="B423" s="8"/>
      <c r="C423" s="8">
        <v>49</v>
      </c>
      <c r="D423" s="8">
        <v>49</v>
      </c>
      <c r="G423" s="14" t="s">
        <v>8414</v>
      </c>
      <c r="H423">
        <v>38</v>
      </c>
      <c r="I423" s="15" t="s">
        <v>8415</v>
      </c>
      <c r="J423" s="8">
        <v>188</v>
      </c>
    </row>
    <row r="424" spans="1:10" x14ac:dyDescent="0.25">
      <c r="A424" s="7">
        <v>459</v>
      </c>
      <c r="B424" s="8"/>
      <c r="C424" s="8">
        <v>1</v>
      </c>
      <c r="D424" s="8">
        <v>1</v>
      </c>
      <c r="G424" s="14" t="s">
        <v>8414</v>
      </c>
      <c r="H424">
        <v>78</v>
      </c>
      <c r="I424" s="15" t="s">
        <v>8415</v>
      </c>
      <c r="J424" s="8">
        <v>110</v>
      </c>
    </row>
    <row r="425" spans="1:10" x14ac:dyDescent="0.25">
      <c r="A425" s="7">
        <v>460</v>
      </c>
      <c r="B425" s="8"/>
      <c r="C425" s="8">
        <v>2</v>
      </c>
      <c r="D425" s="8">
        <v>2</v>
      </c>
      <c r="G425" s="14" t="s">
        <v>8414</v>
      </c>
      <c r="H425">
        <v>69</v>
      </c>
      <c r="I425" s="15" t="s">
        <v>8415</v>
      </c>
      <c r="J425" s="8">
        <v>37</v>
      </c>
    </row>
    <row r="426" spans="1:10" x14ac:dyDescent="0.25">
      <c r="A426" s="7">
        <v>461</v>
      </c>
      <c r="B426" s="8"/>
      <c r="C426" s="8">
        <v>0</v>
      </c>
      <c r="D426" s="8">
        <v>0</v>
      </c>
      <c r="G426" s="14" t="s">
        <v>8414</v>
      </c>
      <c r="H426">
        <v>33</v>
      </c>
      <c r="I426" s="15" t="s">
        <v>8415</v>
      </c>
      <c r="J426" s="8">
        <v>9</v>
      </c>
    </row>
    <row r="427" spans="1:10" x14ac:dyDescent="0.25">
      <c r="A427" s="7">
        <v>462</v>
      </c>
      <c r="B427" s="8"/>
      <c r="C427" s="8">
        <v>0</v>
      </c>
      <c r="D427" s="8">
        <v>0</v>
      </c>
      <c r="G427" s="14" t="s">
        <v>8414</v>
      </c>
      <c r="H427">
        <v>54</v>
      </c>
      <c r="I427" s="15" t="s">
        <v>8415</v>
      </c>
      <c r="J427" s="8">
        <v>29</v>
      </c>
    </row>
    <row r="428" spans="1:10" x14ac:dyDescent="0.25">
      <c r="A428" s="7">
        <v>463</v>
      </c>
      <c r="B428" s="8"/>
      <c r="C428" s="8">
        <v>11</v>
      </c>
      <c r="D428" s="8">
        <v>11</v>
      </c>
      <c r="G428" s="14" t="s">
        <v>8414</v>
      </c>
      <c r="H428">
        <v>99</v>
      </c>
      <c r="I428" s="15" t="s">
        <v>8415</v>
      </c>
      <c r="J428" s="8">
        <v>6</v>
      </c>
    </row>
    <row r="429" spans="1:10" x14ac:dyDescent="0.25">
      <c r="A429" s="7">
        <v>464</v>
      </c>
      <c r="B429" s="8"/>
      <c r="C429" s="8">
        <v>1</v>
      </c>
      <c r="D429" s="8">
        <v>1</v>
      </c>
      <c r="G429" s="14" t="s">
        <v>8414</v>
      </c>
      <c r="H429">
        <v>49</v>
      </c>
      <c r="I429" s="15" t="s">
        <v>8415</v>
      </c>
      <c r="J429" s="8">
        <v>30</v>
      </c>
    </row>
    <row r="430" spans="1:10" x14ac:dyDescent="0.25">
      <c r="A430" s="7">
        <v>465</v>
      </c>
      <c r="B430" s="8"/>
      <c r="C430" s="8">
        <v>8</v>
      </c>
      <c r="D430" s="8">
        <v>8</v>
      </c>
      <c r="G430" s="14" t="s">
        <v>8414</v>
      </c>
      <c r="H430">
        <v>11</v>
      </c>
      <c r="I430" s="15" t="s">
        <v>8415</v>
      </c>
      <c r="J430" s="8">
        <v>81</v>
      </c>
    </row>
    <row r="431" spans="1:10" x14ac:dyDescent="0.25">
      <c r="A431" s="7">
        <v>466</v>
      </c>
      <c r="B431" s="8"/>
      <c r="C431" s="8">
        <v>5</v>
      </c>
      <c r="D431" s="8">
        <v>5</v>
      </c>
      <c r="G431" s="14" t="s">
        <v>8414</v>
      </c>
      <c r="H431">
        <v>38</v>
      </c>
      <c r="I431" s="15" t="s">
        <v>8415</v>
      </c>
      <c r="J431" s="8">
        <v>4</v>
      </c>
    </row>
    <row r="432" spans="1:10" x14ac:dyDescent="0.25">
      <c r="A432" s="7">
        <v>467</v>
      </c>
      <c r="B432" s="8"/>
      <c r="C432" s="8">
        <v>39</v>
      </c>
      <c r="D432" s="8">
        <v>39</v>
      </c>
      <c r="G432" s="14" t="s">
        <v>8414</v>
      </c>
      <c r="H432">
        <v>16</v>
      </c>
      <c r="I432" s="15" t="s">
        <v>8415</v>
      </c>
      <c r="J432" s="8">
        <v>11</v>
      </c>
    </row>
    <row r="433" spans="1:10" x14ac:dyDescent="0.25">
      <c r="A433" s="7">
        <v>468</v>
      </c>
      <c r="B433" s="8"/>
      <c r="C433" s="8">
        <v>0</v>
      </c>
      <c r="D433" s="8">
        <v>0</v>
      </c>
      <c r="G433" s="14" t="s">
        <v>8414</v>
      </c>
      <c r="H433">
        <v>32</v>
      </c>
      <c r="I433" s="15" t="s">
        <v>8415</v>
      </c>
      <c r="J433" s="8">
        <v>14</v>
      </c>
    </row>
    <row r="434" spans="1:10" x14ac:dyDescent="0.25">
      <c r="A434" s="7">
        <v>469</v>
      </c>
      <c r="B434" s="8"/>
      <c r="C434" s="8">
        <v>0</v>
      </c>
      <c r="D434" s="8">
        <v>0</v>
      </c>
      <c r="G434" s="14" t="s">
        <v>8414</v>
      </c>
      <c r="H434">
        <v>20</v>
      </c>
      <c r="I434" s="15" t="s">
        <v>8415</v>
      </c>
      <c r="J434" s="8">
        <v>5</v>
      </c>
    </row>
    <row r="435" spans="1:10" x14ac:dyDescent="0.25">
      <c r="A435" s="7">
        <v>470</v>
      </c>
      <c r="B435" s="8"/>
      <c r="C435" s="8">
        <v>2</v>
      </c>
      <c r="D435" s="8">
        <v>2</v>
      </c>
      <c r="G435" s="14" t="s">
        <v>8414</v>
      </c>
      <c r="H435">
        <v>154</v>
      </c>
      <c r="I435" s="15" t="s">
        <v>8415</v>
      </c>
      <c r="J435" s="8">
        <v>45</v>
      </c>
    </row>
    <row r="436" spans="1:10" x14ac:dyDescent="0.25">
      <c r="A436" s="7">
        <v>471</v>
      </c>
      <c r="B436" s="8"/>
      <c r="C436" s="8">
        <v>170</v>
      </c>
      <c r="D436" s="8">
        <v>170</v>
      </c>
      <c r="G436" s="14" t="s">
        <v>8414</v>
      </c>
      <c r="H436">
        <v>41</v>
      </c>
      <c r="I436" s="15" t="s">
        <v>8415</v>
      </c>
      <c r="J436" s="8">
        <v>8</v>
      </c>
    </row>
    <row r="437" spans="1:10" x14ac:dyDescent="0.25">
      <c r="A437" s="7">
        <v>472</v>
      </c>
      <c r="B437" s="8"/>
      <c r="C437" s="8">
        <v>5</v>
      </c>
      <c r="D437" s="8">
        <v>5</v>
      </c>
      <c r="G437" s="14" t="s">
        <v>8414</v>
      </c>
      <c r="H437">
        <v>75</v>
      </c>
      <c r="I437" s="15" t="s">
        <v>8415</v>
      </c>
      <c r="J437" s="8">
        <v>3</v>
      </c>
    </row>
    <row r="438" spans="1:10" x14ac:dyDescent="0.25">
      <c r="A438" s="7">
        <v>473</v>
      </c>
      <c r="B438" s="8"/>
      <c r="C438" s="8">
        <v>14</v>
      </c>
      <c r="D438" s="8">
        <v>14</v>
      </c>
      <c r="G438" s="14" t="s">
        <v>8414</v>
      </c>
      <c r="H438">
        <v>40</v>
      </c>
      <c r="I438" s="15" t="s">
        <v>8415</v>
      </c>
      <c r="J438" s="8">
        <v>24</v>
      </c>
    </row>
    <row r="439" spans="1:10" x14ac:dyDescent="0.25">
      <c r="A439" s="7">
        <v>474</v>
      </c>
      <c r="B439" s="8"/>
      <c r="C439" s="8">
        <v>1</v>
      </c>
      <c r="D439" s="8">
        <v>1</v>
      </c>
      <c r="G439" s="14" t="s">
        <v>8414</v>
      </c>
      <c r="H439">
        <v>46</v>
      </c>
      <c r="I439" s="15" t="s">
        <v>8415</v>
      </c>
      <c r="J439" s="8">
        <v>18</v>
      </c>
    </row>
    <row r="440" spans="1:10" x14ac:dyDescent="0.25">
      <c r="A440" s="7">
        <v>475</v>
      </c>
      <c r="B440" s="8"/>
      <c r="C440" s="8">
        <v>0</v>
      </c>
      <c r="D440" s="8">
        <v>0</v>
      </c>
      <c r="G440" s="14" t="s">
        <v>8414</v>
      </c>
      <c r="H440">
        <v>62</v>
      </c>
      <c r="I440" s="15" t="s">
        <v>8415</v>
      </c>
      <c r="J440" s="8">
        <v>12</v>
      </c>
    </row>
    <row r="441" spans="1:10" x14ac:dyDescent="0.25">
      <c r="A441" s="7">
        <v>476</v>
      </c>
      <c r="B441" s="8"/>
      <c r="C441" s="8">
        <v>124</v>
      </c>
      <c r="D441" s="8">
        <v>124</v>
      </c>
      <c r="G441" s="14" t="s">
        <v>8414</v>
      </c>
      <c r="H441">
        <v>61</v>
      </c>
      <c r="I441" s="15" t="s">
        <v>8415</v>
      </c>
      <c r="J441" s="8">
        <v>123</v>
      </c>
    </row>
    <row r="442" spans="1:10" x14ac:dyDescent="0.25">
      <c r="A442" s="7">
        <v>477</v>
      </c>
      <c r="B442" s="8"/>
      <c r="C442" s="8">
        <v>0</v>
      </c>
      <c r="D442" s="8">
        <v>0</v>
      </c>
      <c r="G442" s="14" t="s">
        <v>8414</v>
      </c>
      <c r="H442">
        <v>96</v>
      </c>
      <c r="I442" s="15" t="s">
        <v>8415</v>
      </c>
      <c r="J442" s="8">
        <v>96</v>
      </c>
    </row>
    <row r="443" spans="1:10" x14ac:dyDescent="0.25">
      <c r="A443" s="7">
        <v>478</v>
      </c>
      <c r="B443" s="8"/>
      <c r="C443" s="8">
        <v>0</v>
      </c>
      <c r="D443" s="8">
        <v>0</v>
      </c>
      <c r="G443" s="14" t="s">
        <v>8414</v>
      </c>
      <c r="H443">
        <v>190</v>
      </c>
      <c r="I443" s="15" t="s">
        <v>8415</v>
      </c>
      <c r="J443" s="8">
        <v>31</v>
      </c>
    </row>
    <row r="444" spans="1:10" x14ac:dyDescent="0.25">
      <c r="A444" s="7">
        <v>479</v>
      </c>
      <c r="B444" s="8"/>
      <c r="C444" s="8">
        <v>55</v>
      </c>
      <c r="D444" s="8">
        <v>55</v>
      </c>
      <c r="G444" s="14" t="s">
        <v>8414</v>
      </c>
      <c r="H444">
        <v>94</v>
      </c>
      <c r="I444" s="15" t="s">
        <v>8415</v>
      </c>
      <c r="J444" s="8">
        <v>4</v>
      </c>
    </row>
    <row r="445" spans="1:10" x14ac:dyDescent="0.25">
      <c r="A445" s="7">
        <v>480</v>
      </c>
      <c r="B445" s="8"/>
      <c r="C445" s="8">
        <v>140</v>
      </c>
      <c r="D445" s="8">
        <v>140</v>
      </c>
      <c r="G445" s="14" t="s">
        <v>8414</v>
      </c>
      <c r="H445">
        <v>39</v>
      </c>
      <c r="I445" s="15" t="s">
        <v>8415</v>
      </c>
      <c r="J445" s="8">
        <v>3</v>
      </c>
    </row>
    <row r="446" spans="1:10" x14ac:dyDescent="0.25">
      <c r="A446" s="7">
        <v>481</v>
      </c>
      <c r="B446" s="8"/>
      <c r="C446" s="8">
        <v>21</v>
      </c>
      <c r="D446" s="8">
        <v>21</v>
      </c>
      <c r="G446" s="14" t="s">
        <v>8414</v>
      </c>
      <c r="H446">
        <v>127</v>
      </c>
      <c r="I446" s="15" t="s">
        <v>8415</v>
      </c>
      <c r="J446" s="8">
        <v>179</v>
      </c>
    </row>
    <row r="447" spans="1:10" x14ac:dyDescent="0.25">
      <c r="A447" s="7">
        <v>482</v>
      </c>
      <c r="B447" s="8"/>
      <c r="C447" s="8">
        <v>1</v>
      </c>
      <c r="D447" s="8">
        <v>1</v>
      </c>
      <c r="G447" s="14" t="s">
        <v>8414</v>
      </c>
      <c r="H447">
        <v>159</v>
      </c>
      <c r="I447" s="15" t="s">
        <v>8415</v>
      </c>
      <c r="J447" s="8">
        <v>3</v>
      </c>
    </row>
    <row r="448" spans="1:10" x14ac:dyDescent="0.25">
      <c r="A448" s="7">
        <v>483</v>
      </c>
      <c r="B448" s="8"/>
      <c r="C448" s="8">
        <v>147</v>
      </c>
      <c r="D448" s="8">
        <v>147</v>
      </c>
      <c r="G448" s="14" t="s">
        <v>8414</v>
      </c>
      <c r="H448">
        <v>177</v>
      </c>
      <c r="I448" s="15" t="s">
        <v>8415</v>
      </c>
      <c r="J448" s="8">
        <v>23</v>
      </c>
    </row>
    <row r="449" spans="1:10" x14ac:dyDescent="0.25">
      <c r="A449" s="7">
        <v>484</v>
      </c>
      <c r="B449" s="8"/>
      <c r="C449" s="8">
        <v>11</v>
      </c>
      <c r="D449" s="8">
        <v>11</v>
      </c>
      <c r="G449" s="14" t="s">
        <v>8414</v>
      </c>
      <c r="H449">
        <v>47</v>
      </c>
      <c r="I449" s="15" t="s">
        <v>8415</v>
      </c>
      <c r="J449" s="8">
        <v>23</v>
      </c>
    </row>
    <row r="450" spans="1:10" x14ac:dyDescent="0.25">
      <c r="A450" s="7">
        <v>485</v>
      </c>
      <c r="B450" s="8"/>
      <c r="C450" s="8">
        <v>125</v>
      </c>
      <c r="D450" s="8">
        <v>125</v>
      </c>
      <c r="G450" s="14" t="s">
        <v>8414</v>
      </c>
      <c r="H450">
        <v>1</v>
      </c>
      <c r="I450" s="15" t="s">
        <v>8415</v>
      </c>
      <c r="J450" s="8">
        <v>41</v>
      </c>
    </row>
    <row r="451" spans="1:10" x14ac:dyDescent="0.25">
      <c r="A451" s="7">
        <v>486</v>
      </c>
      <c r="B451" s="8"/>
      <c r="C451" s="8">
        <v>1</v>
      </c>
      <c r="D451" s="8">
        <v>1</v>
      </c>
      <c r="G451" s="14" t="s">
        <v>8414</v>
      </c>
      <c r="H451">
        <v>16</v>
      </c>
      <c r="I451" s="15" t="s">
        <v>8415</v>
      </c>
      <c r="J451" s="8">
        <v>0</v>
      </c>
    </row>
    <row r="452" spans="1:10" x14ac:dyDescent="0.25">
      <c r="A452" s="7">
        <v>487</v>
      </c>
      <c r="B452" s="8"/>
      <c r="C452" s="8">
        <v>0</v>
      </c>
      <c r="D452" s="8">
        <v>0</v>
      </c>
      <c r="G452" s="14" t="s">
        <v>8414</v>
      </c>
      <c r="H452">
        <v>115</v>
      </c>
      <c r="I452" s="15" t="s">
        <v>8415</v>
      </c>
      <c r="J452" s="8">
        <v>32</v>
      </c>
    </row>
    <row r="453" spans="1:10" x14ac:dyDescent="0.25">
      <c r="A453" s="7">
        <v>488</v>
      </c>
      <c r="B453" s="8"/>
      <c r="C453" s="8">
        <v>0</v>
      </c>
      <c r="D453" s="8">
        <v>0</v>
      </c>
      <c r="G453" s="14" t="s">
        <v>8414</v>
      </c>
      <c r="H453">
        <v>133</v>
      </c>
      <c r="I453" s="15" t="s">
        <v>8415</v>
      </c>
      <c r="J453" s="8">
        <v>2</v>
      </c>
    </row>
    <row r="454" spans="1:10" x14ac:dyDescent="0.25">
      <c r="A454" s="7">
        <v>489</v>
      </c>
      <c r="B454" s="8"/>
      <c r="C454" s="8">
        <v>3</v>
      </c>
      <c r="D454" s="8">
        <v>3</v>
      </c>
      <c r="G454" s="14" t="s">
        <v>8414</v>
      </c>
      <c r="H454">
        <v>70</v>
      </c>
      <c r="I454" s="15" t="s">
        <v>8415</v>
      </c>
      <c r="J454" s="8">
        <v>7</v>
      </c>
    </row>
    <row r="455" spans="1:10" x14ac:dyDescent="0.25">
      <c r="A455" s="7">
        <v>490</v>
      </c>
      <c r="B455" s="8"/>
      <c r="C455" s="8">
        <v>0</v>
      </c>
      <c r="D455" s="8">
        <v>0</v>
      </c>
      <c r="G455" s="14" t="s">
        <v>8414</v>
      </c>
      <c r="H455">
        <v>62</v>
      </c>
      <c r="I455" s="15" t="s">
        <v>8415</v>
      </c>
      <c r="J455" s="8">
        <v>4</v>
      </c>
    </row>
    <row r="456" spans="1:10" x14ac:dyDescent="0.25">
      <c r="A456" s="7">
        <v>491</v>
      </c>
      <c r="B456" s="8"/>
      <c r="C456" s="8">
        <v>0</v>
      </c>
      <c r="D456" s="8">
        <v>0</v>
      </c>
      <c r="G456" s="14" t="s">
        <v>8414</v>
      </c>
      <c r="H456">
        <v>10</v>
      </c>
      <c r="I456" s="15" t="s">
        <v>8415</v>
      </c>
      <c r="J456" s="8">
        <v>196</v>
      </c>
    </row>
    <row r="457" spans="1:10" x14ac:dyDescent="0.25">
      <c r="A457" s="7">
        <v>492</v>
      </c>
      <c r="B457" s="8"/>
      <c r="C457" s="8">
        <v>0</v>
      </c>
      <c r="D457" s="8">
        <v>0</v>
      </c>
      <c r="G457" s="14" t="s">
        <v>8414</v>
      </c>
      <c r="H457">
        <v>499</v>
      </c>
      <c r="I457" s="15" t="s">
        <v>8415</v>
      </c>
      <c r="J457" s="8">
        <v>11</v>
      </c>
    </row>
    <row r="458" spans="1:10" x14ac:dyDescent="0.25">
      <c r="A458" s="7">
        <v>493</v>
      </c>
      <c r="B458" s="8"/>
      <c r="C458" s="8">
        <v>0</v>
      </c>
      <c r="D458" s="8">
        <v>0</v>
      </c>
      <c r="G458" s="14" t="s">
        <v>8414</v>
      </c>
      <c r="H458">
        <v>47</v>
      </c>
      <c r="I458" s="15" t="s">
        <v>8415</v>
      </c>
      <c r="J458" s="8">
        <v>9</v>
      </c>
    </row>
    <row r="459" spans="1:10" x14ac:dyDescent="0.25">
      <c r="A459" s="7">
        <v>494</v>
      </c>
      <c r="B459" s="8"/>
      <c r="C459" s="8">
        <v>3</v>
      </c>
      <c r="D459" s="8">
        <v>3</v>
      </c>
      <c r="G459" s="14" t="s">
        <v>8414</v>
      </c>
      <c r="H459">
        <v>28</v>
      </c>
      <c r="I459" s="15" t="s">
        <v>8415</v>
      </c>
      <c r="J459" s="8">
        <v>5</v>
      </c>
    </row>
    <row r="460" spans="1:10" x14ac:dyDescent="0.25">
      <c r="A460" s="7">
        <v>495</v>
      </c>
      <c r="B460" s="8"/>
      <c r="C460" s="8">
        <v>0</v>
      </c>
      <c r="D460" s="8">
        <v>0</v>
      </c>
      <c r="G460" s="14" t="s">
        <v>8414</v>
      </c>
      <c r="H460">
        <v>24</v>
      </c>
      <c r="I460" s="15" t="s">
        <v>8415</v>
      </c>
      <c r="J460" s="8">
        <v>8</v>
      </c>
    </row>
    <row r="461" spans="1:10" x14ac:dyDescent="0.25">
      <c r="A461" s="7">
        <v>496</v>
      </c>
      <c r="B461" s="8"/>
      <c r="C461" s="8">
        <v>1</v>
      </c>
      <c r="D461" s="8">
        <v>1</v>
      </c>
      <c r="G461" s="14" t="s">
        <v>8414</v>
      </c>
      <c r="H461">
        <v>76</v>
      </c>
      <c r="I461" s="15" t="s">
        <v>8415</v>
      </c>
      <c r="J461" s="8">
        <v>229</v>
      </c>
    </row>
    <row r="462" spans="1:10" x14ac:dyDescent="0.25">
      <c r="A462" s="7">
        <v>497</v>
      </c>
      <c r="B462" s="8"/>
      <c r="C462" s="8">
        <v>3</v>
      </c>
      <c r="D462" s="8">
        <v>3</v>
      </c>
      <c r="G462" s="14" t="s">
        <v>8414</v>
      </c>
      <c r="H462">
        <v>98</v>
      </c>
      <c r="I462" s="15" t="s">
        <v>8415</v>
      </c>
      <c r="J462" s="8">
        <v>40</v>
      </c>
    </row>
    <row r="463" spans="1:10" x14ac:dyDescent="0.25">
      <c r="A463" s="7">
        <v>498</v>
      </c>
      <c r="B463" s="8"/>
      <c r="C463" s="8">
        <v>22</v>
      </c>
      <c r="D463" s="8">
        <v>22</v>
      </c>
      <c r="G463" s="14" t="s">
        <v>8414</v>
      </c>
      <c r="H463">
        <v>30</v>
      </c>
      <c r="I463" s="15" t="s">
        <v>8415</v>
      </c>
      <c r="J463" s="8">
        <v>123</v>
      </c>
    </row>
    <row r="464" spans="1:10" x14ac:dyDescent="0.25">
      <c r="A464" s="7">
        <v>499</v>
      </c>
      <c r="B464" s="8"/>
      <c r="C464" s="8">
        <v>26</v>
      </c>
      <c r="D464" s="8">
        <v>26</v>
      </c>
      <c r="G464" s="14" t="s">
        <v>8414</v>
      </c>
      <c r="H464">
        <v>478</v>
      </c>
      <c r="I464" s="15" t="s">
        <v>8415</v>
      </c>
      <c r="J464" s="8">
        <v>5</v>
      </c>
    </row>
    <row r="465" spans="1:10" x14ac:dyDescent="0.25">
      <c r="A465" s="7">
        <v>500</v>
      </c>
      <c r="B465" s="8"/>
      <c r="C465" s="8">
        <v>4</v>
      </c>
      <c r="D465" s="8">
        <v>4</v>
      </c>
      <c r="G465" s="14" t="s">
        <v>8414</v>
      </c>
      <c r="H465">
        <v>74</v>
      </c>
      <c r="I465" s="15" t="s">
        <v>8415</v>
      </c>
      <c r="J465" s="8">
        <v>148</v>
      </c>
    </row>
    <row r="466" spans="1:10" x14ac:dyDescent="0.25">
      <c r="A466" s="7">
        <v>501</v>
      </c>
      <c r="B466" s="8"/>
      <c r="C466" s="8">
        <v>0</v>
      </c>
      <c r="D466" s="8">
        <v>0</v>
      </c>
      <c r="G466" s="14" t="s">
        <v>8414</v>
      </c>
      <c r="H466">
        <v>131</v>
      </c>
      <c r="I466" s="15" t="s">
        <v>8415</v>
      </c>
      <c r="J466" s="8">
        <v>10</v>
      </c>
    </row>
    <row r="467" spans="1:10" x14ac:dyDescent="0.25">
      <c r="A467" s="7">
        <v>502</v>
      </c>
      <c r="B467" s="8"/>
      <c r="C467" s="8">
        <v>4</v>
      </c>
      <c r="D467" s="8">
        <v>4</v>
      </c>
      <c r="G467" s="14" t="s">
        <v>8414</v>
      </c>
      <c r="H467">
        <v>61</v>
      </c>
      <c r="I467" s="15" t="s">
        <v>8415</v>
      </c>
      <c r="J467" s="8">
        <v>4</v>
      </c>
    </row>
    <row r="468" spans="1:10" x14ac:dyDescent="0.25">
      <c r="A468" s="7">
        <v>503</v>
      </c>
      <c r="B468" s="8"/>
      <c r="C468" s="8">
        <v>9</v>
      </c>
      <c r="D468" s="8">
        <v>9</v>
      </c>
      <c r="G468" s="14" t="s">
        <v>8414</v>
      </c>
      <c r="H468">
        <v>1071</v>
      </c>
      <c r="I468" s="15" t="s">
        <v>8415</v>
      </c>
      <c r="J468" s="8">
        <v>21</v>
      </c>
    </row>
    <row r="469" spans="1:10" x14ac:dyDescent="0.25">
      <c r="A469" s="7">
        <v>504</v>
      </c>
      <c r="B469" s="8"/>
      <c r="C469" s="8">
        <v>5</v>
      </c>
      <c r="D469" s="8">
        <v>5</v>
      </c>
      <c r="G469" s="14" t="s">
        <v>8414</v>
      </c>
      <c r="H469">
        <v>122</v>
      </c>
      <c r="I469" s="15" t="s">
        <v>8415</v>
      </c>
      <c r="J469" s="8">
        <v>2</v>
      </c>
    </row>
    <row r="470" spans="1:10" x14ac:dyDescent="0.25">
      <c r="A470" s="7">
        <v>505</v>
      </c>
      <c r="B470" s="8"/>
      <c r="C470" s="8">
        <v>14</v>
      </c>
      <c r="D470" s="8">
        <v>14</v>
      </c>
      <c r="G470" s="14" t="s">
        <v>8414</v>
      </c>
      <c r="H470">
        <v>111</v>
      </c>
      <c r="I470" s="15" t="s">
        <v>8415</v>
      </c>
      <c r="J470" s="8">
        <v>0</v>
      </c>
    </row>
    <row r="471" spans="1:10" x14ac:dyDescent="0.25">
      <c r="A471" s="7">
        <v>506</v>
      </c>
      <c r="B471" s="8"/>
      <c r="C471" s="8">
        <v>1</v>
      </c>
      <c r="D471" s="8">
        <v>1</v>
      </c>
      <c r="G471" s="14" t="s">
        <v>8414</v>
      </c>
      <c r="H471">
        <v>255</v>
      </c>
      <c r="I471" s="15" t="s">
        <v>8415</v>
      </c>
      <c r="J471" s="8">
        <v>4</v>
      </c>
    </row>
    <row r="472" spans="1:10" x14ac:dyDescent="0.25">
      <c r="A472" s="7">
        <v>507</v>
      </c>
      <c r="B472" s="8"/>
      <c r="C472" s="8">
        <v>10</v>
      </c>
      <c r="D472" s="8">
        <v>10</v>
      </c>
      <c r="G472" s="14" t="s">
        <v>8414</v>
      </c>
      <c r="H472">
        <v>141</v>
      </c>
      <c r="I472" s="15" t="s">
        <v>8415</v>
      </c>
      <c r="J472" s="8">
        <v>1</v>
      </c>
    </row>
    <row r="473" spans="1:10" x14ac:dyDescent="0.25">
      <c r="A473" s="7">
        <v>508</v>
      </c>
      <c r="B473" s="8"/>
      <c r="C473" s="8">
        <v>3</v>
      </c>
      <c r="D473" s="8">
        <v>3</v>
      </c>
      <c r="G473" s="14" t="s">
        <v>8414</v>
      </c>
      <c r="H473">
        <v>159</v>
      </c>
      <c r="I473" s="15" t="s">
        <v>8415</v>
      </c>
      <c r="J473" s="8">
        <v>30</v>
      </c>
    </row>
    <row r="474" spans="1:10" x14ac:dyDescent="0.25">
      <c r="A474" s="7">
        <v>509</v>
      </c>
      <c r="B474" s="8"/>
      <c r="C474" s="8">
        <v>1</v>
      </c>
      <c r="D474" s="8">
        <v>1</v>
      </c>
      <c r="G474" s="14" t="s">
        <v>8414</v>
      </c>
      <c r="H474">
        <v>99</v>
      </c>
      <c r="I474" s="15" t="s">
        <v>8415</v>
      </c>
      <c r="J474" s="8">
        <v>3</v>
      </c>
    </row>
    <row r="475" spans="1:10" x14ac:dyDescent="0.25">
      <c r="A475" s="7">
        <v>510</v>
      </c>
      <c r="B475" s="8"/>
      <c r="C475" s="8">
        <v>0</v>
      </c>
      <c r="D475" s="8">
        <v>0</v>
      </c>
      <c r="G475" s="14" t="s">
        <v>8414</v>
      </c>
      <c r="H475">
        <v>96</v>
      </c>
      <c r="I475" s="15" t="s">
        <v>8415</v>
      </c>
      <c r="J475" s="8">
        <v>975</v>
      </c>
    </row>
    <row r="476" spans="1:10" x14ac:dyDescent="0.25">
      <c r="A476" s="7">
        <v>511</v>
      </c>
      <c r="B476" s="8"/>
      <c r="C476" s="8">
        <v>5</v>
      </c>
      <c r="D476" s="8">
        <v>5</v>
      </c>
      <c r="G476" s="14" t="s">
        <v>8414</v>
      </c>
      <c r="H476">
        <v>27</v>
      </c>
      <c r="I476" s="15" t="s">
        <v>8415</v>
      </c>
      <c r="J476" s="8">
        <v>167</v>
      </c>
    </row>
    <row r="477" spans="1:10" x14ac:dyDescent="0.25">
      <c r="A477" s="7">
        <v>512</v>
      </c>
      <c r="B477" s="8"/>
      <c r="C477" s="8">
        <v>2</v>
      </c>
      <c r="D477" s="8">
        <v>2</v>
      </c>
      <c r="G477" s="14" t="s">
        <v>8414</v>
      </c>
      <c r="H477">
        <v>166</v>
      </c>
      <c r="I477" s="15" t="s">
        <v>8415</v>
      </c>
      <c r="J477" s="8">
        <v>5</v>
      </c>
    </row>
    <row r="478" spans="1:10" x14ac:dyDescent="0.25">
      <c r="A478" s="7">
        <v>513</v>
      </c>
      <c r="B478" s="8"/>
      <c r="C478" s="8">
        <v>68</v>
      </c>
      <c r="D478" s="8">
        <v>68</v>
      </c>
      <c r="G478" s="14" t="s">
        <v>8414</v>
      </c>
      <c r="H478">
        <v>76</v>
      </c>
      <c r="I478" s="15" t="s">
        <v>8415</v>
      </c>
      <c r="J478" s="8">
        <v>18</v>
      </c>
    </row>
    <row r="479" spans="1:10" x14ac:dyDescent="0.25">
      <c r="A479" s="7">
        <v>514</v>
      </c>
      <c r="B479" s="8"/>
      <c r="C479" s="8">
        <v>3</v>
      </c>
      <c r="D479" s="8">
        <v>3</v>
      </c>
      <c r="G479" s="14" t="s">
        <v>8414</v>
      </c>
      <c r="H479">
        <v>211</v>
      </c>
      <c r="I479" s="15" t="s">
        <v>8415</v>
      </c>
      <c r="J479" s="8">
        <v>98</v>
      </c>
    </row>
    <row r="480" spans="1:10" x14ac:dyDescent="0.25">
      <c r="A480" s="7">
        <v>515</v>
      </c>
      <c r="B480" s="8"/>
      <c r="C480" s="8">
        <v>34</v>
      </c>
      <c r="D480" s="8">
        <v>34</v>
      </c>
      <c r="G480" s="14" t="s">
        <v>8414</v>
      </c>
      <c r="H480">
        <v>21</v>
      </c>
      <c r="I480" s="15" t="s">
        <v>8415</v>
      </c>
      <c r="J480" s="8">
        <v>4</v>
      </c>
    </row>
    <row r="481" spans="1:10" x14ac:dyDescent="0.25">
      <c r="A481" s="7">
        <v>516</v>
      </c>
      <c r="B481" s="8"/>
      <c r="C481" s="8">
        <v>0</v>
      </c>
      <c r="D481" s="8">
        <v>0</v>
      </c>
      <c r="G481" s="14" t="s">
        <v>8414</v>
      </c>
      <c r="H481">
        <v>61</v>
      </c>
      <c r="I481" s="15" t="s">
        <v>8415</v>
      </c>
      <c r="J481" s="8">
        <v>3</v>
      </c>
    </row>
    <row r="482" spans="1:10" x14ac:dyDescent="0.25">
      <c r="A482" s="7">
        <v>517</v>
      </c>
      <c r="B482" s="8"/>
      <c r="C482" s="8">
        <v>3</v>
      </c>
      <c r="D482" s="8">
        <v>3</v>
      </c>
      <c r="G482" s="14" t="s">
        <v>8414</v>
      </c>
      <c r="H482">
        <v>30</v>
      </c>
      <c r="I482" s="15" t="s">
        <v>8415</v>
      </c>
      <c r="J482" s="8">
        <v>1</v>
      </c>
    </row>
    <row r="483" spans="1:10" x14ac:dyDescent="0.25">
      <c r="A483" s="7">
        <v>518</v>
      </c>
      <c r="B483" s="8"/>
      <c r="C483" s="8">
        <v>0</v>
      </c>
      <c r="D483" s="8">
        <v>0</v>
      </c>
      <c r="G483" s="14" t="s">
        <v>8414</v>
      </c>
      <c r="H483">
        <v>375</v>
      </c>
      <c r="I483" s="15" t="s">
        <v>8415</v>
      </c>
      <c r="J483" s="8">
        <v>0</v>
      </c>
    </row>
    <row r="484" spans="1:10" x14ac:dyDescent="0.25">
      <c r="A484" s="7">
        <v>519</v>
      </c>
      <c r="B484" s="8"/>
      <c r="C484" s="8">
        <v>70</v>
      </c>
      <c r="D484" s="8">
        <v>70</v>
      </c>
      <c r="G484" s="14" t="s">
        <v>8414</v>
      </c>
      <c r="H484">
        <v>111</v>
      </c>
      <c r="I484" s="15" t="s">
        <v>8415</v>
      </c>
      <c r="J484" s="8">
        <v>9</v>
      </c>
    </row>
    <row r="485" spans="1:10" x14ac:dyDescent="0.25">
      <c r="A485" s="7">
        <v>520</v>
      </c>
      <c r="B485" s="8">
        <v>34</v>
      </c>
      <c r="C485" s="8"/>
      <c r="D485" s="8">
        <v>34</v>
      </c>
      <c r="G485" s="14" t="s">
        <v>8414</v>
      </c>
      <c r="H485">
        <v>123</v>
      </c>
      <c r="I485" s="15" t="s">
        <v>8415</v>
      </c>
      <c r="J485" s="8">
        <v>2</v>
      </c>
    </row>
    <row r="486" spans="1:10" x14ac:dyDescent="0.25">
      <c r="A486" s="7">
        <v>521</v>
      </c>
      <c r="B486" s="8">
        <v>56</v>
      </c>
      <c r="C486" s="8"/>
      <c r="D486" s="8">
        <v>56</v>
      </c>
      <c r="G486" s="14" t="s">
        <v>8414</v>
      </c>
      <c r="H486">
        <v>70</v>
      </c>
      <c r="I486" s="15" t="s">
        <v>8415</v>
      </c>
      <c r="J486" s="8">
        <v>0</v>
      </c>
    </row>
    <row r="487" spans="1:10" x14ac:dyDescent="0.25">
      <c r="A487" s="7">
        <v>522</v>
      </c>
      <c r="B487" s="8">
        <v>31</v>
      </c>
      <c r="C487" s="8"/>
      <c r="D487" s="8">
        <v>31</v>
      </c>
      <c r="G487" s="14" t="s">
        <v>8414</v>
      </c>
      <c r="H487">
        <v>85</v>
      </c>
      <c r="I487" s="15" t="s">
        <v>8415</v>
      </c>
      <c r="J487" s="8">
        <v>147</v>
      </c>
    </row>
    <row r="488" spans="1:10" x14ac:dyDescent="0.25">
      <c r="A488" s="7">
        <v>523</v>
      </c>
      <c r="B488" s="8">
        <v>84</v>
      </c>
      <c r="C488" s="8"/>
      <c r="D488" s="8">
        <v>84</v>
      </c>
      <c r="G488" s="14" t="s">
        <v>8414</v>
      </c>
      <c r="H488">
        <v>86</v>
      </c>
      <c r="I488" s="15" t="s">
        <v>8415</v>
      </c>
      <c r="J488" s="8">
        <v>49</v>
      </c>
    </row>
    <row r="489" spans="1:10" x14ac:dyDescent="0.25">
      <c r="A489" s="7">
        <v>524</v>
      </c>
      <c r="B489" s="8">
        <v>130</v>
      </c>
      <c r="C489" s="8"/>
      <c r="D489" s="8">
        <v>130</v>
      </c>
      <c r="G489" s="14" t="s">
        <v>8414</v>
      </c>
      <c r="H489">
        <v>13</v>
      </c>
      <c r="I489" s="15" t="s">
        <v>8415</v>
      </c>
      <c r="J489" s="8">
        <v>1</v>
      </c>
    </row>
    <row r="490" spans="1:10" x14ac:dyDescent="0.25">
      <c r="A490" s="7">
        <v>525</v>
      </c>
      <c r="B490" s="8">
        <v>12</v>
      </c>
      <c r="C490" s="8"/>
      <c r="D490" s="8">
        <v>12</v>
      </c>
      <c r="G490" s="14" t="s">
        <v>8414</v>
      </c>
      <c r="H490">
        <v>33</v>
      </c>
      <c r="I490" s="15" t="s">
        <v>8415</v>
      </c>
      <c r="J490" s="8">
        <v>2</v>
      </c>
    </row>
    <row r="491" spans="1:10" x14ac:dyDescent="0.25">
      <c r="A491" s="7">
        <v>526</v>
      </c>
      <c r="B491" s="8">
        <v>23</v>
      </c>
      <c r="C491" s="8"/>
      <c r="D491" s="8">
        <v>23</v>
      </c>
      <c r="G491" s="14" t="s">
        <v>8414</v>
      </c>
      <c r="H491">
        <v>15</v>
      </c>
      <c r="I491" s="15" t="s">
        <v>8415</v>
      </c>
      <c r="J491" s="8">
        <v>7</v>
      </c>
    </row>
    <row r="492" spans="1:10" x14ac:dyDescent="0.25">
      <c r="A492" s="7">
        <v>527</v>
      </c>
      <c r="B492" s="8">
        <v>158</v>
      </c>
      <c r="C492" s="8"/>
      <c r="D492" s="8">
        <v>158</v>
      </c>
      <c r="G492" s="14" t="s">
        <v>8414</v>
      </c>
      <c r="H492">
        <v>273</v>
      </c>
      <c r="I492" s="15" t="s">
        <v>8415</v>
      </c>
      <c r="J492" s="8">
        <v>4</v>
      </c>
    </row>
    <row r="493" spans="1:10" x14ac:dyDescent="0.25">
      <c r="A493" s="7">
        <v>528</v>
      </c>
      <c r="B493" s="8">
        <v>30</v>
      </c>
      <c r="C493" s="8"/>
      <c r="D493" s="8">
        <v>30</v>
      </c>
      <c r="G493" s="14" t="s">
        <v>8414</v>
      </c>
      <c r="H493">
        <v>714</v>
      </c>
      <c r="I493" s="15" t="s">
        <v>8415</v>
      </c>
      <c r="J493" s="8">
        <v>27</v>
      </c>
    </row>
    <row r="494" spans="1:10" x14ac:dyDescent="0.25">
      <c r="A494" s="7">
        <v>529</v>
      </c>
      <c r="B494" s="8">
        <v>18</v>
      </c>
      <c r="C494" s="8"/>
      <c r="D494" s="8">
        <v>18</v>
      </c>
      <c r="G494" s="14" t="s">
        <v>8414</v>
      </c>
      <c r="H494">
        <v>170</v>
      </c>
      <c r="I494" s="15" t="s">
        <v>8415</v>
      </c>
      <c r="J494" s="8">
        <v>94</v>
      </c>
    </row>
    <row r="495" spans="1:10" x14ac:dyDescent="0.25">
      <c r="A495" s="7">
        <v>530</v>
      </c>
      <c r="B495" s="8">
        <v>29</v>
      </c>
      <c r="C495" s="8"/>
      <c r="D495" s="8">
        <v>29</v>
      </c>
      <c r="G495" s="14" t="s">
        <v>8414</v>
      </c>
      <c r="H495">
        <v>512</v>
      </c>
      <c r="I495" s="15" t="s">
        <v>8415</v>
      </c>
      <c r="J495" s="8">
        <v>29</v>
      </c>
    </row>
    <row r="496" spans="1:10" x14ac:dyDescent="0.25">
      <c r="A496" s="7">
        <v>531</v>
      </c>
      <c r="B496" s="8">
        <v>31</v>
      </c>
      <c r="C496" s="8"/>
      <c r="D496" s="8">
        <v>31</v>
      </c>
      <c r="G496" s="14" t="s">
        <v>8414</v>
      </c>
      <c r="H496">
        <v>314</v>
      </c>
      <c r="I496" s="15" t="s">
        <v>8415</v>
      </c>
      <c r="J496" s="8">
        <v>7</v>
      </c>
    </row>
    <row r="497" spans="1:10" x14ac:dyDescent="0.25">
      <c r="A497" s="7">
        <v>532</v>
      </c>
      <c r="B497" s="8">
        <v>173</v>
      </c>
      <c r="C497" s="8"/>
      <c r="D497" s="8">
        <v>173</v>
      </c>
      <c r="G497" s="14" t="s">
        <v>8414</v>
      </c>
      <c r="H497">
        <v>167</v>
      </c>
      <c r="I497" s="15" t="s">
        <v>8415</v>
      </c>
      <c r="J497" s="8">
        <v>22</v>
      </c>
    </row>
    <row r="498" spans="1:10" x14ac:dyDescent="0.25">
      <c r="A498" s="7">
        <v>533</v>
      </c>
      <c r="B498" s="8">
        <v>17</v>
      </c>
      <c r="C498" s="8"/>
      <c r="D498" s="8">
        <v>17</v>
      </c>
      <c r="G498" s="14" t="s">
        <v>8414</v>
      </c>
      <c r="H498">
        <v>9</v>
      </c>
      <c r="I498" s="15" t="s">
        <v>8415</v>
      </c>
      <c r="J498" s="8">
        <v>1</v>
      </c>
    </row>
    <row r="499" spans="1:10" x14ac:dyDescent="0.25">
      <c r="A499" s="7">
        <v>534</v>
      </c>
      <c r="B499" s="8">
        <v>48</v>
      </c>
      <c r="C499" s="8"/>
      <c r="D499" s="8">
        <v>48</v>
      </c>
      <c r="G499" s="14" t="s">
        <v>8414</v>
      </c>
      <c r="H499">
        <v>103</v>
      </c>
      <c r="I499" s="15" t="s">
        <v>8415</v>
      </c>
      <c r="J499" s="8">
        <v>10</v>
      </c>
    </row>
    <row r="500" spans="1:10" x14ac:dyDescent="0.25">
      <c r="A500" s="7">
        <v>535</v>
      </c>
      <c r="B500" s="8">
        <v>59</v>
      </c>
      <c r="C500" s="8"/>
      <c r="D500" s="8">
        <v>59</v>
      </c>
      <c r="G500" s="14" t="s">
        <v>8414</v>
      </c>
      <c r="H500">
        <v>111</v>
      </c>
      <c r="I500" s="15" t="s">
        <v>8415</v>
      </c>
      <c r="J500" s="8">
        <v>6</v>
      </c>
    </row>
    <row r="501" spans="1:10" x14ac:dyDescent="0.25">
      <c r="A501" s="7">
        <v>536</v>
      </c>
      <c r="B501" s="8">
        <v>39</v>
      </c>
      <c r="C501" s="8"/>
      <c r="D501" s="8">
        <v>39</v>
      </c>
      <c r="G501" s="14" t="s">
        <v>8414</v>
      </c>
      <c r="H501">
        <v>271</v>
      </c>
      <c r="I501" s="15" t="s">
        <v>8415</v>
      </c>
      <c r="J501" s="8">
        <v>24</v>
      </c>
    </row>
    <row r="502" spans="1:10" x14ac:dyDescent="0.25">
      <c r="A502" s="7">
        <v>537</v>
      </c>
      <c r="B502" s="8">
        <v>59</v>
      </c>
      <c r="C502" s="8"/>
      <c r="D502" s="8">
        <v>59</v>
      </c>
      <c r="G502" s="14" t="s">
        <v>8414</v>
      </c>
      <c r="H502">
        <v>101</v>
      </c>
      <c r="I502" s="15" t="s">
        <v>8415</v>
      </c>
      <c r="J502" s="8">
        <v>15</v>
      </c>
    </row>
    <row r="503" spans="1:10" x14ac:dyDescent="0.25">
      <c r="A503" s="7">
        <v>538</v>
      </c>
      <c r="B503" s="8">
        <v>60</v>
      </c>
      <c r="C503" s="8"/>
      <c r="D503" s="8">
        <v>60</v>
      </c>
      <c r="G503" s="14" t="s">
        <v>8414</v>
      </c>
      <c r="H503">
        <v>57</v>
      </c>
      <c r="I503" s="15" t="s">
        <v>8415</v>
      </c>
      <c r="J503" s="8">
        <v>37</v>
      </c>
    </row>
    <row r="504" spans="1:10" x14ac:dyDescent="0.25">
      <c r="A504" s="7">
        <v>539</v>
      </c>
      <c r="B504" s="8">
        <v>20</v>
      </c>
      <c r="C504" s="8"/>
      <c r="D504" s="8">
        <v>20</v>
      </c>
      <c r="G504" s="14" t="s">
        <v>8414</v>
      </c>
      <c r="H504">
        <v>62</v>
      </c>
      <c r="I504" s="15" t="s">
        <v>8415</v>
      </c>
      <c r="J504" s="8">
        <v>20</v>
      </c>
    </row>
    <row r="505" spans="1:10" x14ac:dyDescent="0.25">
      <c r="A505" s="7">
        <v>540</v>
      </c>
      <c r="B505" s="8"/>
      <c r="C505" s="8">
        <v>1</v>
      </c>
      <c r="D505" s="8">
        <v>1</v>
      </c>
      <c r="G505" s="14" t="s">
        <v>8414</v>
      </c>
      <c r="H505">
        <v>32</v>
      </c>
      <c r="I505" s="15" t="s">
        <v>8415</v>
      </c>
      <c r="J505" s="8">
        <v>7</v>
      </c>
    </row>
    <row r="506" spans="1:10" x14ac:dyDescent="0.25">
      <c r="A506" s="7">
        <v>541</v>
      </c>
      <c r="B506" s="8"/>
      <c r="C506" s="8">
        <v>1</v>
      </c>
      <c r="D506" s="8">
        <v>1</v>
      </c>
      <c r="G506" s="14" t="s">
        <v>8414</v>
      </c>
      <c r="H506">
        <v>141</v>
      </c>
      <c r="I506" s="15" t="s">
        <v>8415</v>
      </c>
      <c r="J506" s="8">
        <v>0</v>
      </c>
    </row>
    <row r="507" spans="1:10" x14ac:dyDescent="0.25">
      <c r="A507" s="7">
        <v>542</v>
      </c>
      <c r="B507" s="8"/>
      <c r="C507" s="8">
        <v>1</v>
      </c>
      <c r="D507" s="8">
        <v>1</v>
      </c>
      <c r="G507" s="14" t="s">
        <v>8414</v>
      </c>
      <c r="H507">
        <v>75</v>
      </c>
      <c r="I507" s="15" t="s">
        <v>8415</v>
      </c>
      <c r="J507" s="8">
        <v>21</v>
      </c>
    </row>
    <row r="508" spans="1:10" x14ac:dyDescent="0.25">
      <c r="A508" s="7">
        <v>543</v>
      </c>
      <c r="B508" s="8"/>
      <c r="C508" s="8">
        <v>2</v>
      </c>
      <c r="D508" s="8">
        <v>2</v>
      </c>
      <c r="G508" s="14" t="s">
        <v>8414</v>
      </c>
      <c r="H508">
        <v>46</v>
      </c>
      <c r="I508" s="15" t="s">
        <v>8415</v>
      </c>
      <c r="J508" s="8">
        <v>3</v>
      </c>
    </row>
    <row r="509" spans="1:10" x14ac:dyDescent="0.25">
      <c r="A509" s="7">
        <v>544</v>
      </c>
      <c r="B509" s="8"/>
      <c r="C509" s="8">
        <v>2</v>
      </c>
      <c r="D509" s="8">
        <v>2</v>
      </c>
      <c r="G509" s="14" t="s">
        <v>8414</v>
      </c>
      <c r="H509">
        <v>103</v>
      </c>
      <c r="I509" s="15" t="s">
        <v>8415</v>
      </c>
      <c r="J509" s="8">
        <v>11</v>
      </c>
    </row>
    <row r="510" spans="1:10" x14ac:dyDescent="0.25">
      <c r="A510" s="7">
        <v>545</v>
      </c>
      <c r="B510" s="8"/>
      <c r="C510" s="8">
        <v>34</v>
      </c>
      <c r="D510" s="8">
        <v>34</v>
      </c>
      <c r="G510" s="14" t="s">
        <v>8414</v>
      </c>
      <c r="H510">
        <v>6</v>
      </c>
      <c r="I510" s="15" t="s">
        <v>8415</v>
      </c>
      <c r="J510" s="8">
        <v>1</v>
      </c>
    </row>
    <row r="511" spans="1:10" x14ac:dyDescent="0.25">
      <c r="A511" s="7">
        <v>546</v>
      </c>
      <c r="B511" s="8"/>
      <c r="C511" s="8">
        <v>2</v>
      </c>
      <c r="D511" s="8">
        <v>2</v>
      </c>
      <c r="G511" s="14" t="s">
        <v>8414</v>
      </c>
      <c r="H511">
        <v>83</v>
      </c>
      <c r="I511" s="15" t="s">
        <v>8415</v>
      </c>
      <c r="J511" s="8">
        <v>312</v>
      </c>
    </row>
    <row r="512" spans="1:10" x14ac:dyDescent="0.25">
      <c r="A512" s="7">
        <v>547</v>
      </c>
      <c r="B512" s="8"/>
      <c r="C512" s="8">
        <v>0</v>
      </c>
      <c r="D512" s="8">
        <v>0</v>
      </c>
      <c r="G512" s="14" t="s">
        <v>8414</v>
      </c>
      <c r="H512">
        <v>108</v>
      </c>
      <c r="I512" s="15" t="s">
        <v>8415</v>
      </c>
      <c r="J512" s="8">
        <v>1</v>
      </c>
    </row>
    <row r="513" spans="1:10" x14ac:dyDescent="0.25">
      <c r="A513" s="7">
        <v>548</v>
      </c>
      <c r="B513" s="8"/>
      <c r="C513" s="8">
        <v>1</v>
      </c>
      <c r="D513" s="8">
        <v>1</v>
      </c>
      <c r="G513" s="14" t="s">
        <v>8414</v>
      </c>
      <c r="H513">
        <v>25</v>
      </c>
      <c r="I513" s="15" t="s">
        <v>8415</v>
      </c>
      <c r="J513" s="8">
        <v>3</v>
      </c>
    </row>
    <row r="514" spans="1:10" x14ac:dyDescent="0.25">
      <c r="A514" s="7">
        <v>549</v>
      </c>
      <c r="B514" s="8"/>
      <c r="C514" s="8">
        <v>8</v>
      </c>
      <c r="D514" s="8">
        <v>8</v>
      </c>
      <c r="G514" s="14" t="s">
        <v>8414</v>
      </c>
      <c r="H514">
        <v>549</v>
      </c>
      <c r="I514" s="15" t="s">
        <v>8415</v>
      </c>
      <c r="J514" s="8">
        <v>4</v>
      </c>
    </row>
    <row r="515" spans="1:10" x14ac:dyDescent="0.25">
      <c r="A515" s="7">
        <v>550</v>
      </c>
      <c r="B515" s="8"/>
      <c r="C515" s="8">
        <v>4</v>
      </c>
      <c r="D515" s="8">
        <v>4</v>
      </c>
      <c r="G515" s="14" t="s">
        <v>8414</v>
      </c>
      <c r="H515">
        <v>222</v>
      </c>
      <c r="I515" s="15" t="s">
        <v>8415</v>
      </c>
      <c r="J515" s="8">
        <v>10</v>
      </c>
    </row>
    <row r="516" spans="1:10" x14ac:dyDescent="0.25">
      <c r="A516" s="7">
        <v>551</v>
      </c>
      <c r="B516" s="8"/>
      <c r="C516" s="8">
        <v>28</v>
      </c>
      <c r="D516" s="8">
        <v>28</v>
      </c>
      <c r="G516" s="14" t="s">
        <v>8414</v>
      </c>
      <c r="H516">
        <v>183</v>
      </c>
      <c r="I516" s="15" t="s">
        <v>8415</v>
      </c>
      <c r="J516" s="8">
        <v>8</v>
      </c>
    </row>
    <row r="517" spans="1:10" x14ac:dyDescent="0.25">
      <c r="A517" s="7">
        <v>552</v>
      </c>
      <c r="B517" s="8"/>
      <c r="C517" s="8">
        <v>0</v>
      </c>
      <c r="D517" s="8">
        <v>0</v>
      </c>
      <c r="G517" s="14" t="s">
        <v>8414</v>
      </c>
      <c r="H517">
        <v>89</v>
      </c>
      <c r="I517" s="15" t="s">
        <v>8415</v>
      </c>
      <c r="J517" s="8">
        <v>3</v>
      </c>
    </row>
    <row r="518" spans="1:10" x14ac:dyDescent="0.25">
      <c r="A518" s="7">
        <v>553</v>
      </c>
      <c r="B518" s="8"/>
      <c r="C518" s="8">
        <v>6</v>
      </c>
      <c r="D518" s="8">
        <v>6</v>
      </c>
      <c r="G518" s="14" t="s">
        <v>8414</v>
      </c>
      <c r="H518">
        <v>253</v>
      </c>
      <c r="I518" s="15" t="s">
        <v>8415</v>
      </c>
      <c r="J518" s="8">
        <v>1</v>
      </c>
    </row>
    <row r="519" spans="1:10" x14ac:dyDescent="0.25">
      <c r="A519" s="7">
        <v>554</v>
      </c>
      <c r="B519" s="8"/>
      <c r="C519" s="8">
        <v>22</v>
      </c>
      <c r="D519" s="8">
        <v>22</v>
      </c>
      <c r="G519" s="14" t="s">
        <v>8414</v>
      </c>
      <c r="H519">
        <v>140</v>
      </c>
      <c r="I519" s="15" t="s">
        <v>8415</v>
      </c>
      <c r="J519" s="8">
        <v>0</v>
      </c>
    </row>
    <row r="520" spans="1:10" x14ac:dyDescent="0.25">
      <c r="A520" s="7">
        <v>555</v>
      </c>
      <c r="B520" s="8"/>
      <c r="C520" s="8">
        <v>0</v>
      </c>
      <c r="D520" s="8">
        <v>0</v>
      </c>
      <c r="G520" s="14" t="s">
        <v>8414</v>
      </c>
      <c r="H520">
        <v>103</v>
      </c>
      <c r="I520" s="15" t="s">
        <v>8415</v>
      </c>
      <c r="J520" s="8">
        <v>5</v>
      </c>
    </row>
    <row r="521" spans="1:10" x14ac:dyDescent="0.25">
      <c r="A521" s="7">
        <v>556</v>
      </c>
      <c r="B521" s="8"/>
      <c r="C521" s="8">
        <v>1</v>
      </c>
      <c r="D521" s="8">
        <v>1</v>
      </c>
      <c r="G521" s="14" t="s">
        <v>8414</v>
      </c>
      <c r="H521">
        <v>138</v>
      </c>
      <c r="I521" s="15" t="s">
        <v>8415</v>
      </c>
      <c r="J521" s="8">
        <v>0</v>
      </c>
    </row>
    <row r="522" spans="1:10" x14ac:dyDescent="0.25">
      <c r="A522" s="7">
        <v>557</v>
      </c>
      <c r="B522" s="8"/>
      <c r="C522" s="8">
        <v>20</v>
      </c>
      <c r="D522" s="8">
        <v>20</v>
      </c>
      <c r="G522" s="14" t="s">
        <v>8414</v>
      </c>
      <c r="H522">
        <v>191</v>
      </c>
      <c r="I522" s="15" t="s">
        <v>8415</v>
      </c>
      <c r="J522" s="8">
        <v>3</v>
      </c>
    </row>
    <row r="523" spans="1:10" x14ac:dyDescent="0.25">
      <c r="A523" s="7">
        <v>558</v>
      </c>
      <c r="B523" s="8"/>
      <c r="C523" s="8">
        <v>0</v>
      </c>
      <c r="D523" s="8">
        <v>0</v>
      </c>
      <c r="G523" s="14" t="s">
        <v>8414</v>
      </c>
      <c r="H523">
        <v>45</v>
      </c>
      <c r="I523" s="15" t="s">
        <v>8415</v>
      </c>
      <c r="J523" s="8">
        <v>7</v>
      </c>
    </row>
    <row r="524" spans="1:10" x14ac:dyDescent="0.25">
      <c r="A524" s="7">
        <v>559</v>
      </c>
      <c r="B524" s="8"/>
      <c r="C524" s="8">
        <v>1</v>
      </c>
      <c r="D524" s="8">
        <v>1</v>
      </c>
      <c r="G524" s="14" t="s">
        <v>8414</v>
      </c>
      <c r="H524">
        <v>17</v>
      </c>
      <c r="I524" s="15" t="s">
        <v>8415</v>
      </c>
      <c r="J524" s="8">
        <v>0</v>
      </c>
    </row>
    <row r="525" spans="1:10" x14ac:dyDescent="0.25">
      <c r="A525" s="7">
        <v>560</v>
      </c>
      <c r="B525" s="8"/>
      <c r="C525" s="8">
        <v>3</v>
      </c>
      <c r="D525" s="8">
        <v>3</v>
      </c>
      <c r="G525" s="14" t="s">
        <v>8414</v>
      </c>
      <c r="H525">
        <v>31</v>
      </c>
      <c r="I525" s="15" t="s">
        <v>8415</v>
      </c>
      <c r="J525" s="8">
        <v>2</v>
      </c>
    </row>
    <row r="526" spans="1:10" x14ac:dyDescent="0.25">
      <c r="A526" s="7">
        <v>561</v>
      </c>
      <c r="B526" s="8"/>
      <c r="C526" s="8">
        <v>2</v>
      </c>
      <c r="D526" s="8">
        <v>2</v>
      </c>
      <c r="G526" s="14" t="s">
        <v>8414</v>
      </c>
      <c r="H526">
        <v>50</v>
      </c>
      <c r="I526" s="15" t="s">
        <v>8415</v>
      </c>
      <c r="J526" s="8">
        <v>23</v>
      </c>
    </row>
    <row r="527" spans="1:10" x14ac:dyDescent="0.25">
      <c r="A527" s="7">
        <v>562</v>
      </c>
      <c r="B527" s="8"/>
      <c r="C527" s="8">
        <v>0</v>
      </c>
      <c r="D527" s="8">
        <v>0</v>
      </c>
      <c r="G527" s="14" t="s">
        <v>8414</v>
      </c>
      <c r="H527">
        <v>59</v>
      </c>
      <c r="I527" s="15" t="s">
        <v>8415</v>
      </c>
      <c r="J527" s="8">
        <v>1</v>
      </c>
    </row>
    <row r="528" spans="1:10" x14ac:dyDescent="0.25">
      <c r="A528" s="7">
        <v>563</v>
      </c>
      <c r="B528" s="8"/>
      <c r="C528" s="8">
        <v>2</v>
      </c>
      <c r="D528" s="8">
        <v>2</v>
      </c>
      <c r="G528" s="14" t="s">
        <v>8414</v>
      </c>
      <c r="H528">
        <v>81</v>
      </c>
      <c r="I528" s="15" t="s">
        <v>8415</v>
      </c>
      <c r="J528" s="8">
        <v>2</v>
      </c>
    </row>
    <row r="529" spans="1:10" x14ac:dyDescent="0.25">
      <c r="A529" s="7">
        <v>564</v>
      </c>
      <c r="B529" s="8"/>
      <c r="C529" s="8">
        <v>1</v>
      </c>
      <c r="D529" s="8">
        <v>1</v>
      </c>
      <c r="G529" s="14" t="s">
        <v>8414</v>
      </c>
      <c r="H529">
        <v>508</v>
      </c>
      <c r="I529" s="15" t="s">
        <v>8415</v>
      </c>
      <c r="J529" s="8">
        <v>3</v>
      </c>
    </row>
    <row r="530" spans="1:10" x14ac:dyDescent="0.25">
      <c r="A530" s="7">
        <v>565</v>
      </c>
      <c r="B530" s="8"/>
      <c r="C530" s="8">
        <v>0</v>
      </c>
      <c r="D530" s="8">
        <v>0</v>
      </c>
      <c r="G530" s="14" t="s">
        <v>8414</v>
      </c>
      <c r="H530">
        <v>74</v>
      </c>
      <c r="I530" s="15" t="s">
        <v>8415</v>
      </c>
      <c r="J530" s="8">
        <v>0</v>
      </c>
    </row>
    <row r="531" spans="1:10" x14ac:dyDescent="0.25">
      <c r="A531" s="7">
        <v>566</v>
      </c>
      <c r="B531" s="8"/>
      <c r="C531" s="8">
        <v>1</v>
      </c>
      <c r="D531" s="8">
        <v>1</v>
      </c>
      <c r="G531" s="14" t="s">
        <v>8414</v>
      </c>
      <c r="H531">
        <v>141</v>
      </c>
      <c r="I531" s="15" t="s">
        <v>8415</v>
      </c>
      <c r="J531" s="8">
        <v>13</v>
      </c>
    </row>
    <row r="532" spans="1:10" x14ac:dyDescent="0.25">
      <c r="A532" s="7">
        <v>567</v>
      </c>
      <c r="B532" s="8"/>
      <c r="C532" s="8">
        <v>0</v>
      </c>
      <c r="D532" s="8">
        <v>0</v>
      </c>
      <c r="G532" s="14" t="s">
        <v>8414</v>
      </c>
      <c r="H532">
        <v>711</v>
      </c>
      <c r="I532" s="15" t="s">
        <v>8415</v>
      </c>
      <c r="J532" s="8">
        <v>1</v>
      </c>
    </row>
    <row r="533" spans="1:10" x14ac:dyDescent="0.25">
      <c r="A533" s="7">
        <v>568</v>
      </c>
      <c r="B533" s="8"/>
      <c r="C533" s="8">
        <v>5</v>
      </c>
      <c r="D533" s="8">
        <v>5</v>
      </c>
      <c r="G533" s="14" t="s">
        <v>8414</v>
      </c>
      <c r="H533">
        <v>141</v>
      </c>
      <c r="I533" s="15" t="s">
        <v>8415</v>
      </c>
      <c r="J533" s="8">
        <v>1</v>
      </c>
    </row>
    <row r="534" spans="1:10" x14ac:dyDescent="0.25">
      <c r="A534" s="7">
        <v>569</v>
      </c>
      <c r="B534" s="8"/>
      <c r="C534" s="8">
        <v>1</v>
      </c>
      <c r="D534" s="8">
        <v>1</v>
      </c>
      <c r="G534" s="14" t="s">
        <v>8414</v>
      </c>
      <c r="H534">
        <v>109</v>
      </c>
      <c r="I534" s="15" t="s">
        <v>8415</v>
      </c>
      <c r="J534" s="8">
        <v>1</v>
      </c>
    </row>
    <row r="535" spans="1:10" x14ac:dyDescent="0.25">
      <c r="A535" s="7">
        <v>570</v>
      </c>
      <c r="B535" s="8"/>
      <c r="C535" s="8">
        <v>1</v>
      </c>
      <c r="D535" s="8">
        <v>1</v>
      </c>
      <c r="G535" s="14" t="s">
        <v>8414</v>
      </c>
      <c r="H535">
        <v>361</v>
      </c>
      <c r="I535" s="15" t="s">
        <v>8415</v>
      </c>
      <c r="J535" s="8">
        <v>6</v>
      </c>
    </row>
    <row r="536" spans="1:10" x14ac:dyDescent="0.25">
      <c r="A536" s="7">
        <v>571</v>
      </c>
      <c r="B536" s="8"/>
      <c r="C536" s="8">
        <v>2</v>
      </c>
      <c r="D536" s="8">
        <v>2</v>
      </c>
      <c r="G536" s="14" t="s">
        <v>8414</v>
      </c>
      <c r="H536">
        <v>176</v>
      </c>
      <c r="I536" s="15" t="s">
        <v>8415</v>
      </c>
      <c r="J536" s="8">
        <v>39</v>
      </c>
    </row>
    <row r="537" spans="1:10" x14ac:dyDescent="0.25">
      <c r="A537" s="7">
        <v>572</v>
      </c>
      <c r="B537" s="8"/>
      <c r="C537" s="8">
        <v>0</v>
      </c>
      <c r="D537" s="8">
        <v>0</v>
      </c>
      <c r="G537" s="14" t="s">
        <v>8414</v>
      </c>
      <c r="H537">
        <v>670</v>
      </c>
      <c r="I537" s="15" t="s">
        <v>8415</v>
      </c>
      <c r="J537" s="8">
        <v>4</v>
      </c>
    </row>
    <row r="538" spans="1:10" x14ac:dyDescent="0.25">
      <c r="A538" s="7">
        <v>573</v>
      </c>
      <c r="B538" s="8"/>
      <c r="C538" s="8">
        <v>9</v>
      </c>
      <c r="D538" s="8">
        <v>9</v>
      </c>
      <c r="G538" s="14" t="s">
        <v>8414</v>
      </c>
      <c r="H538">
        <v>96</v>
      </c>
      <c r="I538" s="15" t="s">
        <v>8415</v>
      </c>
      <c r="J538" s="8">
        <v>1</v>
      </c>
    </row>
    <row r="539" spans="1:10" x14ac:dyDescent="0.25">
      <c r="A539" s="7">
        <v>574</v>
      </c>
      <c r="B539" s="8"/>
      <c r="C539" s="8">
        <v>4</v>
      </c>
      <c r="D539" s="8">
        <v>4</v>
      </c>
      <c r="G539" s="14" t="s">
        <v>8414</v>
      </c>
      <c r="H539">
        <v>74</v>
      </c>
      <c r="I539" s="15" t="s">
        <v>8415</v>
      </c>
      <c r="J539" s="8">
        <v>0</v>
      </c>
    </row>
    <row r="540" spans="1:10" x14ac:dyDescent="0.25">
      <c r="A540" s="7">
        <v>575</v>
      </c>
      <c r="B540" s="8"/>
      <c r="C540" s="8">
        <v>4</v>
      </c>
      <c r="D540" s="8">
        <v>4</v>
      </c>
      <c r="G540" s="14" t="s">
        <v>8414</v>
      </c>
      <c r="H540">
        <v>52</v>
      </c>
      <c r="I540" s="15" t="s">
        <v>8415</v>
      </c>
      <c r="J540" s="8">
        <v>0</v>
      </c>
    </row>
    <row r="541" spans="1:10" x14ac:dyDescent="0.25">
      <c r="A541" s="7">
        <v>576</v>
      </c>
      <c r="B541" s="8"/>
      <c r="C541" s="8">
        <v>1</v>
      </c>
      <c r="D541" s="8">
        <v>1</v>
      </c>
      <c r="G541" s="14" t="s">
        <v>8414</v>
      </c>
      <c r="H541">
        <v>105</v>
      </c>
      <c r="I541" s="15" t="s">
        <v>8415</v>
      </c>
      <c r="J541" s="8">
        <v>0</v>
      </c>
    </row>
    <row r="542" spans="1:10" x14ac:dyDescent="0.25">
      <c r="A542" s="7">
        <v>577</v>
      </c>
      <c r="B542" s="8"/>
      <c r="C542" s="8">
        <v>1</v>
      </c>
      <c r="D542" s="8">
        <v>1</v>
      </c>
      <c r="G542" s="14" t="s">
        <v>8414</v>
      </c>
      <c r="H542">
        <v>41</v>
      </c>
      <c r="I542" s="15" t="s">
        <v>8415</v>
      </c>
      <c r="J542" s="8">
        <v>8</v>
      </c>
    </row>
    <row r="543" spans="1:10" x14ac:dyDescent="0.25">
      <c r="A543" s="7">
        <v>578</v>
      </c>
      <c r="B543" s="8"/>
      <c r="C543" s="8">
        <v>7</v>
      </c>
      <c r="D543" s="8">
        <v>7</v>
      </c>
      <c r="G543" s="14" t="s">
        <v>8414</v>
      </c>
      <c r="H543">
        <v>34</v>
      </c>
      <c r="I543" s="15" t="s">
        <v>8415</v>
      </c>
      <c r="J543" s="8">
        <v>0</v>
      </c>
    </row>
    <row r="544" spans="1:10" x14ac:dyDescent="0.25">
      <c r="A544" s="7">
        <v>579</v>
      </c>
      <c r="B544" s="8"/>
      <c r="C544" s="8">
        <v>5</v>
      </c>
      <c r="D544" s="8">
        <v>5</v>
      </c>
      <c r="G544" s="14" t="s">
        <v>8414</v>
      </c>
      <c r="H544">
        <v>66</v>
      </c>
      <c r="I544" s="15" t="s">
        <v>8415</v>
      </c>
      <c r="J544" s="8">
        <v>1</v>
      </c>
    </row>
    <row r="545" spans="1:10" x14ac:dyDescent="0.25">
      <c r="A545" s="7">
        <v>580</v>
      </c>
      <c r="B545" s="8"/>
      <c r="C545" s="8">
        <v>1</v>
      </c>
      <c r="D545" s="8">
        <v>1</v>
      </c>
      <c r="G545" s="14" t="s">
        <v>8414</v>
      </c>
      <c r="H545">
        <v>50</v>
      </c>
      <c r="I545" s="15" t="s">
        <v>8415</v>
      </c>
      <c r="J545" s="8">
        <v>12</v>
      </c>
    </row>
    <row r="546" spans="1:10" x14ac:dyDescent="0.25">
      <c r="A546" s="7">
        <v>581</v>
      </c>
      <c r="B546" s="8"/>
      <c r="C546" s="8">
        <v>0</v>
      </c>
      <c r="D546" s="8">
        <v>0</v>
      </c>
      <c r="G546" s="14" t="s">
        <v>8414</v>
      </c>
      <c r="H546">
        <v>159</v>
      </c>
      <c r="I546" s="15" t="s">
        <v>8415</v>
      </c>
      <c r="J546" s="8">
        <v>0</v>
      </c>
    </row>
    <row r="547" spans="1:10" x14ac:dyDescent="0.25">
      <c r="A547" s="7">
        <v>582</v>
      </c>
      <c r="B547" s="8"/>
      <c r="C547" s="8">
        <v>0</v>
      </c>
      <c r="D547" s="8">
        <v>0</v>
      </c>
      <c r="G547" s="14" t="s">
        <v>8414</v>
      </c>
      <c r="H547">
        <v>182</v>
      </c>
      <c r="I547" s="15" t="s">
        <v>8415</v>
      </c>
      <c r="J547" s="8">
        <v>3</v>
      </c>
    </row>
    <row r="548" spans="1:10" x14ac:dyDescent="0.25">
      <c r="A548" s="7">
        <v>583</v>
      </c>
      <c r="B548" s="8"/>
      <c r="C548" s="8">
        <v>1</v>
      </c>
      <c r="D548" s="8">
        <v>1</v>
      </c>
      <c r="G548" s="14" t="s">
        <v>8414</v>
      </c>
      <c r="H548">
        <v>206</v>
      </c>
      <c r="I548" s="15" t="s">
        <v>8415</v>
      </c>
      <c r="J548" s="8">
        <v>2</v>
      </c>
    </row>
    <row r="549" spans="1:10" x14ac:dyDescent="0.25">
      <c r="A549" s="7">
        <v>584</v>
      </c>
      <c r="B549" s="8"/>
      <c r="C549" s="8">
        <v>2</v>
      </c>
      <c r="D549" s="8">
        <v>2</v>
      </c>
      <c r="G549" s="14" t="s">
        <v>8414</v>
      </c>
      <c r="H549">
        <v>169</v>
      </c>
      <c r="I549" s="15" t="s">
        <v>8415</v>
      </c>
      <c r="J549" s="8">
        <v>6</v>
      </c>
    </row>
    <row r="550" spans="1:10" x14ac:dyDescent="0.25">
      <c r="A550" s="7">
        <v>585</v>
      </c>
      <c r="B550" s="8"/>
      <c r="C550" s="8">
        <v>0</v>
      </c>
      <c r="D550" s="8">
        <v>0</v>
      </c>
      <c r="G550" s="14" t="s">
        <v>8414</v>
      </c>
      <c r="H550">
        <v>31</v>
      </c>
      <c r="I550" s="15" t="s">
        <v>8415</v>
      </c>
      <c r="J550" s="8">
        <v>0</v>
      </c>
    </row>
    <row r="551" spans="1:10" x14ac:dyDescent="0.25">
      <c r="A551" s="7">
        <v>586</v>
      </c>
      <c r="B551" s="8"/>
      <c r="C551" s="8">
        <v>4</v>
      </c>
      <c r="D551" s="8">
        <v>4</v>
      </c>
      <c r="G551" s="14" t="s">
        <v>8414</v>
      </c>
      <c r="H551">
        <v>28</v>
      </c>
      <c r="I551" s="15" t="s">
        <v>8415</v>
      </c>
      <c r="J551" s="8">
        <v>15</v>
      </c>
    </row>
    <row r="552" spans="1:10" x14ac:dyDescent="0.25">
      <c r="A552" s="7">
        <v>587</v>
      </c>
      <c r="B552" s="8"/>
      <c r="C552" s="8">
        <v>7</v>
      </c>
      <c r="D552" s="8">
        <v>7</v>
      </c>
      <c r="G552" s="14" t="s">
        <v>8414</v>
      </c>
      <c r="H552">
        <v>54</v>
      </c>
      <c r="I552" s="15" t="s">
        <v>8415</v>
      </c>
      <c r="J552" s="8">
        <v>1</v>
      </c>
    </row>
    <row r="553" spans="1:10" x14ac:dyDescent="0.25">
      <c r="A553" s="7">
        <v>588</v>
      </c>
      <c r="B553" s="8"/>
      <c r="C553" s="8">
        <v>2</v>
      </c>
      <c r="D553" s="8">
        <v>2</v>
      </c>
      <c r="G553" s="14" t="s">
        <v>8414</v>
      </c>
      <c r="H553">
        <v>467</v>
      </c>
      <c r="I553" s="15" t="s">
        <v>8415</v>
      </c>
      <c r="J553" s="8">
        <v>3</v>
      </c>
    </row>
    <row r="554" spans="1:10" x14ac:dyDescent="0.25">
      <c r="A554" s="7">
        <v>589</v>
      </c>
      <c r="B554" s="8"/>
      <c r="C554" s="8">
        <v>1</v>
      </c>
      <c r="D554" s="8">
        <v>1</v>
      </c>
      <c r="G554" s="14" t="s">
        <v>8414</v>
      </c>
      <c r="H554">
        <v>389</v>
      </c>
      <c r="I554" s="15" t="s">
        <v>8415</v>
      </c>
      <c r="J554" s="8">
        <v>8</v>
      </c>
    </row>
    <row r="555" spans="1:10" x14ac:dyDescent="0.25">
      <c r="A555" s="7">
        <v>590</v>
      </c>
      <c r="B555" s="8"/>
      <c r="C555" s="8">
        <v>9</v>
      </c>
      <c r="D555" s="8">
        <v>9</v>
      </c>
      <c r="G555" s="14" t="s">
        <v>8414</v>
      </c>
      <c r="H555">
        <v>68</v>
      </c>
      <c r="I555" s="15" t="s">
        <v>8415</v>
      </c>
      <c r="J555" s="8">
        <v>0</v>
      </c>
    </row>
    <row r="556" spans="1:10" x14ac:dyDescent="0.25">
      <c r="A556" s="7">
        <v>591</v>
      </c>
      <c r="B556" s="8"/>
      <c r="C556" s="8">
        <v>2</v>
      </c>
      <c r="D556" s="8">
        <v>2</v>
      </c>
      <c r="G556" s="14" t="s">
        <v>8414</v>
      </c>
      <c r="H556">
        <v>413</v>
      </c>
      <c r="I556" s="15" t="s">
        <v>8415</v>
      </c>
      <c r="J556" s="8">
        <v>3</v>
      </c>
    </row>
    <row r="557" spans="1:10" x14ac:dyDescent="0.25">
      <c r="A557" s="7">
        <v>592</v>
      </c>
      <c r="B557" s="8"/>
      <c r="C557" s="8">
        <v>1</v>
      </c>
      <c r="D557" s="8">
        <v>1</v>
      </c>
      <c r="G557" s="14" t="s">
        <v>8414</v>
      </c>
      <c r="H557">
        <v>190</v>
      </c>
      <c r="I557" s="15" t="s">
        <v>8415</v>
      </c>
      <c r="J557" s="8">
        <v>3</v>
      </c>
    </row>
    <row r="558" spans="1:10" x14ac:dyDescent="0.25">
      <c r="A558" s="7">
        <v>593</v>
      </c>
      <c r="B558" s="8"/>
      <c r="C558" s="8">
        <v>7</v>
      </c>
      <c r="D558" s="8">
        <v>7</v>
      </c>
      <c r="G558" s="14" t="s">
        <v>8414</v>
      </c>
      <c r="H558">
        <v>189</v>
      </c>
      <c r="I558" s="15" t="s">
        <v>8415</v>
      </c>
      <c r="J558" s="8">
        <v>0</v>
      </c>
    </row>
    <row r="559" spans="1:10" x14ac:dyDescent="0.25">
      <c r="A559" s="7">
        <v>594</v>
      </c>
      <c r="B559" s="8"/>
      <c r="C559" s="8">
        <v>2</v>
      </c>
      <c r="D559" s="8">
        <v>2</v>
      </c>
      <c r="G559" s="14" t="s">
        <v>8414</v>
      </c>
      <c r="H559">
        <v>130</v>
      </c>
      <c r="I559" s="15" t="s">
        <v>8415</v>
      </c>
      <c r="J559" s="8">
        <v>19</v>
      </c>
    </row>
    <row r="560" spans="1:10" x14ac:dyDescent="0.25">
      <c r="A560" s="7">
        <v>595</v>
      </c>
      <c r="B560" s="8"/>
      <c r="C560" s="8">
        <v>8</v>
      </c>
      <c r="D560" s="8">
        <v>8</v>
      </c>
      <c r="G560" s="14" t="s">
        <v>8414</v>
      </c>
      <c r="H560">
        <v>74</v>
      </c>
      <c r="I560" s="15" t="s">
        <v>8415</v>
      </c>
      <c r="J560" s="8">
        <v>0</v>
      </c>
    </row>
    <row r="561" spans="1:10" x14ac:dyDescent="0.25">
      <c r="A561" s="7">
        <v>596</v>
      </c>
      <c r="B561" s="8"/>
      <c r="C561" s="8">
        <v>2</v>
      </c>
      <c r="D561" s="8">
        <v>2</v>
      </c>
      <c r="G561" s="14" t="s">
        <v>8414</v>
      </c>
      <c r="H561">
        <v>274</v>
      </c>
      <c r="I561" s="15" t="s">
        <v>8415</v>
      </c>
      <c r="J561" s="8">
        <v>2</v>
      </c>
    </row>
    <row r="562" spans="1:10" x14ac:dyDescent="0.25">
      <c r="A562" s="7">
        <v>597</v>
      </c>
      <c r="B562" s="8"/>
      <c r="C562" s="8">
        <v>2</v>
      </c>
      <c r="D562" s="8">
        <v>2</v>
      </c>
      <c r="G562" s="14" t="s">
        <v>8414</v>
      </c>
      <c r="H562">
        <v>22</v>
      </c>
      <c r="I562" s="15" t="s">
        <v>8415</v>
      </c>
      <c r="J562" s="8">
        <v>0</v>
      </c>
    </row>
    <row r="563" spans="1:10" x14ac:dyDescent="0.25">
      <c r="A563" s="7">
        <v>598</v>
      </c>
      <c r="B563" s="8"/>
      <c r="C563" s="8">
        <v>7</v>
      </c>
      <c r="D563" s="8">
        <v>7</v>
      </c>
      <c r="G563" s="14" t="s">
        <v>8414</v>
      </c>
      <c r="H563">
        <v>31</v>
      </c>
      <c r="I563" s="15" t="s">
        <v>8415</v>
      </c>
      <c r="J563" s="8">
        <v>0</v>
      </c>
    </row>
    <row r="564" spans="1:10" x14ac:dyDescent="0.25">
      <c r="A564" s="7">
        <v>599</v>
      </c>
      <c r="B564" s="8"/>
      <c r="C564" s="8">
        <v>2</v>
      </c>
      <c r="D564" s="8">
        <v>2</v>
      </c>
      <c r="G564" s="14" t="s">
        <v>8414</v>
      </c>
      <c r="H564">
        <v>63</v>
      </c>
      <c r="I564" s="15" t="s">
        <v>8415</v>
      </c>
      <c r="J564" s="8">
        <v>25</v>
      </c>
    </row>
    <row r="565" spans="1:10" x14ac:dyDescent="0.25">
      <c r="A565" s="7">
        <v>640</v>
      </c>
      <c r="B565" s="8">
        <v>2</v>
      </c>
      <c r="C565" s="8"/>
      <c r="D565" s="8">
        <v>2</v>
      </c>
      <c r="G565" s="14" t="s">
        <v>8414</v>
      </c>
      <c r="H565">
        <v>20</v>
      </c>
      <c r="I565" s="15" t="s">
        <v>8415</v>
      </c>
      <c r="J565" s="8">
        <v>8</v>
      </c>
    </row>
    <row r="566" spans="1:10" x14ac:dyDescent="0.25">
      <c r="A566" s="7">
        <v>641</v>
      </c>
      <c r="B566" s="8">
        <v>315</v>
      </c>
      <c r="C566" s="8"/>
      <c r="D566" s="8">
        <v>315</v>
      </c>
      <c r="G566" s="14" t="s">
        <v>8414</v>
      </c>
      <c r="H566">
        <v>25</v>
      </c>
      <c r="I566" s="15" t="s">
        <v>8415</v>
      </c>
      <c r="J566" s="8">
        <v>16</v>
      </c>
    </row>
    <row r="567" spans="1:10" x14ac:dyDescent="0.25">
      <c r="A567" s="7">
        <v>642</v>
      </c>
      <c r="B567" s="8">
        <v>2174</v>
      </c>
      <c r="C567" s="8"/>
      <c r="D567" s="8">
        <v>2174</v>
      </c>
      <c r="G567" s="14" t="s">
        <v>8414</v>
      </c>
      <c r="H567">
        <v>61</v>
      </c>
      <c r="I567" s="15" t="s">
        <v>8415</v>
      </c>
      <c r="J567" s="8">
        <v>3</v>
      </c>
    </row>
    <row r="568" spans="1:10" x14ac:dyDescent="0.25">
      <c r="A568" s="7">
        <v>643</v>
      </c>
      <c r="B568" s="8">
        <v>152</v>
      </c>
      <c r="C568" s="8"/>
      <c r="D568" s="8">
        <v>152</v>
      </c>
      <c r="G568" s="14" t="s">
        <v>8414</v>
      </c>
      <c r="H568">
        <v>52</v>
      </c>
      <c r="I568" s="15" t="s">
        <v>8415</v>
      </c>
      <c r="J568" s="8">
        <v>3</v>
      </c>
    </row>
    <row r="569" spans="1:10" x14ac:dyDescent="0.25">
      <c r="A569" s="7">
        <v>644</v>
      </c>
      <c r="B569" s="8">
        <v>1021</v>
      </c>
      <c r="C569" s="8"/>
      <c r="D569" s="8">
        <v>1021</v>
      </c>
      <c r="G569" s="14" t="s">
        <v>8414</v>
      </c>
      <c r="H569">
        <v>86</v>
      </c>
      <c r="I569" s="15" t="s">
        <v>8415</v>
      </c>
      <c r="J569" s="8">
        <v>2</v>
      </c>
    </row>
    <row r="570" spans="1:10" x14ac:dyDescent="0.25">
      <c r="A570" s="7">
        <v>645</v>
      </c>
      <c r="B570" s="8">
        <v>237</v>
      </c>
      <c r="C570" s="8"/>
      <c r="D570" s="8">
        <v>237</v>
      </c>
      <c r="G570" s="14" t="s">
        <v>8414</v>
      </c>
      <c r="H570">
        <v>42</v>
      </c>
      <c r="I570" s="15" t="s">
        <v>8415</v>
      </c>
      <c r="J570" s="8">
        <v>1</v>
      </c>
    </row>
    <row r="571" spans="1:10" x14ac:dyDescent="0.25">
      <c r="A571" s="7">
        <v>646</v>
      </c>
      <c r="B571" s="8">
        <v>27</v>
      </c>
      <c r="C571" s="8"/>
      <c r="D571" s="8">
        <v>27</v>
      </c>
      <c r="G571" s="14" t="s">
        <v>8414</v>
      </c>
      <c r="H571">
        <v>52</v>
      </c>
      <c r="I571" s="15" t="s">
        <v>8415</v>
      </c>
      <c r="J571" s="8">
        <v>0</v>
      </c>
    </row>
    <row r="572" spans="1:10" x14ac:dyDescent="0.25">
      <c r="A572" s="7">
        <v>647</v>
      </c>
      <c r="B572" s="8">
        <v>17</v>
      </c>
      <c r="C572" s="8"/>
      <c r="D572" s="8">
        <v>17</v>
      </c>
      <c r="G572" s="14" t="s">
        <v>8414</v>
      </c>
      <c r="H572">
        <v>120</v>
      </c>
      <c r="I572" s="15" t="s">
        <v>8415</v>
      </c>
      <c r="J572" s="8">
        <v>1</v>
      </c>
    </row>
    <row r="573" spans="1:10" x14ac:dyDescent="0.25">
      <c r="A573" s="7">
        <v>648</v>
      </c>
      <c r="B573" s="8">
        <v>27</v>
      </c>
      <c r="C573" s="8"/>
      <c r="D573" s="8">
        <v>27</v>
      </c>
      <c r="G573" s="14" t="s">
        <v>8414</v>
      </c>
      <c r="H573">
        <v>22</v>
      </c>
      <c r="I573" s="15" t="s">
        <v>8415</v>
      </c>
      <c r="J573" s="8">
        <v>19</v>
      </c>
    </row>
    <row r="574" spans="1:10" x14ac:dyDescent="0.25">
      <c r="A574" s="7">
        <v>649</v>
      </c>
      <c r="B574" s="8">
        <v>82</v>
      </c>
      <c r="C574" s="8"/>
      <c r="D574" s="8">
        <v>82</v>
      </c>
      <c r="G574" s="14" t="s">
        <v>8414</v>
      </c>
      <c r="H574">
        <v>64</v>
      </c>
      <c r="I574" s="15" t="s">
        <v>8415</v>
      </c>
      <c r="J574" s="8">
        <v>9</v>
      </c>
    </row>
    <row r="575" spans="1:10" x14ac:dyDescent="0.25">
      <c r="A575" s="7">
        <v>650</v>
      </c>
      <c r="B575" s="8">
        <v>48</v>
      </c>
      <c r="C575" s="8"/>
      <c r="D575" s="8">
        <v>48</v>
      </c>
      <c r="G575" s="14" t="s">
        <v>8414</v>
      </c>
      <c r="H575">
        <v>23</v>
      </c>
      <c r="I575" s="15" t="s">
        <v>8415</v>
      </c>
      <c r="J575" s="8">
        <v>1</v>
      </c>
    </row>
    <row r="576" spans="1:10" x14ac:dyDescent="0.25">
      <c r="A576" s="7">
        <v>651</v>
      </c>
      <c r="B576" s="8">
        <v>105</v>
      </c>
      <c r="C576" s="8"/>
      <c r="D576" s="8">
        <v>105</v>
      </c>
      <c r="G576" s="14" t="s">
        <v>8414</v>
      </c>
      <c r="H576">
        <v>238</v>
      </c>
      <c r="I576" s="15" t="s">
        <v>8415</v>
      </c>
      <c r="J576" s="8">
        <v>0</v>
      </c>
    </row>
    <row r="577" spans="1:10" x14ac:dyDescent="0.25">
      <c r="A577" s="7">
        <v>652</v>
      </c>
      <c r="B577" s="8">
        <v>28</v>
      </c>
      <c r="C577" s="8"/>
      <c r="D577" s="8">
        <v>28</v>
      </c>
      <c r="G577" s="14" t="s">
        <v>8414</v>
      </c>
      <c r="H577">
        <v>33</v>
      </c>
      <c r="I577" s="15" t="s">
        <v>8415</v>
      </c>
      <c r="J577" s="8">
        <v>1</v>
      </c>
    </row>
    <row r="578" spans="1:10" x14ac:dyDescent="0.25">
      <c r="A578" s="7">
        <v>653</v>
      </c>
      <c r="B578" s="8">
        <v>1107</v>
      </c>
      <c r="C578" s="8"/>
      <c r="D578" s="8">
        <v>1107</v>
      </c>
      <c r="G578" s="14" t="s">
        <v>8414</v>
      </c>
      <c r="H578">
        <v>32</v>
      </c>
      <c r="I578" s="15" t="s">
        <v>8415</v>
      </c>
      <c r="J578" s="8">
        <v>5</v>
      </c>
    </row>
    <row r="579" spans="1:10" x14ac:dyDescent="0.25">
      <c r="A579" s="7">
        <v>654</v>
      </c>
      <c r="B579" s="8">
        <v>1013</v>
      </c>
      <c r="C579" s="8"/>
      <c r="D579" s="8">
        <v>1013</v>
      </c>
      <c r="G579" s="14" t="s">
        <v>8414</v>
      </c>
      <c r="H579">
        <v>24</v>
      </c>
      <c r="I579" s="15" t="s">
        <v>8415</v>
      </c>
      <c r="J579" s="8">
        <v>85</v>
      </c>
    </row>
    <row r="580" spans="1:10" x14ac:dyDescent="0.25">
      <c r="A580" s="7">
        <v>655</v>
      </c>
      <c r="B580" s="8">
        <v>274</v>
      </c>
      <c r="C580" s="8"/>
      <c r="D580" s="8">
        <v>274</v>
      </c>
      <c r="G580" s="14" t="s">
        <v>8414</v>
      </c>
      <c r="H580">
        <v>29</v>
      </c>
      <c r="I580" s="15" t="s">
        <v>8415</v>
      </c>
      <c r="J580" s="8">
        <v>3</v>
      </c>
    </row>
    <row r="581" spans="1:10" x14ac:dyDescent="0.25">
      <c r="A581" s="7">
        <v>656</v>
      </c>
      <c r="B581" s="8">
        <v>87</v>
      </c>
      <c r="C581" s="8"/>
      <c r="D581" s="8">
        <v>87</v>
      </c>
      <c r="G581" s="14" t="s">
        <v>8414</v>
      </c>
      <c r="H581">
        <v>50</v>
      </c>
      <c r="I581" s="15" t="s">
        <v>8415</v>
      </c>
      <c r="J581" s="8">
        <v>4</v>
      </c>
    </row>
    <row r="582" spans="1:10" x14ac:dyDescent="0.25">
      <c r="A582" s="7">
        <v>657</v>
      </c>
      <c r="B582" s="8">
        <v>99</v>
      </c>
      <c r="C582" s="8"/>
      <c r="D582" s="8">
        <v>99</v>
      </c>
      <c r="G582" s="14" t="s">
        <v>8414</v>
      </c>
      <c r="H582">
        <v>108</v>
      </c>
      <c r="I582" s="15" t="s">
        <v>8415</v>
      </c>
      <c r="J582" s="8">
        <v>3</v>
      </c>
    </row>
    <row r="583" spans="1:10" x14ac:dyDescent="0.25">
      <c r="A583" s="7">
        <v>658</v>
      </c>
      <c r="B583" s="8">
        <v>276</v>
      </c>
      <c r="C583" s="8"/>
      <c r="D583" s="8">
        <v>276</v>
      </c>
      <c r="G583" s="14" t="s">
        <v>8414</v>
      </c>
      <c r="H583">
        <v>139</v>
      </c>
      <c r="I583" s="15" t="s">
        <v>8415</v>
      </c>
      <c r="J583" s="8">
        <v>5</v>
      </c>
    </row>
    <row r="584" spans="1:10" x14ac:dyDescent="0.25">
      <c r="A584" s="7">
        <v>659</v>
      </c>
      <c r="B584" s="8">
        <v>21</v>
      </c>
      <c r="C584" s="8"/>
      <c r="D584" s="8">
        <v>21</v>
      </c>
      <c r="G584" s="14" t="s">
        <v>8414</v>
      </c>
      <c r="H584">
        <v>7</v>
      </c>
      <c r="I584" s="15" t="s">
        <v>8415</v>
      </c>
      <c r="J584" s="8">
        <v>17</v>
      </c>
    </row>
    <row r="585" spans="1:10" x14ac:dyDescent="0.25">
      <c r="A585" s="7">
        <v>660</v>
      </c>
      <c r="B585" s="8"/>
      <c r="C585" s="8">
        <v>18</v>
      </c>
      <c r="D585" s="8">
        <v>18</v>
      </c>
      <c r="G585" s="14" t="s">
        <v>8414</v>
      </c>
      <c r="H585">
        <v>149</v>
      </c>
      <c r="I585" s="15" t="s">
        <v>8415</v>
      </c>
      <c r="J585" s="8">
        <v>3</v>
      </c>
    </row>
    <row r="586" spans="1:10" x14ac:dyDescent="0.25">
      <c r="A586" s="7">
        <v>661</v>
      </c>
      <c r="B586" s="8"/>
      <c r="C586" s="8">
        <v>9</v>
      </c>
      <c r="D586" s="8">
        <v>9</v>
      </c>
      <c r="G586" s="14" t="s">
        <v>8414</v>
      </c>
      <c r="H586">
        <v>31</v>
      </c>
      <c r="I586" s="15" t="s">
        <v>8415</v>
      </c>
      <c r="J586" s="8">
        <v>2</v>
      </c>
    </row>
    <row r="587" spans="1:10" x14ac:dyDescent="0.25">
      <c r="A587" s="7">
        <v>662</v>
      </c>
      <c r="B587" s="8"/>
      <c r="C587" s="8">
        <v>4</v>
      </c>
      <c r="D587" s="8">
        <v>4</v>
      </c>
      <c r="G587" s="14" t="s">
        <v>8414</v>
      </c>
      <c r="H587">
        <v>26</v>
      </c>
      <c r="I587" s="15" t="s">
        <v>8415</v>
      </c>
      <c r="J587" s="8">
        <v>6</v>
      </c>
    </row>
    <row r="588" spans="1:10" x14ac:dyDescent="0.25">
      <c r="A588" s="7">
        <v>663</v>
      </c>
      <c r="B588" s="8"/>
      <c r="C588" s="8">
        <v>7</v>
      </c>
      <c r="D588" s="8">
        <v>7</v>
      </c>
      <c r="G588" s="14" t="s">
        <v>8414</v>
      </c>
      <c r="H588">
        <v>172</v>
      </c>
      <c r="I588" s="15" t="s">
        <v>8415</v>
      </c>
      <c r="J588" s="8">
        <v>0</v>
      </c>
    </row>
    <row r="589" spans="1:10" x14ac:dyDescent="0.25">
      <c r="A589" s="7">
        <v>664</v>
      </c>
      <c r="B589" s="8"/>
      <c r="C589" s="8">
        <v>29</v>
      </c>
      <c r="D589" s="8">
        <v>29</v>
      </c>
      <c r="G589" s="14" t="s">
        <v>8414</v>
      </c>
      <c r="H589">
        <v>78</v>
      </c>
      <c r="I589" s="15" t="s">
        <v>8415</v>
      </c>
      <c r="J589" s="8">
        <v>1</v>
      </c>
    </row>
    <row r="590" spans="1:10" x14ac:dyDescent="0.25">
      <c r="A590" s="7">
        <v>665</v>
      </c>
      <c r="B590" s="8"/>
      <c r="C590" s="8">
        <v>12</v>
      </c>
      <c r="D590" s="8">
        <v>12</v>
      </c>
      <c r="G590" s="14" t="s">
        <v>8414</v>
      </c>
      <c r="H590">
        <v>120</v>
      </c>
      <c r="I590" s="15" t="s">
        <v>8415</v>
      </c>
      <c r="J590" s="8">
        <v>3</v>
      </c>
    </row>
    <row r="591" spans="1:10" x14ac:dyDescent="0.25">
      <c r="A591" s="7">
        <v>666</v>
      </c>
      <c r="B591" s="8"/>
      <c r="C591" s="8">
        <v>4</v>
      </c>
      <c r="D591" s="8">
        <v>4</v>
      </c>
      <c r="G591" s="14" t="s">
        <v>8414</v>
      </c>
      <c r="H591">
        <v>227</v>
      </c>
      <c r="I591" s="15" t="s">
        <v>8415</v>
      </c>
      <c r="J591" s="8">
        <v>13</v>
      </c>
    </row>
    <row r="592" spans="1:10" x14ac:dyDescent="0.25">
      <c r="A592" s="7">
        <v>667</v>
      </c>
      <c r="B592" s="8"/>
      <c r="C592" s="8">
        <v>28</v>
      </c>
      <c r="D592" s="8">
        <v>28</v>
      </c>
      <c r="G592" s="14" t="s">
        <v>8414</v>
      </c>
      <c r="H592">
        <v>42</v>
      </c>
      <c r="I592" s="15" t="s">
        <v>8415</v>
      </c>
      <c r="J592" s="8">
        <v>1</v>
      </c>
    </row>
    <row r="593" spans="1:10" x14ac:dyDescent="0.25">
      <c r="A593" s="7">
        <v>668</v>
      </c>
      <c r="B593" s="8"/>
      <c r="C593" s="8">
        <v>25</v>
      </c>
      <c r="D593" s="8">
        <v>25</v>
      </c>
      <c r="G593" s="14" t="s">
        <v>8414</v>
      </c>
      <c r="H593">
        <v>64</v>
      </c>
      <c r="I593" s="15" t="s">
        <v>8415</v>
      </c>
      <c r="J593" s="8">
        <v>1</v>
      </c>
    </row>
    <row r="594" spans="1:10" x14ac:dyDescent="0.25">
      <c r="A594" s="7">
        <v>669</v>
      </c>
      <c r="B594" s="8"/>
      <c r="C594" s="8">
        <v>28</v>
      </c>
      <c r="D594" s="8">
        <v>28</v>
      </c>
      <c r="G594" s="14" t="s">
        <v>8414</v>
      </c>
      <c r="H594">
        <v>121</v>
      </c>
      <c r="I594" s="15" t="s">
        <v>8415</v>
      </c>
      <c r="J594" s="8">
        <v>9</v>
      </c>
    </row>
    <row r="595" spans="1:10" x14ac:dyDescent="0.25">
      <c r="A595" s="7">
        <v>670</v>
      </c>
      <c r="B595" s="8"/>
      <c r="C595" s="8">
        <v>310</v>
      </c>
      <c r="D595" s="8">
        <v>310</v>
      </c>
      <c r="G595" s="14" t="s">
        <v>8414</v>
      </c>
      <c r="H595">
        <v>87</v>
      </c>
      <c r="I595" s="15" t="s">
        <v>8415</v>
      </c>
      <c r="J595" s="8">
        <v>0</v>
      </c>
    </row>
    <row r="596" spans="1:10" x14ac:dyDescent="0.25">
      <c r="A596" s="7">
        <v>671</v>
      </c>
      <c r="B596" s="8"/>
      <c r="C596" s="8">
        <v>15</v>
      </c>
      <c r="D596" s="8">
        <v>15</v>
      </c>
      <c r="G596" s="14" t="s">
        <v>8414</v>
      </c>
      <c r="H596">
        <v>65</v>
      </c>
      <c r="I596" s="15" t="s">
        <v>8415</v>
      </c>
      <c r="J596" s="8">
        <v>2</v>
      </c>
    </row>
    <row r="597" spans="1:10" x14ac:dyDescent="0.25">
      <c r="A597" s="7">
        <v>672</v>
      </c>
      <c r="B597" s="8"/>
      <c r="C597" s="8">
        <v>215</v>
      </c>
      <c r="D597" s="8">
        <v>215</v>
      </c>
      <c r="G597" s="14" t="s">
        <v>8414</v>
      </c>
      <c r="H597">
        <v>49</v>
      </c>
      <c r="I597" s="15" t="s">
        <v>8415</v>
      </c>
      <c r="J597" s="8">
        <v>1</v>
      </c>
    </row>
    <row r="598" spans="1:10" x14ac:dyDescent="0.25">
      <c r="A598" s="7">
        <v>673</v>
      </c>
      <c r="B598" s="8"/>
      <c r="C598" s="8">
        <v>3</v>
      </c>
      <c r="D598" s="8">
        <v>3</v>
      </c>
      <c r="G598" s="14" t="s">
        <v>8414</v>
      </c>
      <c r="H598">
        <v>19</v>
      </c>
      <c r="I598" s="15" t="s">
        <v>8415</v>
      </c>
      <c r="J598" s="8">
        <v>10</v>
      </c>
    </row>
    <row r="599" spans="1:10" x14ac:dyDescent="0.25">
      <c r="A599" s="7">
        <v>674</v>
      </c>
      <c r="B599" s="8"/>
      <c r="C599" s="8">
        <v>2</v>
      </c>
      <c r="D599" s="8">
        <v>2</v>
      </c>
      <c r="G599" s="14" t="s">
        <v>8414</v>
      </c>
      <c r="H599">
        <v>81</v>
      </c>
      <c r="I599" s="15" t="s">
        <v>8415</v>
      </c>
      <c r="J599" s="8">
        <v>3</v>
      </c>
    </row>
    <row r="600" spans="1:10" x14ac:dyDescent="0.25">
      <c r="A600" s="7">
        <v>675</v>
      </c>
      <c r="B600" s="8"/>
      <c r="C600" s="8">
        <v>26</v>
      </c>
      <c r="D600" s="8">
        <v>26</v>
      </c>
      <c r="G600" s="14" t="s">
        <v>8414</v>
      </c>
      <c r="H600">
        <v>264</v>
      </c>
      <c r="I600" s="15" t="s">
        <v>8415</v>
      </c>
      <c r="J600" s="8">
        <v>2</v>
      </c>
    </row>
    <row r="601" spans="1:10" x14ac:dyDescent="0.25">
      <c r="A601" s="7">
        <v>676</v>
      </c>
      <c r="B601" s="8"/>
      <c r="C601" s="8">
        <v>24</v>
      </c>
      <c r="D601" s="8">
        <v>24</v>
      </c>
      <c r="G601" s="14" t="s">
        <v>8414</v>
      </c>
      <c r="H601">
        <v>25</v>
      </c>
      <c r="I601" s="15" t="s">
        <v>8415</v>
      </c>
      <c r="J601" s="8">
        <v>2</v>
      </c>
    </row>
    <row r="602" spans="1:10" x14ac:dyDescent="0.25">
      <c r="A602" s="7">
        <v>677</v>
      </c>
      <c r="B602" s="8"/>
      <c r="C602" s="8">
        <v>96</v>
      </c>
      <c r="D602" s="8">
        <v>96</v>
      </c>
      <c r="G602" s="14" t="s">
        <v>8414</v>
      </c>
      <c r="H602">
        <v>5</v>
      </c>
      <c r="I602" s="15" t="s">
        <v>8415</v>
      </c>
      <c r="J602" s="8">
        <v>1</v>
      </c>
    </row>
    <row r="603" spans="1:10" x14ac:dyDescent="0.25">
      <c r="A603" s="7">
        <v>678</v>
      </c>
      <c r="B603" s="8"/>
      <c r="C603" s="8">
        <v>17</v>
      </c>
      <c r="D603" s="8">
        <v>17</v>
      </c>
      <c r="G603" s="14" t="s">
        <v>8414</v>
      </c>
      <c r="H603">
        <v>144</v>
      </c>
      <c r="I603" s="15" t="s">
        <v>8415</v>
      </c>
      <c r="J603" s="8">
        <v>14</v>
      </c>
    </row>
    <row r="604" spans="1:10" x14ac:dyDescent="0.25">
      <c r="A604" s="7">
        <v>679</v>
      </c>
      <c r="B604" s="8"/>
      <c r="C604" s="8">
        <v>94</v>
      </c>
      <c r="D604" s="8">
        <v>94</v>
      </c>
      <c r="G604" s="14" t="s">
        <v>8414</v>
      </c>
      <c r="H604">
        <v>92</v>
      </c>
      <c r="I604" s="15" t="s">
        <v>8415</v>
      </c>
      <c r="J604" s="8">
        <v>0</v>
      </c>
    </row>
    <row r="605" spans="1:10" x14ac:dyDescent="0.25">
      <c r="A605" s="7">
        <v>680</v>
      </c>
      <c r="B605" s="8"/>
      <c r="C605" s="8">
        <v>129</v>
      </c>
      <c r="D605" s="8">
        <v>129</v>
      </c>
      <c r="G605" s="14" t="s">
        <v>8414</v>
      </c>
      <c r="H605">
        <v>147</v>
      </c>
      <c r="I605" s="15" t="s">
        <v>8415</v>
      </c>
      <c r="J605" s="8">
        <v>0</v>
      </c>
    </row>
    <row r="606" spans="1:10" x14ac:dyDescent="0.25">
      <c r="A606" s="7">
        <v>681</v>
      </c>
      <c r="B606" s="8"/>
      <c r="C606" s="8">
        <v>1</v>
      </c>
      <c r="D606" s="8">
        <v>1</v>
      </c>
      <c r="G606" s="14" t="s">
        <v>8414</v>
      </c>
      <c r="H606">
        <v>90</v>
      </c>
      <c r="I606" s="15" t="s">
        <v>8415</v>
      </c>
      <c r="J606" s="8">
        <v>4</v>
      </c>
    </row>
    <row r="607" spans="1:10" x14ac:dyDescent="0.25">
      <c r="A607" s="7">
        <v>682</v>
      </c>
      <c r="B607" s="8"/>
      <c r="C607" s="8">
        <v>4</v>
      </c>
      <c r="D607" s="8">
        <v>4</v>
      </c>
      <c r="G607" s="14" t="s">
        <v>8414</v>
      </c>
      <c r="H607">
        <v>87</v>
      </c>
      <c r="I607" s="15" t="s">
        <v>8415</v>
      </c>
      <c r="J607" s="8">
        <v>3</v>
      </c>
    </row>
    <row r="608" spans="1:10" x14ac:dyDescent="0.25">
      <c r="A608" s="7">
        <v>683</v>
      </c>
      <c r="B608" s="8"/>
      <c r="C608" s="8">
        <v>3</v>
      </c>
      <c r="D608" s="8">
        <v>3</v>
      </c>
      <c r="G608" s="14" t="s">
        <v>8414</v>
      </c>
      <c r="H608">
        <v>406</v>
      </c>
      <c r="I608" s="15" t="s">
        <v>8415</v>
      </c>
      <c r="J608" s="8">
        <v>0</v>
      </c>
    </row>
    <row r="609" spans="1:10" x14ac:dyDescent="0.25">
      <c r="A609" s="7">
        <v>684</v>
      </c>
      <c r="B609" s="8"/>
      <c r="C609" s="8">
        <v>135</v>
      </c>
      <c r="D609" s="8">
        <v>135</v>
      </c>
      <c r="G609" s="14" t="s">
        <v>8414</v>
      </c>
      <c r="H609">
        <v>20</v>
      </c>
      <c r="I609" s="15" t="s">
        <v>8415</v>
      </c>
      <c r="J609" s="8">
        <v>5</v>
      </c>
    </row>
    <row r="610" spans="1:10" x14ac:dyDescent="0.25">
      <c r="A610" s="7">
        <v>685</v>
      </c>
      <c r="B610" s="8"/>
      <c r="C610" s="8">
        <v>10</v>
      </c>
      <c r="D610" s="8">
        <v>10</v>
      </c>
      <c r="G610" s="14" t="s">
        <v>8414</v>
      </c>
      <c r="H610">
        <v>70</v>
      </c>
      <c r="I610" s="15" t="s">
        <v>8415</v>
      </c>
      <c r="J610" s="8">
        <v>47</v>
      </c>
    </row>
    <row r="611" spans="1:10" x14ac:dyDescent="0.25">
      <c r="A611" s="7">
        <v>686</v>
      </c>
      <c r="B611" s="8"/>
      <c r="C611" s="8">
        <v>0</v>
      </c>
      <c r="D611" s="8">
        <v>0</v>
      </c>
      <c r="G611" s="14" t="s">
        <v>8414</v>
      </c>
      <c r="H611">
        <v>16</v>
      </c>
      <c r="I611" s="15" t="s">
        <v>8415</v>
      </c>
      <c r="J611" s="8">
        <v>0</v>
      </c>
    </row>
    <row r="612" spans="1:10" x14ac:dyDescent="0.25">
      <c r="A612" s="7">
        <v>687</v>
      </c>
      <c r="B612" s="8"/>
      <c r="C612" s="8">
        <v>6</v>
      </c>
      <c r="D612" s="8">
        <v>6</v>
      </c>
      <c r="G612" s="14" t="s">
        <v>8414</v>
      </c>
      <c r="H612">
        <v>52</v>
      </c>
      <c r="I612" s="15" t="s">
        <v>8415</v>
      </c>
      <c r="J612" s="8">
        <v>10</v>
      </c>
    </row>
    <row r="613" spans="1:10" x14ac:dyDescent="0.25">
      <c r="A613" s="7">
        <v>688</v>
      </c>
      <c r="B613" s="8"/>
      <c r="C613" s="8">
        <v>36</v>
      </c>
      <c r="D613" s="8">
        <v>36</v>
      </c>
      <c r="G613" s="14" t="s">
        <v>8414</v>
      </c>
      <c r="H613">
        <v>66</v>
      </c>
      <c r="I613" s="15" t="s">
        <v>8415</v>
      </c>
      <c r="J613" s="8">
        <v>11</v>
      </c>
    </row>
    <row r="614" spans="1:10" x14ac:dyDescent="0.25">
      <c r="A614" s="7">
        <v>689</v>
      </c>
      <c r="B614" s="8"/>
      <c r="C614" s="8">
        <v>336</v>
      </c>
      <c r="D614" s="8">
        <v>336</v>
      </c>
      <c r="G614" s="14" t="s">
        <v>8414</v>
      </c>
      <c r="H614">
        <v>109</v>
      </c>
      <c r="I614" s="15" t="s">
        <v>8415</v>
      </c>
      <c r="J614" s="8">
        <v>2</v>
      </c>
    </row>
    <row r="615" spans="1:10" x14ac:dyDescent="0.25">
      <c r="A615" s="7">
        <v>690</v>
      </c>
      <c r="B615" s="8"/>
      <c r="C615" s="8">
        <v>34</v>
      </c>
      <c r="D615" s="8">
        <v>34</v>
      </c>
      <c r="G615" s="14" t="s">
        <v>8414</v>
      </c>
      <c r="H615">
        <v>168</v>
      </c>
      <c r="I615" s="15" t="s">
        <v>8415</v>
      </c>
      <c r="J615" s="8">
        <v>2</v>
      </c>
    </row>
    <row r="616" spans="1:10" x14ac:dyDescent="0.25">
      <c r="A616" s="7">
        <v>691</v>
      </c>
      <c r="B616" s="8"/>
      <c r="C616" s="8">
        <v>10</v>
      </c>
      <c r="D616" s="8">
        <v>10</v>
      </c>
      <c r="G616" s="14" t="s">
        <v>8414</v>
      </c>
      <c r="H616">
        <v>31</v>
      </c>
      <c r="I616" s="15" t="s">
        <v>8415</v>
      </c>
      <c r="J616" s="8">
        <v>22</v>
      </c>
    </row>
    <row r="617" spans="1:10" x14ac:dyDescent="0.25">
      <c r="A617" s="7">
        <v>692</v>
      </c>
      <c r="B617" s="8"/>
      <c r="C617" s="8">
        <v>201</v>
      </c>
      <c r="D617" s="8">
        <v>201</v>
      </c>
      <c r="G617" s="14" t="s">
        <v>8414</v>
      </c>
      <c r="H617">
        <v>133</v>
      </c>
      <c r="I617" s="15" t="s">
        <v>8415</v>
      </c>
      <c r="J617" s="8">
        <v>8</v>
      </c>
    </row>
    <row r="618" spans="1:10" x14ac:dyDescent="0.25">
      <c r="A618" s="7">
        <v>693</v>
      </c>
      <c r="B618" s="8"/>
      <c r="C618" s="8">
        <v>296</v>
      </c>
      <c r="D618" s="8">
        <v>296</v>
      </c>
      <c r="G618" s="14" t="s">
        <v>8414</v>
      </c>
      <c r="H618">
        <v>151</v>
      </c>
      <c r="I618" s="15" t="s">
        <v>8415</v>
      </c>
      <c r="J618" s="8">
        <v>6</v>
      </c>
    </row>
    <row r="619" spans="1:10" x14ac:dyDescent="0.25">
      <c r="A619" s="7">
        <v>694</v>
      </c>
      <c r="B619" s="8"/>
      <c r="C619" s="8">
        <v>7</v>
      </c>
      <c r="D619" s="8">
        <v>7</v>
      </c>
      <c r="G619" s="14" t="s">
        <v>8414</v>
      </c>
      <c r="H619">
        <v>5</v>
      </c>
      <c r="I619" s="15" t="s">
        <v>8415</v>
      </c>
      <c r="J619" s="8">
        <v>1</v>
      </c>
    </row>
    <row r="620" spans="1:10" x14ac:dyDescent="0.25">
      <c r="A620" s="7">
        <v>695</v>
      </c>
      <c r="B620" s="8"/>
      <c r="C620" s="8">
        <v>7</v>
      </c>
      <c r="D620" s="8">
        <v>7</v>
      </c>
      <c r="G620" s="14" t="s">
        <v>8414</v>
      </c>
      <c r="H620">
        <v>73</v>
      </c>
      <c r="I620" s="15" t="s">
        <v>8415</v>
      </c>
      <c r="J620" s="8">
        <v>3</v>
      </c>
    </row>
    <row r="621" spans="1:10" x14ac:dyDescent="0.25">
      <c r="A621" s="7">
        <v>696</v>
      </c>
      <c r="B621" s="8"/>
      <c r="C621" s="8">
        <v>1</v>
      </c>
      <c r="D621" s="8">
        <v>1</v>
      </c>
      <c r="G621" s="14" t="s">
        <v>8414</v>
      </c>
      <c r="H621">
        <v>148</v>
      </c>
      <c r="I621" s="15" t="s">
        <v>8415</v>
      </c>
      <c r="J621" s="8">
        <v>0</v>
      </c>
    </row>
    <row r="622" spans="1:10" x14ac:dyDescent="0.25">
      <c r="A622" s="7">
        <v>697</v>
      </c>
      <c r="B622" s="8"/>
      <c r="C622" s="8">
        <v>114</v>
      </c>
      <c r="D622" s="8">
        <v>114</v>
      </c>
      <c r="G622" s="14" t="s">
        <v>8414</v>
      </c>
      <c r="H622">
        <v>93</v>
      </c>
      <c r="I622" s="15" t="s">
        <v>8415</v>
      </c>
      <c r="J622" s="8">
        <v>0</v>
      </c>
    </row>
    <row r="623" spans="1:10" x14ac:dyDescent="0.25">
      <c r="A623" s="7">
        <v>698</v>
      </c>
      <c r="B623" s="8"/>
      <c r="C623" s="8">
        <v>29</v>
      </c>
      <c r="D623" s="8">
        <v>29</v>
      </c>
      <c r="G623" s="14" t="s">
        <v>8414</v>
      </c>
      <c r="H623">
        <v>63</v>
      </c>
      <c r="I623" s="15" t="s">
        <v>8415</v>
      </c>
      <c r="J623" s="8">
        <v>0</v>
      </c>
    </row>
    <row r="624" spans="1:10" x14ac:dyDescent="0.25">
      <c r="A624" s="7">
        <v>699</v>
      </c>
      <c r="B624" s="8"/>
      <c r="C624" s="8">
        <v>890</v>
      </c>
      <c r="D624" s="8">
        <v>890</v>
      </c>
      <c r="G624" s="14" t="s">
        <v>8414</v>
      </c>
      <c r="H624">
        <v>134</v>
      </c>
      <c r="I624" s="15" t="s">
        <v>8415</v>
      </c>
      <c r="J624" s="8">
        <v>0</v>
      </c>
    </row>
    <row r="625" spans="1:10" x14ac:dyDescent="0.25">
      <c r="A625" s="7">
        <v>700</v>
      </c>
      <c r="B625" s="8"/>
      <c r="C625" s="8">
        <v>31</v>
      </c>
      <c r="D625" s="8">
        <v>31</v>
      </c>
      <c r="G625" s="14" t="s">
        <v>8414</v>
      </c>
      <c r="H625">
        <v>14</v>
      </c>
      <c r="I625" s="15" t="s">
        <v>8415</v>
      </c>
      <c r="J625" s="8">
        <v>0</v>
      </c>
    </row>
    <row r="626" spans="1:10" x14ac:dyDescent="0.25">
      <c r="A626" s="7">
        <v>701</v>
      </c>
      <c r="B626" s="8"/>
      <c r="C626" s="8">
        <v>21</v>
      </c>
      <c r="D626" s="8">
        <v>21</v>
      </c>
      <c r="G626" s="14" t="s">
        <v>8414</v>
      </c>
      <c r="H626">
        <v>78</v>
      </c>
      <c r="I626" s="15" t="s">
        <v>8415</v>
      </c>
      <c r="J626" s="8">
        <v>3</v>
      </c>
    </row>
    <row r="627" spans="1:10" x14ac:dyDescent="0.25">
      <c r="A627" s="7">
        <v>702</v>
      </c>
      <c r="B627" s="8"/>
      <c r="C627" s="8">
        <v>37</v>
      </c>
      <c r="D627" s="8">
        <v>37</v>
      </c>
      <c r="G627" s="14" t="s">
        <v>8414</v>
      </c>
      <c r="H627">
        <v>112</v>
      </c>
      <c r="I627" s="15" t="s">
        <v>8415</v>
      </c>
      <c r="J627" s="8">
        <v>0</v>
      </c>
    </row>
    <row r="628" spans="1:10" x14ac:dyDescent="0.25">
      <c r="A628" s="7">
        <v>703</v>
      </c>
      <c r="B628" s="8"/>
      <c r="C628" s="8">
        <v>7</v>
      </c>
      <c r="D628" s="8">
        <v>7</v>
      </c>
      <c r="G628" s="14" t="s">
        <v>8414</v>
      </c>
      <c r="H628">
        <v>34</v>
      </c>
      <c r="I628" s="15" t="s">
        <v>8415</v>
      </c>
      <c r="J628" s="8">
        <v>0</v>
      </c>
    </row>
    <row r="629" spans="1:10" x14ac:dyDescent="0.25">
      <c r="A629" s="7">
        <v>704</v>
      </c>
      <c r="B629" s="8"/>
      <c r="C629" s="8">
        <v>4</v>
      </c>
      <c r="D629" s="8">
        <v>4</v>
      </c>
      <c r="G629" s="14" t="s">
        <v>8414</v>
      </c>
      <c r="H629">
        <v>19</v>
      </c>
      <c r="I629" s="15" t="s">
        <v>8415</v>
      </c>
      <c r="J629" s="8">
        <v>1</v>
      </c>
    </row>
    <row r="630" spans="1:10" x14ac:dyDescent="0.25">
      <c r="A630" s="7">
        <v>705</v>
      </c>
      <c r="B630" s="8"/>
      <c r="C630" s="8">
        <v>5</v>
      </c>
      <c r="D630" s="8">
        <v>5</v>
      </c>
      <c r="G630" s="14" t="s">
        <v>8414</v>
      </c>
      <c r="H630">
        <v>13</v>
      </c>
      <c r="I630" s="15" t="s">
        <v>8415</v>
      </c>
      <c r="J630" s="8">
        <v>6</v>
      </c>
    </row>
    <row r="631" spans="1:10" x14ac:dyDescent="0.25">
      <c r="A631" s="7">
        <v>706</v>
      </c>
      <c r="B631" s="8"/>
      <c r="C631" s="8">
        <v>0</v>
      </c>
      <c r="D631" s="8">
        <v>0</v>
      </c>
      <c r="G631" s="14" t="s">
        <v>8414</v>
      </c>
      <c r="H631">
        <v>104</v>
      </c>
      <c r="I631" s="15" t="s">
        <v>8415</v>
      </c>
      <c r="J631" s="8">
        <v>1</v>
      </c>
    </row>
    <row r="632" spans="1:10" x14ac:dyDescent="0.25">
      <c r="A632" s="7">
        <v>707</v>
      </c>
      <c r="B632" s="8"/>
      <c r="C632" s="8">
        <v>456</v>
      </c>
      <c r="D632" s="8">
        <v>456</v>
      </c>
      <c r="G632" s="14" t="s">
        <v>8414</v>
      </c>
      <c r="H632">
        <v>52</v>
      </c>
      <c r="I632" s="15" t="s">
        <v>8415</v>
      </c>
      <c r="J632" s="8">
        <v>2</v>
      </c>
    </row>
    <row r="633" spans="1:10" x14ac:dyDescent="0.25">
      <c r="A633" s="7">
        <v>708</v>
      </c>
      <c r="B633" s="8"/>
      <c r="C633" s="8">
        <v>369</v>
      </c>
      <c r="D633" s="8">
        <v>369</v>
      </c>
      <c r="G633" s="14" t="s">
        <v>8414</v>
      </c>
      <c r="H633">
        <v>17</v>
      </c>
      <c r="I633" s="15" t="s">
        <v>8415</v>
      </c>
      <c r="J633" s="8">
        <v>0</v>
      </c>
    </row>
    <row r="634" spans="1:10" x14ac:dyDescent="0.25">
      <c r="A634" s="7">
        <v>709</v>
      </c>
      <c r="B634" s="8"/>
      <c r="C634" s="8">
        <v>2</v>
      </c>
      <c r="D634" s="8">
        <v>2</v>
      </c>
      <c r="G634" s="14" t="s">
        <v>8414</v>
      </c>
      <c r="H634">
        <v>82</v>
      </c>
      <c r="I634" s="15" t="s">
        <v>8415</v>
      </c>
      <c r="J634" s="8">
        <v>3</v>
      </c>
    </row>
    <row r="635" spans="1:10" x14ac:dyDescent="0.25">
      <c r="A635" s="7">
        <v>710</v>
      </c>
      <c r="B635" s="8"/>
      <c r="C635" s="8">
        <v>0</v>
      </c>
      <c r="D635" s="8">
        <v>0</v>
      </c>
      <c r="G635" s="14" t="s">
        <v>8414</v>
      </c>
      <c r="H635">
        <v>73</v>
      </c>
      <c r="I635" s="15" t="s">
        <v>8415</v>
      </c>
      <c r="J635" s="8">
        <v>3</v>
      </c>
    </row>
    <row r="636" spans="1:10" x14ac:dyDescent="0.25">
      <c r="A636" s="7">
        <v>711</v>
      </c>
      <c r="B636" s="8"/>
      <c r="C636" s="8">
        <v>338</v>
      </c>
      <c r="D636" s="8">
        <v>338</v>
      </c>
      <c r="G636" s="14" t="s">
        <v>8414</v>
      </c>
      <c r="H636">
        <v>158</v>
      </c>
      <c r="I636" s="15" t="s">
        <v>8415</v>
      </c>
      <c r="J636" s="8">
        <v>0</v>
      </c>
    </row>
    <row r="637" spans="1:10" x14ac:dyDescent="0.25">
      <c r="A637" s="7">
        <v>712</v>
      </c>
      <c r="B637" s="8"/>
      <c r="C637" s="8">
        <v>4</v>
      </c>
      <c r="D637" s="8">
        <v>4</v>
      </c>
      <c r="G637" s="14" t="s">
        <v>8414</v>
      </c>
      <c r="H637">
        <v>65</v>
      </c>
      <c r="I637" s="15" t="s">
        <v>8415</v>
      </c>
      <c r="J637" s="8">
        <v>6</v>
      </c>
    </row>
    <row r="638" spans="1:10" x14ac:dyDescent="0.25">
      <c r="A638" s="7">
        <v>713</v>
      </c>
      <c r="B638" s="8"/>
      <c r="C638" s="8">
        <v>1</v>
      </c>
      <c r="D638" s="8">
        <v>1</v>
      </c>
      <c r="G638" s="14" t="s">
        <v>8414</v>
      </c>
      <c r="H638">
        <v>184</v>
      </c>
      <c r="I638" s="15" t="s">
        <v>8415</v>
      </c>
      <c r="J638" s="8">
        <v>0</v>
      </c>
    </row>
    <row r="639" spans="1:10" x14ac:dyDescent="0.25">
      <c r="A639" s="7">
        <v>714</v>
      </c>
      <c r="B639" s="8"/>
      <c r="C639" s="8">
        <v>28</v>
      </c>
      <c r="D639" s="8">
        <v>28</v>
      </c>
      <c r="G639" s="14" t="s">
        <v>8414</v>
      </c>
      <c r="H639">
        <v>34</v>
      </c>
      <c r="I639" s="15" t="s">
        <v>8415</v>
      </c>
      <c r="J639" s="8">
        <v>19</v>
      </c>
    </row>
    <row r="640" spans="1:10" x14ac:dyDescent="0.25">
      <c r="A640" s="7">
        <v>715</v>
      </c>
      <c r="B640" s="8"/>
      <c r="C640" s="8">
        <v>12</v>
      </c>
      <c r="D640" s="8">
        <v>12</v>
      </c>
      <c r="G640" s="14" t="s">
        <v>8414</v>
      </c>
      <c r="H640">
        <v>240</v>
      </c>
      <c r="I640" s="15" t="s">
        <v>8415</v>
      </c>
      <c r="J640" s="8">
        <v>1</v>
      </c>
    </row>
    <row r="641" spans="1:10" x14ac:dyDescent="0.25">
      <c r="A641" s="7">
        <v>716</v>
      </c>
      <c r="B641" s="8"/>
      <c r="C641" s="8">
        <v>16</v>
      </c>
      <c r="D641" s="8">
        <v>16</v>
      </c>
      <c r="G641" s="14" t="s">
        <v>8414</v>
      </c>
      <c r="H641">
        <v>113</v>
      </c>
      <c r="I641" s="15" t="s">
        <v>8415</v>
      </c>
      <c r="J641" s="8">
        <v>2</v>
      </c>
    </row>
    <row r="642" spans="1:10" x14ac:dyDescent="0.25">
      <c r="A642" s="7">
        <v>717</v>
      </c>
      <c r="B642" s="8"/>
      <c r="C642" s="8">
        <v>4</v>
      </c>
      <c r="D642" s="8">
        <v>4</v>
      </c>
      <c r="G642" s="14" t="s">
        <v>8414</v>
      </c>
      <c r="H642">
        <v>66</v>
      </c>
      <c r="I642" s="15" t="s">
        <v>8415</v>
      </c>
      <c r="J642" s="8">
        <v>0</v>
      </c>
    </row>
    <row r="643" spans="1:10" x14ac:dyDescent="0.25">
      <c r="A643" s="7">
        <v>718</v>
      </c>
      <c r="B643" s="8"/>
      <c r="C643" s="8">
        <v>4</v>
      </c>
      <c r="D643" s="8">
        <v>4</v>
      </c>
      <c r="G643" s="14" t="s">
        <v>8414</v>
      </c>
      <c r="H643">
        <v>340</v>
      </c>
      <c r="I643" s="15" t="s">
        <v>8415</v>
      </c>
      <c r="J643" s="8">
        <v>11</v>
      </c>
    </row>
    <row r="644" spans="1:10" x14ac:dyDescent="0.25">
      <c r="A644" s="7">
        <v>719</v>
      </c>
      <c r="B644" s="8"/>
      <c r="C644" s="8">
        <v>10</v>
      </c>
      <c r="D644" s="8">
        <v>10</v>
      </c>
      <c r="G644" s="14" t="s">
        <v>8414</v>
      </c>
      <c r="H644">
        <v>150</v>
      </c>
      <c r="I644" s="15" t="s">
        <v>8415</v>
      </c>
      <c r="J644" s="8">
        <v>0</v>
      </c>
    </row>
    <row r="645" spans="1:10" x14ac:dyDescent="0.25">
      <c r="A645" s="7">
        <v>720</v>
      </c>
      <c r="B645" s="8">
        <v>41</v>
      </c>
      <c r="C645" s="8"/>
      <c r="D645" s="8">
        <v>41</v>
      </c>
      <c r="G645" s="14" t="s">
        <v>8414</v>
      </c>
      <c r="H645">
        <v>25</v>
      </c>
      <c r="I645" s="15" t="s">
        <v>8415</v>
      </c>
      <c r="J645" s="8">
        <v>0</v>
      </c>
    </row>
    <row r="646" spans="1:10" x14ac:dyDescent="0.25">
      <c r="A646" s="7">
        <v>721</v>
      </c>
      <c r="B646" s="8">
        <v>119</v>
      </c>
      <c r="C646" s="8"/>
      <c r="D646" s="8">
        <v>119</v>
      </c>
      <c r="G646" s="14" t="s">
        <v>8414</v>
      </c>
      <c r="H646">
        <v>234</v>
      </c>
      <c r="I646" s="15" t="s">
        <v>8415</v>
      </c>
      <c r="J646" s="8">
        <v>1</v>
      </c>
    </row>
    <row r="647" spans="1:10" x14ac:dyDescent="0.25">
      <c r="A647" s="7">
        <v>722</v>
      </c>
      <c r="B647" s="8">
        <v>153</v>
      </c>
      <c r="C647" s="8"/>
      <c r="D647" s="8">
        <v>153</v>
      </c>
      <c r="G647" s="14" t="s">
        <v>8414</v>
      </c>
      <c r="H647">
        <v>2602</v>
      </c>
      <c r="I647" s="15" t="s">
        <v>8415</v>
      </c>
      <c r="J647" s="8">
        <v>3</v>
      </c>
    </row>
    <row r="648" spans="1:10" x14ac:dyDescent="0.25">
      <c r="A648" s="7">
        <v>723</v>
      </c>
      <c r="B648" s="8">
        <v>100</v>
      </c>
      <c r="C648" s="8"/>
      <c r="D648" s="8">
        <v>100</v>
      </c>
      <c r="G648" s="14" t="s">
        <v>8414</v>
      </c>
      <c r="H648">
        <v>248</v>
      </c>
      <c r="I648" s="15" t="s">
        <v>8415</v>
      </c>
      <c r="J648" s="8">
        <v>1</v>
      </c>
    </row>
    <row r="649" spans="1:10" x14ac:dyDescent="0.25">
      <c r="A649" s="7">
        <v>724</v>
      </c>
      <c r="B649" s="8">
        <v>143</v>
      </c>
      <c r="C649" s="8"/>
      <c r="D649" s="8">
        <v>143</v>
      </c>
      <c r="G649" s="14" t="s">
        <v>8414</v>
      </c>
      <c r="H649">
        <v>600</v>
      </c>
      <c r="I649" s="15" t="s">
        <v>8415</v>
      </c>
      <c r="J649" s="8">
        <v>15</v>
      </c>
    </row>
    <row r="650" spans="1:10" x14ac:dyDescent="0.25">
      <c r="A650" s="7">
        <v>725</v>
      </c>
      <c r="B650" s="8">
        <v>140</v>
      </c>
      <c r="C650" s="8"/>
      <c r="D650" s="8">
        <v>140</v>
      </c>
      <c r="G650" s="14" t="s">
        <v>8414</v>
      </c>
      <c r="H650">
        <v>293</v>
      </c>
      <c r="I650" s="15" t="s">
        <v>8415</v>
      </c>
      <c r="J650" s="8">
        <v>2</v>
      </c>
    </row>
    <row r="651" spans="1:10" x14ac:dyDescent="0.25">
      <c r="A651" s="7">
        <v>726</v>
      </c>
      <c r="B651" s="8">
        <v>35</v>
      </c>
      <c r="C651" s="8"/>
      <c r="D651" s="8">
        <v>35</v>
      </c>
      <c r="G651" s="14" t="s">
        <v>8414</v>
      </c>
      <c r="H651">
        <v>321</v>
      </c>
      <c r="I651" s="15" t="s">
        <v>8415</v>
      </c>
      <c r="J651" s="8">
        <v>1</v>
      </c>
    </row>
    <row r="652" spans="1:10" x14ac:dyDescent="0.25">
      <c r="A652" s="7">
        <v>727</v>
      </c>
      <c r="B652" s="8">
        <v>149</v>
      </c>
      <c r="C652" s="8"/>
      <c r="D652" s="8">
        <v>149</v>
      </c>
      <c r="G652" s="14" t="s">
        <v>8414</v>
      </c>
      <c r="H652">
        <v>81</v>
      </c>
      <c r="I652" s="15" t="s">
        <v>8415</v>
      </c>
      <c r="J652" s="8">
        <v>1</v>
      </c>
    </row>
    <row r="653" spans="1:10" x14ac:dyDescent="0.25">
      <c r="A653" s="7">
        <v>728</v>
      </c>
      <c r="B653" s="8">
        <v>130</v>
      </c>
      <c r="C653" s="8"/>
      <c r="D653" s="8">
        <v>130</v>
      </c>
      <c r="G653" s="14" t="s">
        <v>8414</v>
      </c>
      <c r="H653">
        <v>343</v>
      </c>
      <c r="I653" s="15" t="s">
        <v>8415</v>
      </c>
      <c r="J653" s="8">
        <v>0</v>
      </c>
    </row>
    <row r="654" spans="1:10" x14ac:dyDescent="0.25">
      <c r="A654" s="7">
        <v>729</v>
      </c>
      <c r="B654" s="8">
        <v>120</v>
      </c>
      <c r="C654" s="8"/>
      <c r="D654" s="8">
        <v>120</v>
      </c>
      <c r="G654" s="14" t="s">
        <v>8414</v>
      </c>
      <c r="H654">
        <v>336</v>
      </c>
      <c r="I654" s="15" t="s">
        <v>8415</v>
      </c>
      <c r="J654" s="8">
        <v>1</v>
      </c>
    </row>
    <row r="655" spans="1:10" x14ac:dyDescent="0.25">
      <c r="A655" s="7">
        <v>730</v>
      </c>
      <c r="B655" s="8">
        <v>265</v>
      </c>
      <c r="C655" s="8"/>
      <c r="D655" s="8">
        <v>265</v>
      </c>
      <c r="G655" s="14" t="s">
        <v>8414</v>
      </c>
      <c r="H655">
        <v>47</v>
      </c>
      <c r="I655" s="15" t="s">
        <v>8415</v>
      </c>
      <c r="J655" s="8">
        <v>11</v>
      </c>
    </row>
    <row r="656" spans="1:10" x14ac:dyDescent="0.25">
      <c r="A656" s="7">
        <v>731</v>
      </c>
      <c r="B656" s="8">
        <v>71</v>
      </c>
      <c r="C656" s="8"/>
      <c r="D656" s="8">
        <v>71</v>
      </c>
      <c r="G656" s="14" t="s">
        <v>8414</v>
      </c>
      <c r="H656">
        <v>76</v>
      </c>
      <c r="I656" s="15" t="s">
        <v>8415</v>
      </c>
      <c r="J656" s="8">
        <v>0</v>
      </c>
    </row>
    <row r="657" spans="1:10" x14ac:dyDescent="0.25">
      <c r="A657" s="7">
        <v>732</v>
      </c>
      <c r="B657" s="8">
        <v>13</v>
      </c>
      <c r="C657" s="8"/>
      <c r="D657" s="8">
        <v>13</v>
      </c>
      <c r="G657" s="14" t="s">
        <v>8414</v>
      </c>
      <c r="H657">
        <v>441</v>
      </c>
      <c r="I657" s="15" t="s">
        <v>8415</v>
      </c>
      <c r="J657" s="8">
        <v>1</v>
      </c>
    </row>
    <row r="658" spans="1:10" x14ac:dyDescent="0.25">
      <c r="A658" s="7">
        <v>733</v>
      </c>
      <c r="B658" s="8">
        <v>169</v>
      </c>
      <c r="C658" s="8"/>
      <c r="D658" s="8">
        <v>169</v>
      </c>
      <c r="G658" s="14" t="s">
        <v>8414</v>
      </c>
      <c r="H658">
        <v>916</v>
      </c>
      <c r="I658" s="15" t="s">
        <v>8415</v>
      </c>
      <c r="J658" s="8">
        <v>6</v>
      </c>
    </row>
    <row r="659" spans="1:10" x14ac:dyDescent="0.25">
      <c r="A659" s="7">
        <v>734</v>
      </c>
      <c r="B659" s="8">
        <v>57</v>
      </c>
      <c r="C659" s="8"/>
      <c r="D659" s="8">
        <v>57</v>
      </c>
      <c r="G659" s="14" t="s">
        <v>8414</v>
      </c>
      <c r="H659">
        <v>369</v>
      </c>
      <c r="I659" s="15" t="s">
        <v>8415</v>
      </c>
      <c r="J659" s="8">
        <v>7</v>
      </c>
    </row>
    <row r="660" spans="1:10" x14ac:dyDescent="0.25">
      <c r="A660" s="7">
        <v>735</v>
      </c>
      <c r="B660" s="8">
        <v>229</v>
      </c>
      <c r="C660" s="8"/>
      <c r="D660" s="8">
        <v>229</v>
      </c>
      <c r="G660" s="14" t="s">
        <v>8414</v>
      </c>
      <c r="H660">
        <v>20242</v>
      </c>
      <c r="I660" s="15" t="s">
        <v>8415</v>
      </c>
      <c r="J660" s="8">
        <v>0</v>
      </c>
    </row>
    <row r="661" spans="1:10" x14ac:dyDescent="0.25">
      <c r="A661" s="7">
        <v>736</v>
      </c>
      <c r="B661" s="8">
        <v>108</v>
      </c>
      <c r="C661" s="8"/>
      <c r="D661" s="8">
        <v>108</v>
      </c>
      <c r="G661" s="14" t="s">
        <v>8414</v>
      </c>
      <c r="H661">
        <v>71</v>
      </c>
      <c r="I661" s="15" t="s">
        <v>8415</v>
      </c>
      <c r="J661" s="8">
        <v>16</v>
      </c>
    </row>
    <row r="662" spans="1:10" x14ac:dyDescent="0.25">
      <c r="A662" s="7">
        <v>737</v>
      </c>
      <c r="B662" s="8">
        <v>108</v>
      </c>
      <c r="C662" s="8"/>
      <c r="D662" s="8">
        <v>108</v>
      </c>
      <c r="G662" s="14" t="s">
        <v>8414</v>
      </c>
      <c r="H662">
        <v>635</v>
      </c>
      <c r="I662" s="15" t="s">
        <v>8415</v>
      </c>
      <c r="J662" s="8">
        <v>0</v>
      </c>
    </row>
    <row r="663" spans="1:10" x14ac:dyDescent="0.25">
      <c r="A663" s="7">
        <v>738</v>
      </c>
      <c r="B663" s="8">
        <v>41</v>
      </c>
      <c r="C663" s="8"/>
      <c r="D663" s="8">
        <v>41</v>
      </c>
      <c r="G663" s="14" t="s">
        <v>8414</v>
      </c>
      <c r="H663">
        <v>885</v>
      </c>
      <c r="I663" s="15" t="s">
        <v>8415</v>
      </c>
      <c r="J663" s="8">
        <v>0</v>
      </c>
    </row>
    <row r="664" spans="1:10" x14ac:dyDescent="0.25">
      <c r="A664" s="7">
        <v>739</v>
      </c>
      <c r="B664" s="8">
        <v>139</v>
      </c>
      <c r="C664" s="8"/>
      <c r="D664" s="8">
        <v>139</v>
      </c>
      <c r="G664" s="14" t="s">
        <v>8414</v>
      </c>
      <c r="H664">
        <v>329</v>
      </c>
      <c r="I664" s="15" t="s">
        <v>8415</v>
      </c>
      <c r="J664" s="8">
        <v>0</v>
      </c>
    </row>
    <row r="665" spans="1:10" x14ac:dyDescent="0.25">
      <c r="A665" s="7">
        <v>740</v>
      </c>
      <c r="B665" s="8">
        <v>19</v>
      </c>
      <c r="C665" s="8"/>
      <c r="D665" s="8">
        <v>19</v>
      </c>
      <c r="G665" s="14" t="s">
        <v>8414</v>
      </c>
      <c r="H665">
        <v>71</v>
      </c>
      <c r="I665" s="15" t="s">
        <v>8415</v>
      </c>
      <c r="J665" s="8">
        <v>12</v>
      </c>
    </row>
    <row r="666" spans="1:10" x14ac:dyDescent="0.25">
      <c r="A666" s="7">
        <v>741</v>
      </c>
      <c r="B666" s="8">
        <v>94</v>
      </c>
      <c r="C666" s="8"/>
      <c r="D666" s="8">
        <v>94</v>
      </c>
      <c r="G666" s="14" t="s">
        <v>8414</v>
      </c>
      <c r="H666">
        <v>269</v>
      </c>
      <c r="I666" s="15" t="s">
        <v>8415</v>
      </c>
      <c r="J666" s="8">
        <v>1</v>
      </c>
    </row>
    <row r="667" spans="1:10" x14ac:dyDescent="0.25">
      <c r="A667" s="7">
        <v>742</v>
      </c>
      <c r="B667" s="8">
        <v>23</v>
      </c>
      <c r="C667" s="8"/>
      <c r="D667" s="8">
        <v>23</v>
      </c>
      <c r="G667" s="14" t="s">
        <v>8414</v>
      </c>
      <c r="H667">
        <v>345</v>
      </c>
      <c r="I667" s="15" t="s">
        <v>8415</v>
      </c>
      <c r="J667" s="8">
        <v>3</v>
      </c>
    </row>
    <row r="668" spans="1:10" x14ac:dyDescent="0.25">
      <c r="A668" s="7">
        <v>743</v>
      </c>
      <c r="B668" s="8">
        <v>15</v>
      </c>
      <c r="C668" s="8"/>
      <c r="D668" s="8">
        <v>15</v>
      </c>
      <c r="G668" s="14" t="s">
        <v>8414</v>
      </c>
      <c r="H668">
        <v>43</v>
      </c>
      <c r="I668" s="15" t="s">
        <v>8415</v>
      </c>
      <c r="J668" s="8">
        <v>1</v>
      </c>
    </row>
    <row r="669" spans="1:10" x14ac:dyDescent="0.25">
      <c r="A669" s="7">
        <v>744</v>
      </c>
      <c r="B669" s="8">
        <v>62</v>
      </c>
      <c r="C669" s="8"/>
      <c r="D669" s="8">
        <v>62</v>
      </c>
      <c r="G669" s="14" t="s">
        <v>8414</v>
      </c>
      <c r="H669">
        <v>33</v>
      </c>
      <c r="I669" s="15" t="s">
        <v>8415</v>
      </c>
      <c r="J669" s="8">
        <v>4</v>
      </c>
    </row>
    <row r="670" spans="1:10" x14ac:dyDescent="0.25">
      <c r="A670" s="7">
        <v>745</v>
      </c>
      <c r="B670" s="8">
        <v>74</v>
      </c>
      <c r="C670" s="8"/>
      <c r="D670" s="8">
        <v>74</v>
      </c>
      <c r="G670" s="14" t="s">
        <v>8414</v>
      </c>
      <c r="H670">
        <v>211</v>
      </c>
      <c r="I670" s="15" t="s">
        <v>8415</v>
      </c>
      <c r="J670" s="8">
        <v>1</v>
      </c>
    </row>
    <row r="671" spans="1:10" x14ac:dyDescent="0.25">
      <c r="A671" s="7">
        <v>746</v>
      </c>
      <c r="B671" s="8">
        <v>97</v>
      </c>
      <c r="C671" s="8"/>
      <c r="D671" s="8">
        <v>97</v>
      </c>
      <c r="G671" s="14" t="s">
        <v>8414</v>
      </c>
      <c r="H671">
        <v>196</v>
      </c>
      <c r="I671" s="15" t="s">
        <v>8415</v>
      </c>
      <c r="J671" s="8">
        <v>3</v>
      </c>
    </row>
    <row r="672" spans="1:10" x14ac:dyDescent="0.25">
      <c r="A672" s="7">
        <v>747</v>
      </c>
      <c r="B672" s="8">
        <v>55</v>
      </c>
      <c r="C672" s="8"/>
      <c r="D672" s="8">
        <v>55</v>
      </c>
      <c r="G672" s="14" t="s">
        <v>8414</v>
      </c>
      <c r="H672">
        <v>405</v>
      </c>
      <c r="I672" s="15" t="s">
        <v>8415</v>
      </c>
      <c r="J672" s="8">
        <v>1</v>
      </c>
    </row>
    <row r="673" spans="1:10" x14ac:dyDescent="0.25">
      <c r="A673" s="7">
        <v>748</v>
      </c>
      <c r="B673" s="8">
        <v>44</v>
      </c>
      <c r="C673" s="8"/>
      <c r="D673" s="8">
        <v>44</v>
      </c>
      <c r="G673" s="14" t="s">
        <v>8414</v>
      </c>
      <c r="H673">
        <v>206</v>
      </c>
      <c r="I673" s="15" t="s">
        <v>8415</v>
      </c>
      <c r="J673" s="8">
        <v>0</v>
      </c>
    </row>
    <row r="674" spans="1:10" x14ac:dyDescent="0.25">
      <c r="A674" s="7">
        <v>749</v>
      </c>
      <c r="B674" s="8">
        <v>110</v>
      </c>
      <c r="C674" s="8"/>
      <c r="D674" s="8">
        <v>110</v>
      </c>
      <c r="G674" s="14" t="s">
        <v>8414</v>
      </c>
      <c r="H674">
        <v>335</v>
      </c>
      <c r="I674" s="15" t="s">
        <v>8415</v>
      </c>
      <c r="J674" s="8">
        <v>12</v>
      </c>
    </row>
    <row r="675" spans="1:10" x14ac:dyDescent="0.25">
      <c r="A675" s="7">
        <v>750</v>
      </c>
      <c r="B675" s="8">
        <v>59</v>
      </c>
      <c r="C675" s="8"/>
      <c r="D675" s="8">
        <v>59</v>
      </c>
      <c r="G675" s="14" t="s">
        <v>8414</v>
      </c>
      <c r="H675">
        <v>215</v>
      </c>
      <c r="I675" s="15" t="s">
        <v>8415</v>
      </c>
      <c r="J675" s="8">
        <v>0</v>
      </c>
    </row>
    <row r="676" spans="1:10" x14ac:dyDescent="0.25">
      <c r="A676" s="7">
        <v>751</v>
      </c>
      <c r="B676" s="8">
        <v>62</v>
      </c>
      <c r="C676" s="8"/>
      <c r="D676" s="8">
        <v>62</v>
      </c>
      <c r="G676" s="14" t="s">
        <v>8414</v>
      </c>
      <c r="H676">
        <v>176</v>
      </c>
      <c r="I676" s="15" t="s">
        <v>8415</v>
      </c>
      <c r="J676" s="8">
        <v>1</v>
      </c>
    </row>
    <row r="677" spans="1:10" x14ac:dyDescent="0.25">
      <c r="A677" s="7">
        <v>752</v>
      </c>
      <c r="B677" s="8">
        <v>105</v>
      </c>
      <c r="C677" s="8"/>
      <c r="D677" s="8">
        <v>105</v>
      </c>
      <c r="G677" s="14" t="s">
        <v>8414</v>
      </c>
      <c r="H677">
        <v>555</v>
      </c>
      <c r="I677" s="15" t="s">
        <v>8415</v>
      </c>
      <c r="J677" s="8">
        <v>0</v>
      </c>
    </row>
    <row r="678" spans="1:10" x14ac:dyDescent="0.25">
      <c r="A678" s="7">
        <v>753</v>
      </c>
      <c r="B678" s="8">
        <v>26</v>
      </c>
      <c r="C678" s="8"/>
      <c r="D678" s="8">
        <v>26</v>
      </c>
      <c r="G678" s="14" t="s">
        <v>8414</v>
      </c>
      <c r="H678">
        <v>116</v>
      </c>
      <c r="I678" s="15" t="s">
        <v>8415</v>
      </c>
      <c r="J678" s="8">
        <v>0</v>
      </c>
    </row>
    <row r="679" spans="1:10" x14ac:dyDescent="0.25">
      <c r="A679" s="7">
        <v>754</v>
      </c>
      <c r="B679" s="8">
        <v>49</v>
      </c>
      <c r="C679" s="8"/>
      <c r="D679" s="8">
        <v>49</v>
      </c>
      <c r="G679" s="14" t="s">
        <v>8414</v>
      </c>
      <c r="H679">
        <v>615</v>
      </c>
      <c r="I679" s="15" t="s">
        <v>8415</v>
      </c>
      <c r="J679" s="8">
        <v>2</v>
      </c>
    </row>
    <row r="680" spans="1:10" x14ac:dyDescent="0.25">
      <c r="A680" s="7">
        <v>755</v>
      </c>
      <c r="B680" s="8">
        <v>68</v>
      </c>
      <c r="C680" s="8"/>
      <c r="D680" s="8">
        <v>68</v>
      </c>
      <c r="G680" s="14" t="s">
        <v>8414</v>
      </c>
      <c r="H680">
        <v>236</v>
      </c>
      <c r="I680" s="15" t="s">
        <v>8415</v>
      </c>
      <c r="J680" s="8">
        <v>92</v>
      </c>
    </row>
    <row r="681" spans="1:10" x14ac:dyDescent="0.25">
      <c r="A681" s="7">
        <v>756</v>
      </c>
      <c r="B681" s="8">
        <v>22</v>
      </c>
      <c r="C681" s="8"/>
      <c r="D681" s="8">
        <v>22</v>
      </c>
      <c r="G681" s="14" t="s">
        <v>8414</v>
      </c>
      <c r="H681">
        <v>145</v>
      </c>
      <c r="I681" s="15" t="s">
        <v>8415</v>
      </c>
      <c r="J681" s="8">
        <v>0</v>
      </c>
    </row>
    <row r="682" spans="1:10" x14ac:dyDescent="0.25">
      <c r="A682" s="7">
        <v>757</v>
      </c>
      <c r="B682" s="8">
        <v>18</v>
      </c>
      <c r="C682" s="8"/>
      <c r="D682" s="8">
        <v>18</v>
      </c>
      <c r="G682" s="14" t="s">
        <v>8414</v>
      </c>
      <c r="H682">
        <v>167</v>
      </c>
      <c r="I682" s="15" t="s">
        <v>8415</v>
      </c>
      <c r="J682" s="8">
        <v>3</v>
      </c>
    </row>
    <row r="683" spans="1:10" x14ac:dyDescent="0.25">
      <c r="A683" s="7">
        <v>758</v>
      </c>
      <c r="B683" s="8">
        <v>19</v>
      </c>
      <c r="C683" s="8"/>
      <c r="D683" s="8">
        <v>19</v>
      </c>
      <c r="G683" s="14" t="s">
        <v>8414</v>
      </c>
      <c r="H683">
        <v>235</v>
      </c>
      <c r="I683" s="15" t="s">
        <v>8415</v>
      </c>
      <c r="J683" s="8">
        <v>10</v>
      </c>
    </row>
    <row r="684" spans="1:10" x14ac:dyDescent="0.25">
      <c r="A684" s="7">
        <v>759</v>
      </c>
      <c r="B684" s="8">
        <v>99</v>
      </c>
      <c r="C684" s="8"/>
      <c r="D684" s="8">
        <v>99</v>
      </c>
      <c r="G684" s="14" t="s">
        <v>8414</v>
      </c>
      <c r="H684">
        <v>452</v>
      </c>
      <c r="I684" s="15" t="s">
        <v>8415</v>
      </c>
      <c r="J684" s="8">
        <v>7</v>
      </c>
    </row>
    <row r="685" spans="1:10" x14ac:dyDescent="0.25">
      <c r="A685" s="7">
        <v>760</v>
      </c>
      <c r="B685" s="8"/>
      <c r="C685" s="8">
        <v>0</v>
      </c>
      <c r="D685" s="8">
        <v>0</v>
      </c>
      <c r="G685" s="14" t="s">
        <v>8414</v>
      </c>
      <c r="H685">
        <v>241</v>
      </c>
      <c r="I685" s="15" t="s">
        <v>8415</v>
      </c>
      <c r="J685" s="8">
        <v>3</v>
      </c>
    </row>
    <row r="686" spans="1:10" x14ac:dyDescent="0.25">
      <c r="A686" s="7">
        <v>761</v>
      </c>
      <c r="B686" s="8"/>
      <c r="C686" s="8">
        <v>6</v>
      </c>
      <c r="D686" s="8">
        <v>6</v>
      </c>
      <c r="G686" s="14" t="s">
        <v>8414</v>
      </c>
      <c r="H686">
        <v>28</v>
      </c>
      <c r="I686" s="15" t="s">
        <v>8415</v>
      </c>
      <c r="J686" s="8">
        <v>0</v>
      </c>
    </row>
    <row r="687" spans="1:10" x14ac:dyDescent="0.25">
      <c r="A687" s="7">
        <v>762</v>
      </c>
      <c r="B687" s="8"/>
      <c r="C687" s="8">
        <v>0</v>
      </c>
      <c r="D687" s="8">
        <v>0</v>
      </c>
      <c r="G687" s="14" t="s">
        <v>8414</v>
      </c>
      <c r="H687">
        <v>140</v>
      </c>
      <c r="I687" s="15" t="s">
        <v>8415</v>
      </c>
      <c r="J687" s="8">
        <v>1</v>
      </c>
    </row>
    <row r="688" spans="1:10" x14ac:dyDescent="0.25">
      <c r="A688" s="7">
        <v>763</v>
      </c>
      <c r="B688" s="8"/>
      <c r="C688" s="8">
        <v>1</v>
      </c>
      <c r="D688" s="8">
        <v>1</v>
      </c>
      <c r="G688" s="14" t="s">
        <v>8414</v>
      </c>
      <c r="H688">
        <v>280</v>
      </c>
      <c r="I688" s="15" t="s">
        <v>8415</v>
      </c>
      <c r="J688" s="8">
        <v>0</v>
      </c>
    </row>
    <row r="689" spans="1:10" x14ac:dyDescent="0.25">
      <c r="A689" s="7">
        <v>764</v>
      </c>
      <c r="B689" s="8"/>
      <c r="C689" s="8">
        <v>0</v>
      </c>
      <c r="D689" s="8">
        <v>0</v>
      </c>
      <c r="G689" s="14" t="s">
        <v>8414</v>
      </c>
      <c r="H689">
        <v>70</v>
      </c>
      <c r="I689" s="15" t="s">
        <v>8415</v>
      </c>
      <c r="J689" s="8">
        <v>9</v>
      </c>
    </row>
    <row r="690" spans="1:10" x14ac:dyDescent="0.25">
      <c r="A690" s="7">
        <v>765</v>
      </c>
      <c r="B690" s="8"/>
      <c r="C690" s="8">
        <v>44</v>
      </c>
      <c r="D690" s="8">
        <v>44</v>
      </c>
      <c r="G690" s="14" t="s">
        <v>8414</v>
      </c>
      <c r="H690">
        <v>160</v>
      </c>
      <c r="I690" s="15" t="s">
        <v>8415</v>
      </c>
      <c r="J690" s="8">
        <v>2</v>
      </c>
    </row>
    <row r="691" spans="1:10" x14ac:dyDescent="0.25">
      <c r="A691" s="7">
        <v>766</v>
      </c>
      <c r="B691" s="8"/>
      <c r="C691" s="8">
        <v>0</v>
      </c>
      <c r="D691" s="8">
        <v>0</v>
      </c>
      <c r="G691" s="14" t="s">
        <v>8414</v>
      </c>
      <c r="H691">
        <v>141</v>
      </c>
      <c r="I691" s="15" t="s">
        <v>8415</v>
      </c>
      <c r="J691" s="8">
        <v>1</v>
      </c>
    </row>
    <row r="692" spans="1:10" x14ac:dyDescent="0.25">
      <c r="A692" s="7">
        <v>767</v>
      </c>
      <c r="B692" s="8"/>
      <c r="C692" s="8">
        <v>3</v>
      </c>
      <c r="D692" s="8">
        <v>3</v>
      </c>
      <c r="G692" s="14" t="s">
        <v>8414</v>
      </c>
      <c r="H692">
        <v>874</v>
      </c>
      <c r="I692" s="15" t="s">
        <v>8415</v>
      </c>
      <c r="J692" s="8">
        <v>2</v>
      </c>
    </row>
    <row r="693" spans="1:10" x14ac:dyDescent="0.25">
      <c r="A693" s="7">
        <v>768</v>
      </c>
      <c r="B693" s="8"/>
      <c r="C693" s="8">
        <v>0</v>
      </c>
      <c r="D693" s="8">
        <v>0</v>
      </c>
      <c r="G693" s="14" t="s">
        <v>8414</v>
      </c>
      <c r="H693">
        <v>73</v>
      </c>
      <c r="I693" s="15" t="s">
        <v>8415</v>
      </c>
      <c r="J693" s="8">
        <v>11</v>
      </c>
    </row>
    <row r="694" spans="1:10" x14ac:dyDescent="0.25">
      <c r="A694" s="7">
        <v>769</v>
      </c>
      <c r="B694" s="8"/>
      <c r="C694" s="8">
        <v>52</v>
      </c>
      <c r="D694" s="8">
        <v>52</v>
      </c>
      <c r="G694" s="14" t="s">
        <v>8414</v>
      </c>
      <c r="H694">
        <v>294</v>
      </c>
      <c r="I694" s="15" t="s">
        <v>8415</v>
      </c>
      <c r="J694" s="8">
        <v>0</v>
      </c>
    </row>
    <row r="695" spans="1:10" x14ac:dyDescent="0.25">
      <c r="A695" s="7">
        <v>770</v>
      </c>
      <c r="B695" s="8"/>
      <c r="C695" s="8">
        <v>0</v>
      </c>
      <c r="D695" s="8">
        <v>0</v>
      </c>
      <c r="G695" s="14" t="s">
        <v>8414</v>
      </c>
      <c r="H695">
        <v>740</v>
      </c>
      <c r="I695" s="15" t="s">
        <v>8415</v>
      </c>
      <c r="J695" s="8">
        <v>0</v>
      </c>
    </row>
    <row r="696" spans="1:10" x14ac:dyDescent="0.25">
      <c r="A696" s="7">
        <v>771</v>
      </c>
      <c r="B696" s="8"/>
      <c r="C696" s="8">
        <v>1</v>
      </c>
      <c r="D696" s="8">
        <v>1</v>
      </c>
      <c r="G696" s="14" t="s">
        <v>8414</v>
      </c>
      <c r="H696">
        <v>369</v>
      </c>
      <c r="I696" s="15" t="s">
        <v>8415</v>
      </c>
      <c r="J696" s="8">
        <v>9</v>
      </c>
    </row>
    <row r="697" spans="1:10" x14ac:dyDescent="0.25">
      <c r="A697" s="7">
        <v>772</v>
      </c>
      <c r="B697" s="8"/>
      <c r="C697" s="8">
        <v>1</v>
      </c>
      <c r="D697" s="8">
        <v>1</v>
      </c>
      <c r="G697" s="14" t="s">
        <v>8414</v>
      </c>
      <c r="H697">
        <v>110</v>
      </c>
      <c r="I697" s="15" t="s">
        <v>8415</v>
      </c>
      <c r="J697" s="8">
        <v>0</v>
      </c>
    </row>
    <row r="698" spans="1:10" x14ac:dyDescent="0.25">
      <c r="A698" s="7">
        <v>773</v>
      </c>
      <c r="B698" s="8"/>
      <c r="C698" s="8">
        <v>2</v>
      </c>
      <c r="D698" s="8">
        <v>2</v>
      </c>
      <c r="G698" s="14" t="s">
        <v>8414</v>
      </c>
      <c r="H698">
        <v>455</v>
      </c>
      <c r="I698" s="15" t="s">
        <v>8415</v>
      </c>
      <c r="J698" s="8">
        <v>4</v>
      </c>
    </row>
    <row r="699" spans="1:10" x14ac:dyDescent="0.25">
      <c r="A699" s="7">
        <v>774</v>
      </c>
      <c r="B699" s="8"/>
      <c r="C699" s="8">
        <v>9</v>
      </c>
      <c r="D699" s="8">
        <v>9</v>
      </c>
      <c r="G699" s="14" t="s">
        <v>8414</v>
      </c>
      <c r="H699">
        <v>224</v>
      </c>
      <c r="I699" s="15" t="s">
        <v>8415</v>
      </c>
      <c r="J699" s="8">
        <v>1</v>
      </c>
    </row>
    <row r="700" spans="1:10" x14ac:dyDescent="0.25">
      <c r="A700" s="7">
        <v>775</v>
      </c>
      <c r="B700" s="8"/>
      <c r="C700" s="8">
        <v>5</v>
      </c>
      <c r="D700" s="8">
        <v>5</v>
      </c>
      <c r="G700" s="14" t="s">
        <v>8414</v>
      </c>
      <c r="H700">
        <v>46</v>
      </c>
      <c r="I700" s="15" t="s">
        <v>8415</v>
      </c>
      <c r="J700" s="8">
        <v>2</v>
      </c>
    </row>
    <row r="701" spans="1:10" x14ac:dyDescent="0.25">
      <c r="A701" s="7">
        <v>776</v>
      </c>
      <c r="B701" s="8"/>
      <c r="C701" s="8">
        <v>57</v>
      </c>
      <c r="D701" s="8">
        <v>57</v>
      </c>
      <c r="G701" s="14" t="s">
        <v>8414</v>
      </c>
      <c r="H701">
        <v>284</v>
      </c>
      <c r="I701" s="15" t="s">
        <v>8415</v>
      </c>
      <c r="J701" s="8">
        <v>0</v>
      </c>
    </row>
    <row r="702" spans="1:10" x14ac:dyDescent="0.25">
      <c r="A702" s="7">
        <v>777</v>
      </c>
      <c r="B702" s="8"/>
      <c r="C702" s="8">
        <v>3</v>
      </c>
      <c r="D702" s="8">
        <v>3</v>
      </c>
      <c r="G702" s="14" t="s">
        <v>8414</v>
      </c>
      <c r="H702">
        <v>98</v>
      </c>
      <c r="I702" s="15" t="s">
        <v>8415</v>
      </c>
      <c r="J702" s="8">
        <v>1</v>
      </c>
    </row>
    <row r="703" spans="1:10" x14ac:dyDescent="0.25">
      <c r="A703" s="7">
        <v>778</v>
      </c>
      <c r="B703" s="8"/>
      <c r="C703" s="8">
        <v>1</v>
      </c>
      <c r="D703" s="8">
        <v>1</v>
      </c>
      <c r="G703" s="14" t="s">
        <v>8414</v>
      </c>
      <c r="H703">
        <v>56</v>
      </c>
      <c r="I703" s="15" t="s">
        <v>8415</v>
      </c>
      <c r="J703" s="8">
        <v>17</v>
      </c>
    </row>
    <row r="704" spans="1:10" x14ac:dyDescent="0.25">
      <c r="A704" s="7">
        <v>779</v>
      </c>
      <c r="B704" s="8"/>
      <c r="C704" s="8">
        <v>6</v>
      </c>
      <c r="D704" s="8">
        <v>6</v>
      </c>
      <c r="G704" s="14" t="s">
        <v>8414</v>
      </c>
      <c r="H704">
        <v>32</v>
      </c>
      <c r="I704" s="15" t="s">
        <v>8415</v>
      </c>
      <c r="J704" s="8">
        <v>2</v>
      </c>
    </row>
    <row r="705" spans="1:10" x14ac:dyDescent="0.25">
      <c r="A705" s="7">
        <v>780</v>
      </c>
      <c r="B705" s="8">
        <v>27</v>
      </c>
      <c r="C705" s="8"/>
      <c r="D705" s="8">
        <v>27</v>
      </c>
      <c r="G705" s="14" t="s">
        <v>8414</v>
      </c>
      <c r="H705">
        <v>30</v>
      </c>
      <c r="I705" s="15" t="s">
        <v>8415</v>
      </c>
      <c r="J705" s="8">
        <v>3</v>
      </c>
    </row>
    <row r="706" spans="1:10" x14ac:dyDescent="0.25">
      <c r="A706" s="7">
        <v>781</v>
      </c>
      <c r="B706" s="8">
        <v>25</v>
      </c>
      <c r="C706" s="8"/>
      <c r="D706" s="8">
        <v>25</v>
      </c>
      <c r="G706" s="14" t="s">
        <v>8414</v>
      </c>
      <c r="H706">
        <v>70</v>
      </c>
      <c r="I706" s="15" t="s">
        <v>8415</v>
      </c>
      <c r="J706" s="8">
        <v>41</v>
      </c>
    </row>
    <row r="707" spans="1:10" x14ac:dyDescent="0.25">
      <c r="A707" s="7">
        <v>782</v>
      </c>
      <c r="B707" s="8">
        <v>14</v>
      </c>
      <c r="C707" s="8"/>
      <c r="D707" s="8">
        <v>14</v>
      </c>
      <c r="G707" s="14" t="s">
        <v>8414</v>
      </c>
      <c r="H707">
        <v>44</v>
      </c>
      <c r="I707" s="15" t="s">
        <v>8415</v>
      </c>
      <c r="J707" s="8">
        <v>2</v>
      </c>
    </row>
    <row r="708" spans="1:10" x14ac:dyDescent="0.25">
      <c r="A708" s="7">
        <v>783</v>
      </c>
      <c r="B708" s="8">
        <v>35</v>
      </c>
      <c r="C708" s="8"/>
      <c r="D708" s="8">
        <v>35</v>
      </c>
      <c r="G708" s="14" t="s">
        <v>8414</v>
      </c>
      <c r="H708">
        <v>92</v>
      </c>
      <c r="I708" s="15" t="s">
        <v>8415</v>
      </c>
      <c r="J708" s="8">
        <v>3</v>
      </c>
    </row>
    <row r="709" spans="1:10" x14ac:dyDescent="0.25">
      <c r="A709" s="7">
        <v>784</v>
      </c>
      <c r="B709" s="8">
        <v>10</v>
      </c>
      <c r="C709" s="8"/>
      <c r="D709" s="8">
        <v>10</v>
      </c>
      <c r="G709" s="14" t="s">
        <v>8414</v>
      </c>
      <c r="H709">
        <v>205</v>
      </c>
      <c r="I709" s="15" t="s">
        <v>8415</v>
      </c>
      <c r="J709" s="8">
        <v>8</v>
      </c>
    </row>
    <row r="710" spans="1:10" x14ac:dyDescent="0.25">
      <c r="A710" s="7">
        <v>785</v>
      </c>
      <c r="B710" s="8">
        <v>29</v>
      </c>
      <c r="C710" s="8"/>
      <c r="D710" s="8">
        <v>29</v>
      </c>
      <c r="G710" s="14" t="s">
        <v>8414</v>
      </c>
      <c r="H710">
        <v>23</v>
      </c>
      <c r="I710" s="15" t="s">
        <v>8415</v>
      </c>
      <c r="J710" s="8">
        <v>0</v>
      </c>
    </row>
    <row r="711" spans="1:10" x14ac:dyDescent="0.25">
      <c r="A711" s="7">
        <v>786</v>
      </c>
      <c r="B711" s="8">
        <v>44</v>
      </c>
      <c r="C711" s="8"/>
      <c r="D711" s="8">
        <v>44</v>
      </c>
      <c r="G711" s="14" t="s">
        <v>8414</v>
      </c>
      <c r="H711">
        <v>4</v>
      </c>
      <c r="I711" s="15" t="s">
        <v>8415</v>
      </c>
      <c r="J711" s="8">
        <v>1</v>
      </c>
    </row>
    <row r="712" spans="1:10" x14ac:dyDescent="0.25">
      <c r="A712" s="7">
        <v>787</v>
      </c>
      <c r="B712" s="8">
        <v>17</v>
      </c>
      <c r="C712" s="8"/>
      <c r="D712" s="8">
        <v>17</v>
      </c>
      <c r="G712" s="14" t="s">
        <v>8414</v>
      </c>
      <c r="H712">
        <v>112</v>
      </c>
      <c r="I712" s="15" t="s">
        <v>8415</v>
      </c>
      <c r="J712" s="8">
        <v>3</v>
      </c>
    </row>
    <row r="713" spans="1:10" x14ac:dyDescent="0.25">
      <c r="A713" s="7">
        <v>788</v>
      </c>
      <c r="B713" s="8">
        <v>34</v>
      </c>
      <c r="C713" s="8"/>
      <c r="D713" s="8">
        <v>34</v>
      </c>
      <c r="G713" s="14" t="s">
        <v>8414</v>
      </c>
      <c r="H713">
        <v>27</v>
      </c>
      <c r="I713" s="15" t="s">
        <v>8415</v>
      </c>
      <c r="J713" s="8">
        <v>4</v>
      </c>
    </row>
    <row r="714" spans="1:10" x14ac:dyDescent="0.25">
      <c r="A714" s="7">
        <v>789</v>
      </c>
      <c r="B714" s="8">
        <v>14</v>
      </c>
      <c r="C714" s="8"/>
      <c r="D714" s="8">
        <v>14</v>
      </c>
      <c r="G714" s="14" t="s">
        <v>8414</v>
      </c>
      <c r="H714">
        <v>11</v>
      </c>
      <c r="I714" s="15" t="s">
        <v>8415</v>
      </c>
      <c r="J714" s="8">
        <v>9</v>
      </c>
    </row>
    <row r="715" spans="1:10" x14ac:dyDescent="0.25">
      <c r="A715" s="7">
        <v>790</v>
      </c>
      <c r="B715" s="8">
        <v>156</v>
      </c>
      <c r="C715" s="8"/>
      <c r="D715" s="8">
        <v>156</v>
      </c>
      <c r="G715" s="14" t="s">
        <v>8414</v>
      </c>
      <c r="H715">
        <v>26</v>
      </c>
      <c r="I715" s="15" t="s">
        <v>8415</v>
      </c>
      <c r="J715" s="8">
        <v>16</v>
      </c>
    </row>
    <row r="716" spans="1:10" x14ac:dyDescent="0.25">
      <c r="A716" s="7">
        <v>791</v>
      </c>
      <c r="B716" s="8">
        <v>128</v>
      </c>
      <c r="C716" s="8"/>
      <c r="D716" s="8">
        <v>128</v>
      </c>
      <c r="G716" s="14" t="s">
        <v>8414</v>
      </c>
      <c r="H716">
        <v>77</v>
      </c>
      <c r="I716" s="15" t="s">
        <v>8415</v>
      </c>
      <c r="J716" s="8">
        <v>1</v>
      </c>
    </row>
    <row r="717" spans="1:10" x14ac:dyDescent="0.25">
      <c r="A717" s="7">
        <v>792</v>
      </c>
      <c r="B717" s="8">
        <v>60</v>
      </c>
      <c r="C717" s="8"/>
      <c r="D717" s="8">
        <v>60</v>
      </c>
      <c r="G717" s="14" t="s">
        <v>8414</v>
      </c>
      <c r="H717">
        <v>136</v>
      </c>
      <c r="I717" s="15" t="s">
        <v>8415</v>
      </c>
      <c r="J717" s="8">
        <v>7</v>
      </c>
    </row>
    <row r="718" spans="1:10" x14ac:dyDescent="0.25">
      <c r="A718" s="7">
        <v>793</v>
      </c>
      <c r="B718" s="8">
        <v>32</v>
      </c>
      <c r="C718" s="8"/>
      <c r="D718" s="8">
        <v>32</v>
      </c>
      <c r="G718" s="14" t="s">
        <v>8414</v>
      </c>
      <c r="H718">
        <v>157</v>
      </c>
      <c r="I718" s="15" t="s">
        <v>8415</v>
      </c>
      <c r="J718" s="8">
        <v>0</v>
      </c>
    </row>
    <row r="719" spans="1:10" x14ac:dyDescent="0.25">
      <c r="A719" s="7">
        <v>794</v>
      </c>
      <c r="B719" s="8">
        <v>53</v>
      </c>
      <c r="C719" s="8"/>
      <c r="D719" s="8">
        <v>53</v>
      </c>
      <c r="G719" s="14" t="s">
        <v>8414</v>
      </c>
      <c r="H719">
        <v>158</v>
      </c>
      <c r="I719" s="15" t="s">
        <v>8415</v>
      </c>
      <c r="J719" s="8">
        <v>0</v>
      </c>
    </row>
    <row r="720" spans="1:10" x14ac:dyDescent="0.25">
      <c r="A720" s="7">
        <v>795</v>
      </c>
      <c r="B720" s="8">
        <v>184</v>
      </c>
      <c r="C720" s="8"/>
      <c r="D720" s="8">
        <v>184</v>
      </c>
      <c r="G720" s="14" t="s">
        <v>8414</v>
      </c>
      <c r="H720">
        <v>27</v>
      </c>
      <c r="I720" s="15" t="s">
        <v>8415</v>
      </c>
      <c r="J720" s="8">
        <v>0</v>
      </c>
    </row>
    <row r="721" spans="1:10" x14ac:dyDescent="0.25">
      <c r="A721" s="7">
        <v>796</v>
      </c>
      <c r="B721" s="8">
        <v>90</v>
      </c>
      <c r="C721" s="8"/>
      <c r="D721" s="8">
        <v>90</v>
      </c>
      <c r="G721" s="14" t="s">
        <v>8414</v>
      </c>
      <c r="H721">
        <v>23</v>
      </c>
      <c r="I721" s="15" t="s">
        <v>8415</v>
      </c>
      <c r="J721" s="8">
        <v>0</v>
      </c>
    </row>
    <row r="722" spans="1:10" x14ac:dyDescent="0.25">
      <c r="A722" s="7">
        <v>797</v>
      </c>
      <c r="B722" s="8">
        <v>71</v>
      </c>
      <c r="C722" s="8"/>
      <c r="D722" s="8">
        <v>71</v>
      </c>
      <c r="G722" s="14" t="s">
        <v>8414</v>
      </c>
      <c r="H722">
        <v>17</v>
      </c>
      <c r="I722" s="15" t="s">
        <v>8415</v>
      </c>
      <c r="J722" s="8">
        <v>0</v>
      </c>
    </row>
    <row r="723" spans="1:10" x14ac:dyDescent="0.25">
      <c r="A723" s="7">
        <v>798</v>
      </c>
      <c r="B723" s="8">
        <v>87</v>
      </c>
      <c r="C723" s="8"/>
      <c r="D723" s="8">
        <v>87</v>
      </c>
      <c r="G723" s="14" t="s">
        <v>8414</v>
      </c>
      <c r="H723">
        <v>37</v>
      </c>
      <c r="I723" s="15" t="s">
        <v>8415</v>
      </c>
      <c r="J723" s="8">
        <v>1</v>
      </c>
    </row>
    <row r="724" spans="1:10" x14ac:dyDescent="0.25">
      <c r="A724" s="7">
        <v>799</v>
      </c>
      <c r="B724" s="8">
        <v>28</v>
      </c>
      <c r="C724" s="8"/>
      <c r="D724" s="8">
        <v>28</v>
      </c>
      <c r="G724" s="14" t="s">
        <v>8414</v>
      </c>
      <c r="H724">
        <v>65</v>
      </c>
      <c r="I724" s="15" t="s">
        <v>8415</v>
      </c>
      <c r="J724" s="8">
        <v>2</v>
      </c>
    </row>
    <row r="725" spans="1:10" x14ac:dyDescent="0.25">
      <c r="A725" s="7">
        <v>800</v>
      </c>
      <c r="B725" s="8">
        <v>56</v>
      </c>
      <c r="C725" s="8"/>
      <c r="D725" s="8">
        <v>56</v>
      </c>
      <c r="G725" s="14" t="s">
        <v>8414</v>
      </c>
      <c r="H725">
        <v>18</v>
      </c>
      <c r="I725" s="15" t="s">
        <v>8415</v>
      </c>
      <c r="J725" s="8">
        <v>1</v>
      </c>
    </row>
    <row r="726" spans="1:10" x14ac:dyDescent="0.25">
      <c r="A726" s="7">
        <v>801</v>
      </c>
      <c r="B726" s="8">
        <v>51</v>
      </c>
      <c r="C726" s="8"/>
      <c r="D726" s="8">
        <v>51</v>
      </c>
      <c r="G726" s="14" t="s">
        <v>8414</v>
      </c>
      <c r="H726">
        <v>25</v>
      </c>
      <c r="I726" s="15" t="s">
        <v>8415</v>
      </c>
      <c r="J726" s="8">
        <v>15</v>
      </c>
    </row>
    <row r="727" spans="1:10" x14ac:dyDescent="0.25">
      <c r="A727" s="7">
        <v>802</v>
      </c>
      <c r="B727" s="8">
        <v>75</v>
      </c>
      <c r="C727" s="8"/>
      <c r="D727" s="8">
        <v>75</v>
      </c>
      <c r="G727" s="14" t="s">
        <v>8414</v>
      </c>
      <c r="H727">
        <v>104</v>
      </c>
      <c r="I727" s="15" t="s">
        <v>8415</v>
      </c>
      <c r="J727" s="8">
        <v>1</v>
      </c>
    </row>
    <row r="728" spans="1:10" x14ac:dyDescent="0.25">
      <c r="A728" s="7">
        <v>803</v>
      </c>
      <c r="B728" s="8">
        <v>38</v>
      </c>
      <c r="C728" s="8"/>
      <c r="D728" s="8">
        <v>38</v>
      </c>
      <c r="G728" s="14" t="s">
        <v>8414</v>
      </c>
      <c r="H728">
        <v>108</v>
      </c>
      <c r="I728" s="15" t="s">
        <v>8415</v>
      </c>
      <c r="J728" s="8">
        <v>1</v>
      </c>
    </row>
    <row r="729" spans="1:10" x14ac:dyDescent="0.25">
      <c r="A729" s="7">
        <v>804</v>
      </c>
      <c r="B729" s="8">
        <v>18</v>
      </c>
      <c r="C729" s="8"/>
      <c r="D729" s="8">
        <v>18</v>
      </c>
      <c r="G729" s="14" t="s">
        <v>8414</v>
      </c>
      <c r="H729">
        <v>38</v>
      </c>
      <c r="I729" s="15" t="s">
        <v>8415</v>
      </c>
      <c r="J729" s="8">
        <v>0</v>
      </c>
    </row>
    <row r="730" spans="1:10" x14ac:dyDescent="0.25">
      <c r="A730" s="7">
        <v>805</v>
      </c>
      <c r="B730" s="8">
        <v>54</v>
      </c>
      <c r="C730" s="8"/>
      <c r="D730" s="8">
        <v>54</v>
      </c>
      <c r="G730" s="14" t="s">
        <v>8414</v>
      </c>
      <c r="H730">
        <v>88</v>
      </c>
      <c r="I730" s="15" t="s">
        <v>8415</v>
      </c>
      <c r="J730" s="8">
        <v>39</v>
      </c>
    </row>
    <row r="731" spans="1:10" x14ac:dyDescent="0.25">
      <c r="A731" s="7">
        <v>806</v>
      </c>
      <c r="B731" s="8">
        <v>71</v>
      </c>
      <c r="C731" s="8"/>
      <c r="D731" s="8">
        <v>71</v>
      </c>
      <c r="G731" s="14" t="s">
        <v>8414</v>
      </c>
      <c r="H731">
        <v>82</v>
      </c>
      <c r="I731" s="15" t="s">
        <v>8415</v>
      </c>
      <c r="J731" s="8">
        <v>103</v>
      </c>
    </row>
    <row r="732" spans="1:10" x14ac:dyDescent="0.25">
      <c r="A732" s="7">
        <v>807</v>
      </c>
      <c r="B732" s="8">
        <v>57</v>
      </c>
      <c r="C732" s="8"/>
      <c r="D732" s="8">
        <v>57</v>
      </c>
      <c r="G732" s="14" t="s">
        <v>8414</v>
      </c>
      <c r="H732">
        <v>126</v>
      </c>
      <c r="I732" s="15" t="s">
        <v>8415</v>
      </c>
      <c r="J732" s="8">
        <v>0</v>
      </c>
    </row>
    <row r="733" spans="1:10" x14ac:dyDescent="0.25">
      <c r="A733" s="7">
        <v>808</v>
      </c>
      <c r="B733" s="8">
        <v>43</v>
      </c>
      <c r="C733" s="8"/>
      <c r="D733" s="8">
        <v>43</v>
      </c>
      <c r="G733" s="14" t="s">
        <v>8414</v>
      </c>
      <c r="H733">
        <v>133</v>
      </c>
      <c r="I733" s="15" t="s">
        <v>8415</v>
      </c>
      <c r="J733" s="8">
        <v>39</v>
      </c>
    </row>
    <row r="734" spans="1:10" x14ac:dyDescent="0.25">
      <c r="A734" s="7">
        <v>809</v>
      </c>
      <c r="B734" s="8">
        <v>52</v>
      </c>
      <c r="C734" s="8"/>
      <c r="D734" s="8">
        <v>52</v>
      </c>
      <c r="G734" s="14" t="s">
        <v>8414</v>
      </c>
      <c r="H734">
        <v>47</v>
      </c>
      <c r="I734" s="15" t="s">
        <v>8415</v>
      </c>
      <c r="J734" s="8">
        <v>15</v>
      </c>
    </row>
    <row r="735" spans="1:10" x14ac:dyDescent="0.25">
      <c r="A735" s="7">
        <v>810</v>
      </c>
      <c r="B735" s="8">
        <v>27</v>
      </c>
      <c r="C735" s="8"/>
      <c r="D735" s="8">
        <v>27</v>
      </c>
      <c r="G735" s="14" t="s">
        <v>8414</v>
      </c>
      <c r="H735">
        <v>58</v>
      </c>
      <c r="I735" s="15" t="s">
        <v>8415</v>
      </c>
      <c r="J735" s="8">
        <v>22</v>
      </c>
    </row>
    <row r="736" spans="1:10" x14ac:dyDescent="0.25">
      <c r="A736" s="7">
        <v>811</v>
      </c>
      <c r="B736" s="8">
        <v>12</v>
      </c>
      <c r="C736" s="8"/>
      <c r="D736" s="8">
        <v>12</v>
      </c>
      <c r="G736" s="14" t="s">
        <v>8414</v>
      </c>
      <c r="H736">
        <v>32</v>
      </c>
      <c r="I736" s="15" t="s">
        <v>8415</v>
      </c>
      <c r="J736" s="8">
        <v>92</v>
      </c>
    </row>
    <row r="737" spans="1:10" x14ac:dyDescent="0.25">
      <c r="A737" s="7">
        <v>812</v>
      </c>
      <c r="B737" s="8">
        <v>33</v>
      </c>
      <c r="C737" s="8"/>
      <c r="D737" s="8">
        <v>33</v>
      </c>
      <c r="G737" s="14" t="s">
        <v>8414</v>
      </c>
      <c r="H737">
        <v>37</v>
      </c>
      <c r="I737" s="15" t="s">
        <v>8415</v>
      </c>
      <c r="J737" s="8">
        <v>25</v>
      </c>
    </row>
    <row r="738" spans="1:10" x14ac:dyDescent="0.25">
      <c r="A738" s="7">
        <v>813</v>
      </c>
      <c r="B738" s="8">
        <v>96</v>
      </c>
      <c r="C738" s="8"/>
      <c r="D738" s="8">
        <v>96</v>
      </c>
      <c r="G738" s="14" t="s">
        <v>8414</v>
      </c>
      <c r="H738">
        <v>87</v>
      </c>
      <c r="I738" s="15" t="s">
        <v>8415</v>
      </c>
      <c r="J738" s="8">
        <v>19</v>
      </c>
    </row>
    <row r="739" spans="1:10" x14ac:dyDescent="0.25">
      <c r="A739" s="7">
        <v>814</v>
      </c>
      <c r="B739" s="8">
        <v>28</v>
      </c>
      <c r="C739" s="8"/>
      <c r="D739" s="8">
        <v>28</v>
      </c>
      <c r="G739" s="14" t="s">
        <v>8414</v>
      </c>
      <c r="H739">
        <v>15</v>
      </c>
      <c r="I739" s="15" t="s">
        <v>8415</v>
      </c>
      <c r="J739" s="8">
        <v>19</v>
      </c>
    </row>
    <row r="740" spans="1:10" x14ac:dyDescent="0.25">
      <c r="A740" s="7">
        <v>815</v>
      </c>
      <c r="B740" s="8">
        <v>43</v>
      </c>
      <c r="C740" s="8"/>
      <c r="D740" s="8">
        <v>43</v>
      </c>
      <c r="G740" s="14" t="s">
        <v>8414</v>
      </c>
      <c r="H740">
        <v>27</v>
      </c>
      <c r="I740" s="15" t="s">
        <v>8415</v>
      </c>
      <c r="J740" s="8">
        <v>13</v>
      </c>
    </row>
    <row r="741" spans="1:10" x14ac:dyDescent="0.25">
      <c r="A741" s="7">
        <v>816</v>
      </c>
      <c r="B741" s="8">
        <v>205</v>
      </c>
      <c r="C741" s="8"/>
      <c r="D741" s="8">
        <v>205</v>
      </c>
      <c r="G741" s="14" t="s">
        <v>8414</v>
      </c>
      <c r="H741">
        <v>19</v>
      </c>
      <c r="I741" s="15" t="s">
        <v>8415</v>
      </c>
      <c r="J741" s="8">
        <v>124</v>
      </c>
    </row>
    <row r="742" spans="1:10" x14ac:dyDescent="0.25">
      <c r="A742" s="7">
        <v>817</v>
      </c>
      <c r="B742" s="8">
        <v>23</v>
      </c>
      <c r="C742" s="8"/>
      <c r="D742" s="8">
        <v>23</v>
      </c>
      <c r="G742" s="14" t="s">
        <v>8414</v>
      </c>
      <c r="H742">
        <v>17</v>
      </c>
      <c r="I742" s="15" t="s">
        <v>8415</v>
      </c>
      <c r="J742" s="8">
        <v>4</v>
      </c>
    </row>
    <row r="743" spans="1:10" x14ac:dyDescent="0.25">
      <c r="A743" s="7">
        <v>818</v>
      </c>
      <c r="B743" s="8">
        <v>19</v>
      </c>
      <c r="C743" s="8"/>
      <c r="D743" s="8">
        <v>19</v>
      </c>
      <c r="G743" s="14" t="s">
        <v>8414</v>
      </c>
      <c r="H743">
        <v>26</v>
      </c>
      <c r="I743" s="15" t="s">
        <v>8415</v>
      </c>
      <c r="J743" s="8">
        <v>10</v>
      </c>
    </row>
    <row r="744" spans="1:10" x14ac:dyDescent="0.25">
      <c r="A744" s="7">
        <v>819</v>
      </c>
      <c r="B744" s="8">
        <v>14</v>
      </c>
      <c r="C744" s="8"/>
      <c r="D744" s="8">
        <v>14</v>
      </c>
      <c r="G744" s="14" t="s">
        <v>8414</v>
      </c>
      <c r="H744">
        <v>28</v>
      </c>
      <c r="I744" s="15" t="s">
        <v>8415</v>
      </c>
      <c r="J744" s="8">
        <v>15</v>
      </c>
    </row>
    <row r="745" spans="1:10" x14ac:dyDescent="0.25">
      <c r="A745" s="7">
        <v>820</v>
      </c>
      <c r="B745" s="8">
        <v>38</v>
      </c>
      <c r="C745" s="8"/>
      <c r="D745" s="8">
        <v>38</v>
      </c>
      <c r="G745" s="14" t="s">
        <v>8414</v>
      </c>
      <c r="H745">
        <v>37</v>
      </c>
      <c r="I745" s="15" t="s">
        <v>8415</v>
      </c>
      <c r="J745" s="8">
        <v>38</v>
      </c>
    </row>
    <row r="746" spans="1:10" x14ac:dyDescent="0.25">
      <c r="A746" s="7">
        <v>821</v>
      </c>
      <c r="B746" s="8">
        <v>78</v>
      </c>
      <c r="C746" s="8"/>
      <c r="D746" s="8">
        <v>78</v>
      </c>
      <c r="G746" s="14" t="s">
        <v>8414</v>
      </c>
      <c r="H746">
        <v>128</v>
      </c>
      <c r="I746" s="15" t="s">
        <v>8415</v>
      </c>
      <c r="J746" s="8">
        <v>152</v>
      </c>
    </row>
    <row r="747" spans="1:10" x14ac:dyDescent="0.25">
      <c r="A747" s="7">
        <v>822</v>
      </c>
      <c r="B747" s="8">
        <v>69</v>
      </c>
      <c r="C747" s="8"/>
      <c r="D747" s="8">
        <v>69</v>
      </c>
      <c r="G747" s="14" t="s">
        <v>8414</v>
      </c>
      <c r="H747">
        <v>10</v>
      </c>
      <c r="I747" s="15" t="s">
        <v>8415</v>
      </c>
      <c r="J747" s="8">
        <v>24</v>
      </c>
    </row>
    <row r="748" spans="1:10" x14ac:dyDescent="0.25">
      <c r="A748" s="7">
        <v>823</v>
      </c>
      <c r="B748" s="8">
        <v>33</v>
      </c>
      <c r="C748" s="8"/>
      <c r="D748" s="8">
        <v>33</v>
      </c>
      <c r="G748" s="14" t="s">
        <v>8414</v>
      </c>
      <c r="H748">
        <v>83</v>
      </c>
      <c r="I748" s="15" t="s">
        <v>8415</v>
      </c>
      <c r="J748" s="8">
        <v>76</v>
      </c>
    </row>
    <row r="749" spans="1:10" x14ac:dyDescent="0.25">
      <c r="A749" s="7">
        <v>824</v>
      </c>
      <c r="B749" s="8">
        <v>54</v>
      </c>
      <c r="C749" s="8"/>
      <c r="D749" s="8">
        <v>54</v>
      </c>
      <c r="G749" s="14" t="s">
        <v>8414</v>
      </c>
      <c r="H749">
        <v>46</v>
      </c>
      <c r="I749" s="15" t="s">
        <v>8415</v>
      </c>
      <c r="J749" s="8">
        <v>185</v>
      </c>
    </row>
    <row r="750" spans="1:10" x14ac:dyDescent="0.25">
      <c r="A750" s="7">
        <v>825</v>
      </c>
      <c r="B750" s="8">
        <v>99</v>
      </c>
      <c r="C750" s="8"/>
      <c r="D750" s="8">
        <v>99</v>
      </c>
      <c r="G750" s="14" t="s">
        <v>8414</v>
      </c>
      <c r="H750">
        <v>90</v>
      </c>
      <c r="I750" s="15" t="s">
        <v>8415</v>
      </c>
      <c r="J750" s="8">
        <v>33</v>
      </c>
    </row>
    <row r="751" spans="1:10" x14ac:dyDescent="0.25">
      <c r="A751" s="7">
        <v>826</v>
      </c>
      <c r="B751" s="8">
        <v>49</v>
      </c>
      <c r="C751" s="8"/>
      <c r="D751" s="8">
        <v>49</v>
      </c>
      <c r="G751" s="14" t="s">
        <v>8414</v>
      </c>
      <c r="H751">
        <v>81</v>
      </c>
      <c r="I751" s="15" t="s">
        <v>8415</v>
      </c>
      <c r="J751" s="8">
        <v>108</v>
      </c>
    </row>
    <row r="752" spans="1:10" x14ac:dyDescent="0.25">
      <c r="A752" s="7">
        <v>827</v>
      </c>
      <c r="B752" s="8">
        <v>11</v>
      </c>
      <c r="C752" s="8"/>
      <c r="D752" s="8">
        <v>11</v>
      </c>
      <c r="G752" s="14" t="s">
        <v>8414</v>
      </c>
      <c r="H752">
        <v>32</v>
      </c>
      <c r="I752" s="15" t="s">
        <v>8415</v>
      </c>
      <c r="J752" s="8">
        <v>29</v>
      </c>
    </row>
    <row r="753" spans="1:10" x14ac:dyDescent="0.25">
      <c r="A753" s="7">
        <v>828</v>
      </c>
      <c r="B753" s="8">
        <v>38</v>
      </c>
      <c r="C753" s="8"/>
      <c r="D753" s="8">
        <v>38</v>
      </c>
      <c r="G753" s="14" t="s">
        <v>8414</v>
      </c>
      <c r="H753">
        <v>20</v>
      </c>
      <c r="I753" s="15" t="s">
        <v>8415</v>
      </c>
      <c r="J753" s="8">
        <v>24</v>
      </c>
    </row>
    <row r="754" spans="1:10" x14ac:dyDescent="0.25">
      <c r="A754" s="7">
        <v>829</v>
      </c>
      <c r="B754" s="8">
        <v>16</v>
      </c>
      <c r="C754" s="8"/>
      <c r="D754" s="8">
        <v>16</v>
      </c>
      <c r="G754" s="14" t="s">
        <v>8414</v>
      </c>
      <c r="H754">
        <v>70</v>
      </c>
      <c r="I754" s="15" t="s">
        <v>8415</v>
      </c>
      <c r="J754" s="8">
        <v>4</v>
      </c>
    </row>
    <row r="755" spans="1:10" x14ac:dyDescent="0.25">
      <c r="A755" s="7">
        <v>830</v>
      </c>
      <c r="B755" s="8">
        <v>32</v>
      </c>
      <c r="C755" s="8"/>
      <c r="D755" s="8">
        <v>32</v>
      </c>
      <c r="G755" s="14" t="s">
        <v>8414</v>
      </c>
      <c r="H755">
        <v>168</v>
      </c>
      <c r="I755" s="15" t="s">
        <v>8415</v>
      </c>
      <c r="J755" s="8">
        <v>4</v>
      </c>
    </row>
    <row r="756" spans="1:10" x14ac:dyDescent="0.25">
      <c r="A756" s="7">
        <v>831</v>
      </c>
      <c r="B756" s="8">
        <v>20</v>
      </c>
      <c r="C756" s="8"/>
      <c r="D756" s="8">
        <v>20</v>
      </c>
      <c r="G756" s="14" t="s">
        <v>8414</v>
      </c>
      <c r="H756">
        <v>34</v>
      </c>
      <c r="I756" s="15" t="s">
        <v>8415</v>
      </c>
      <c r="J756" s="8">
        <v>15</v>
      </c>
    </row>
    <row r="757" spans="1:10" x14ac:dyDescent="0.25">
      <c r="A757" s="7">
        <v>832</v>
      </c>
      <c r="B757" s="8">
        <v>154</v>
      </c>
      <c r="C757" s="8"/>
      <c r="D757" s="8">
        <v>154</v>
      </c>
      <c r="G757" s="14" t="s">
        <v>8414</v>
      </c>
      <c r="H757">
        <v>48</v>
      </c>
      <c r="I757" s="15" t="s">
        <v>8415</v>
      </c>
      <c r="J757" s="8">
        <v>4</v>
      </c>
    </row>
    <row r="758" spans="1:10" x14ac:dyDescent="0.25">
      <c r="A758" s="7">
        <v>833</v>
      </c>
      <c r="B758" s="8">
        <v>41</v>
      </c>
      <c r="C758" s="8"/>
      <c r="D758" s="8">
        <v>41</v>
      </c>
      <c r="G758" s="14" t="s">
        <v>8414</v>
      </c>
      <c r="H758">
        <v>48</v>
      </c>
      <c r="I758" s="15" t="s">
        <v>8415</v>
      </c>
      <c r="J758" s="8">
        <v>139</v>
      </c>
    </row>
    <row r="759" spans="1:10" x14ac:dyDescent="0.25">
      <c r="A759" s="7">
        <v>834</v>
      </c>
      <c r="B759" s="8">
        <v>75</v>
      </c>
      <c r="C759" s="8"/>
      <c r="D759" s="8">
        <v>75</v>
      </c>
      <c r="G759" s="14" t="s">
        <v>8414</v>
      </c>
      <c r="H759">
        <v>221</v>
      </c>
      <c r="I759" s="15" t="s">
        <v>8415</v>
      </c>
      <c r="J759" s="8">
        <v>2</v>
      </c>
    </row>
    <row r="760" spans="1:10" x14ac:dyDescent="0.25">
      <c r="A760" s="7">
        <v>835</v>
      </c>
      <c r="B760" s="8">
        <v>40</v>
      </c>
      <c r="C760" s="8"/>
      <c r="D760" s="8">
        <v>40</v>
      </c>
      <c r="G760" s="14" t="s">
        <v>8414</v>
      </c>
      <c r="H760">
        <v>107</v>
      </c>
      <c r="I760" s="15" t="s">
        <v>8415</v>
      </c>
      <c r="J760" s="8">
        <v>18</v>
      </c>
    </row>
    <row r="761" spans="1:10" x14ac:dyDescent="0.25">
      <c r="A761" s="7">
        <v>836</v>
      </c>
      <c r="B761" s="8">
        <v>46</v>
      </c>
      <c r="C761" s="8"/>
      <c r="D761" s="8">
        <v>46</v>
      </c>
      <c r="G761" s="14" t="s">
        <v>8414</v>
      </c>
      <c r="H761">
        <v>45</v>
      </c>
      <c r="I761" s="15" t="s">
        <v>8415</v>
      </c>
      <c r="J761" s="8">
        <v>81</v>
      </c>
    </row>
    <row r="762" spans="1:10" x14ac:dyDescent="0.25">
      <c r="A762" s="7">
        <v>837</v>
      </c>
      <c r="B762" s="8">
        <v>62</v>
      </c>
      <c r="C762" s="8"/>
      <c r="D762" s="8">
        <v>62</v>
      </c>
      <c r="G762" s="14" t="s">
        <v>8414</v>
      </c>
      <c r="H762">
        <v>36</v>
      </c>
      <c r="I762" s="15" t="s">
        <v>8415</v>
      </c>
      <c r="J762" s="8">
        <v>86</v>
      </c>
    </row>
    <row r="763" spans="1:10" x14ac:dyDescent="0.25">
      <c r="A763" s="7">
        <v>838</v>
      </c>
      <c r="B763" s="8">
        <v>61</v>
      </c>
      <c r="C763" s="8"/>
      <c r="D763" s="8">
        <v>61</v>
      </c>
      <c r="G763" s="14" t="s">
        <v>8414</v>
      </c>
      <c r="H763">
        <v>101</v>
      </c>
      <c r="I763" s="15" t="s">
        <v>8415</v>
      </c>
      <c r="J763" s="8">
        <v>140</v>
      </c>
    </row>
    <row r="764" spans="1:10" x14ac:dyDescent="0.25">
      <c r="A764" s="7">
        <v>839</v>
      </c>
      <c r="B764" s="8">
        <v>96</v>
      </c>
      <c r="C764" s="8"/>
      <c r="D764" s="8">
        <v>96</v>
      </c>
      <c r="G764" s="14" t="s">
        <v>8414</v>
      </c>
      <c r="H764">
        <v>62</v>
      </c>
      <c r="I764" s="15" t="s">
        <v>8415</v>
      </c>
      <c r="J764" s="8">
        <v>37</v>
      </c>
    </row>
    <row r="765" spans="1:10" x14ac:dyDescent="0.25">
      <c r="A765" s="7">
        <v>840</v>
      </c>
      <c r="B765" s="8">
        <v>190</v>
      </c>
      <c r="C765" s="8"/>
      <c r="D765" s="8">
        <v>190</v>
      </c>
      <c r="G765" s="14" t="s">
        <v>8414</v>
      </c>
      <c r="H765">
        <v>32</v>
      </c>
      <c r="I765" s="15" t="s">
        <v>8415</v>
      </c>
      <c r="J765" s="8">
        <v>6</v>
      </c>
    </row>
    <row r="766" spans="1:10" x14ac:dyDescent="0.25">
      <c r="A766" s="7">
        <v>841</v>
      </c>
      <c r="B766" s="8">
        <v>94</v>
      </c>
      <c r="C766" s="8"/>
      <c r="D766" s="8">
        <v>94</v>
      </c>
      <c r="G766" s="14" t="s">
        <v>8414</v>
      </c>
      <c r="H766">
        <v>89</v>
      </c>
      <c r="I766" s="15" t="s">
        <v>8415</v>
      </c>
      <c r="J766" s="8">
        <v>113</v>
      </c>
    </row>
    <row r="767" spans="1:10" x14ac:dyDescent="0.25">
      <c r="A767" s="7">
        <v>842</v>
      </c>
      <c r="B767" s="8">
        <v>39</v>
      </c>
      <c r="C767" s="8"/>
      <c r="D767" s="8">
        <v>39</v>
      </c>
      <c r="G767" s="14" t="s">
        <v>8414</v>
      </c>
      <c r="H767">
        <v>93</v>
      </c>
      <c r="I767" s="15" t="s">
        <v>8415</v>
      </c>
      <c r="J767" s="8">
        <v>37</v>
      </c>
    </row>
    <row r="768" spans="1:10" x14ac:dyDescent="0.25">
      <c r="A768" s="7">
        <v>843</v>
      </c>
      <c r="B768" s="8">
        <v>127</v>
      </c>
      <c r="C768" s="8"/>
      <c r="D768" s="8">
        <v>127</v>
      </c>
      <c r="G768" s="14" t="s">
        <v>8414</v>
      </c>
      <c r="H768">
        <v>98</v>
      </c>
      <c r="I768" s="15" t="s">
        <v>8415</v>
      </c>
      <c r="J768" s="8">
        <v>18</v>
      </c>
    </row>
    <row r="769" spans="1:10" x14ac:dyDescent="0.25">
      <c r="A769" s="7">
        <v>844</v>
      </c>
      <c r="B769" s="8">
        <v>159</v>
      </c>
      <c r="C769" s="8"/>
      <c r="D769" s="8">
        <v>159</v>
      </c>
      <c r="G769" s="14" t="s">
        <v>8414</v>
      </c>
      <c r="H769">
        <v>82</v>
      </c>
      <c r="I769" s="15" t="s">
        <v>8415</v>
      </c>
      <c r="J769" s="8">
        <v>75</v>
      </c>
    </row>
    <row r="770" spans="1:10" x14ac:dyDescent="0.25">
      <c r="A770" s="7">
        <v>845</v>
      </c>
      <c r="B770" s="8">
        <v>177</v>
      </c>
      <c r="C770" s="8"/>
      <c r="D770" s="8">
        <v>177</v>
      </c>
      <c r="G770" s="14" t="s">
        <v>8414</v>
      </c>
      <c r="H770">
        <v>116</v>
      </c>
      <c r="I770" s="15" t="s">
        <v>8415</v>
      </c>
      <c r="J770" s="8">
        <v>52</v>
      </c>
    </row>
    <row r="771" spans="1:10" x14ac:dyDescent="0.25">
      <c r="A771" s="7">
        <v>846</v>
      </c>
      <c r="B771" s="8">
        <v>47</v>
      </c>
      <c r="C771" s="8"/>
      <c r="D771" s="8">
        <v>47</v>
      </c>
      <c r="G771" s="14" t="s">
        <v>8414</v>
      </c>
      <c r="H771">
        <v>52</v>
      </c>
      <c r="I771" s="15" t="s">
        <v>8415</v>
      </c>
      <c r="J771" s="8">
        <v>122</v>
      </c>
    </row>
    <row r="772" spans="1:10" x14ac:dyDescent="0.25">
      <c r="A772" s="7">
        <v>847</v>
      </c>
      <c r="B772" s="8">
        <v>1</v>
      </c>
      <c r="C772" s="8"/>
      <c r="D772" s="8">
        <v>1</v>
      </c>
      <c r="G772" s="14" t="s">
        <v>8414</v>
      </c>
      <c r="H772">
        <v>23</v>
      </c>
      <c r="I772" s="15" t="s">
        <v>8415</v>
      </c>
      <c r="J772" s="8">
        <v>8</v>
      </c>
    </row>
    <row r="773" spans="1:10" x14ac:dyDescent="0.25">
      <c r="A773" s="7">
        <v>848</v>
      </c>
      <c r="B773" s="8">
        <v>16</v>
      </c>
      <c r="C773" s="8"/>
      <c r="D773" s="8">
        <v>16</v>
      </c>
      <c r="G773" s="14" t="s">
        <v>8414</v>
      </c>
      <c r="H773">
        <v>77</v>
      </c>
      <c r="I773" s="15" t="s">
        <v>8415</v>
      </c>
      <c r="J773" s="8">
        <v>8</v>
      </c>
    </row>
    <row r="774" spans="1:10" x14ac:dyDescent="0.25">
      <c r="A774" s="7">
        <v>849</v>
      </c>
      <c r="B774" s="8">
        <v>115</v>
      </c>
      <c r="C774" s="8"/>
      <c r="D774" s="8">
        <v>115</v>
      </c>
      <c r="G774" s="14" t="s">
        <v>8414</v>
      </c>
      <c r="H774">
        <v>49</v>
      </c>
      <c r="I774" s="15" t="s">
        <v>8415</v>
      </c>
      <c r="J774" s="8">
        <v>96</v>
      </c>
    </row>
    <row r="775" spans="1:10" x14ac:dyDescent="0.25">
      <c r="A775" s="7">
        <v>850</v>
      </c>
      <c r="B775" s="8">
        <v>133</v>
      </c>
      <c r="C775" s="8"/>
      <c r="D775" s="8">
        <v>133</v>
      </c>
      <c r="G775" s="14" t="s">
        <v>8414</v>
      </c>
      <c r="H775">
        <v>59</v>
      </c>
      <c r="I775" s="15" t="s">
        <v>8415</v>
      </c>
      <c r="J775" s="8">
        <v>9</v>
      </c>
    </row>
    <row r="776" spans="1:10" x14ac:dyDescent="0.25">
      <c r="A776" s="7">
        <v>851</v>
      </c>
      <c r="B776" s="8">
        <v>70</v>
      </c>
      <c r="C776" s="8"/>
      <c r="D776" s="8">
        <v>70</v>
      </c>
      <c r="G776" s="14" t="s">
        <v>8414</v>
      </c>
      <c r="H776">
        <v>113</v>
      </c>
      <c r="I776" s="15" t="s">
        <v>8415</v>
      </c>
      <c r="J776" s="8">
        <v>2</v>
      </c>
    </row>
    <row r="777" spans="1:10" x14ac:dyDescent="0.25">
      <c r="A777" s="7">
        <v>852</v>
      </c>
      <c r="B777" s="8">
        <v>62</v>
      </c>
      <c r="C777" s="8"/>
      <c r="D777" s="8">
        <v>62</v>
      </c>
      <c r="G777" s="14" t="s">
        <v>8414</v>
      </c>
      <c r="H777">
        <v>34</v>
      </c>
      <c r="I777" s="15" t="s">
        <v>8415</v>
      </c>
      <c r="J777" s="8">
        <v>26</v>
      </c>
    </row>
    <row r="778" spans="1:10" x14ac:dyDescent="0.25">
      <c r="A778" s="7">
        <v>853</v>
      </c>
      <c r="B778" s="8">
        <v>10</v>
      </c>
      <c r="C778" s="8"/>
      <c r="D778" s="8">
        <v>10</v>
      </c>
      <c r="G778" s="14" t="s">
        <v>8414</v>
      </c>
      <c r="H778">
        <v>42</v>
      </c>
      <c r="I778" s="15" t="s">
        <v>8415</v>
      </c>
      <c r="J778" s="8">
        <v>23</v>
      </c>
    </row>
    <row r="779" spans="1:10" x14ac:dyDescent="0.25">
      <c r="A779" s="7">
        <v>854</v>
      </c>
      <c r="B779" s="8">
        <v>499</v>
      </c>
      <c r="C779" s="8"/>
      <c r="D779" s="8">
        <v>499</v>
      </c>
      <c r="G779" s="14" t="s">
        <v>8414</v>
      </c>
      <c r="H779">
        <v>42</v>
      </c>
      <c r="I779" s="15" t="s">
        <v>8415</v>
      </c>
      <c r="J779" s="8">
        <v>0</v>
      </c>
    </row>
    <row r="780" spans="1:10" x14ac:dyDescent="0.25">
      <c r="A780" s="7">
        <v>855</v>
      </c>
      <c r="B780" s="8">
        <v>47</v>
      </c>
      <c r="C780" s="8"/>
      <c r="D780" s="8">
        <v>47</v>
      </c>
      <c r="G780" s="14" t="s">
        <v>8414</v>
      </c>
      <c r="H780">
        <v>49</v>
      </c>
      <c r="I780" s="15" t="s">
        <v>8415</v>
      </c>
      <c r="J780" s="8">
        <v>140</v>
      </c>
    </row>
    <row r="781" spans="1:10" x14ac:dyDescent="0.25">
      <c r="A781" s="7">
        <v>856</v>
      </c>
      <c r="B781" s="8">
        <v>28</v>
      </c>
      <c r="C781" s="8"/>
      <c r="D781" s="8">
        <v>28</v>
      </c>
      <c r="G781" s="14" t="s">
        <v>8414</v>
      </c>
      <c r="H781">
        <v>56</v>
      </c>
      <c r="I781" s="15" t="s">
        <v>8415</v>
      </c>
      <c r="J781" s="8">
        <v>0</v>
      </c>
    </row>
    <row r="782" spans="1:10" x14ac:dyDescent="0.25">
      <c r="A782" s="7">
        <v>857</v>
      </c>
      <c r="B782" s="8">
        <v>24</v>
      </c>
      <c r="C782" s="8"/>
      <c r="D782" s="8">
        <v>24</v>
      </c>
      <c r="G782" s="14" t="s">
        <v>8414</v>
      </c>
      <c r="H782">
        <v>25</v>
      </c>
      <c r="I782" s="15" t="s">
        <v>8415</v>
      </c>
      <c r="J782" s="8">
        <v>6</v>
      </c>
    </row>
    <row r="783" spans="1:10" x14ac:dyDescent="0.25">
      <c r="A783" s="7">
        <v>858</v>
      </c>
      <c r="B783" s="8">
        <v>76</v>
      </c>
      <c r="C783" s="8"/>
      <c r="D783" s="8">
        <v>76</v>
      </c>
      <c r="G783" s="14" t="s">
        <v>8414</v>
      </c>
      <c r="H783">
        <v>52</v>
      </c>
      <c r="I783" s="15" t="s">
        <v>8415</v>
      </c>
      <c r="J783" s="8">
        <v>100</v>
      </c>
    </row>
    <row r="784" spans="1:10" x14ac:dyDescent="0.25">
      <c r="A784" s="7">
        <v>859</v>
      </c>
      <c r="B784" s="8">
        <v>98</v>
      </c>
      <c r="C784" s="8"/>
      <c r="D784" s="8">
        <v>98</v>
      </c>
      <c r="G784" s="14" t="s">
        <v>8414</v>
      </c>
      <c r="H784">
        <v>34</v>
      </c>
      <c r="I784" s="15" t="s">
        <v>8415</v>
      </c>
      <c r="J784" s="8">
        <v>0</v>
      </c>
    </row>
    <row r="785" spans="1:10" x14ac:dyDescent="0.25">
      <c r="A785" s="7">
        <v>860</v>
      </c>
      <c r="B785" s="8"/>
      <c r="C785" s="8">
        <v>48</v>
      </c>
      <c r="D785" s="8">
        <v>48</v>
      </c>
      <c r="G785" s="14" t="s">
        <v>8414</v>
      </c>
      <c r="H785">
        <v>67</v>
      </c>
      <c r="I785" s="15" t="s">
        <v>8415</v>
      </c>
      <c r="J785" s="8">
        <v>4</v>
      </c>
    </row>
    <row r="786" spans="1:10" x14ac:dyDescent="0.25">
      <c r="A786" s="7">
        <v>861</v>
      </c>
      <c r="B786" s="8"/>
      <c r="C786" s="8">
        <v>2</v>
      </c>
      <c r="D786" s="8">
        <v>2</v>
      </c>
      <c r="G786" s="14" t="s">
        <v>8414</v>
      </c>
      <c r="H786">
        <v>70</v>
      </c>
      <c r="I786" s="15" t="s">
        <v>8415</v>
      </c>
      <c r="J786" s="8">
        <v>8</v>
      </c>
    </row>
    <row r="787" spans="1:10" x14ac:dyDescent="0.25">
      <c r="A787" s="7">
        <v>862</v>
      </c>
      <c r="B787" s="8"/>
      <c r="C787" s="8">
        <v>4</v>
      </c>
      <c r="D787" s="8">
        <v>4</v>
      </c>
      <c r="G787" s="14" t="s">
        <v>8414</v>
      </c>
      <c r="H787">
        <v>89</v>
      </c>
      <c r="I787" s="15" t="s">
        <v>8415</v>
      </c>
      <c r="J787" s="8">
        <v>0</v>
      </c>
    </row>
    <row r="788" spans="1:10" x14ac:dyDescent="0.25">
      <c r="A788" s="7">
        <v>863</v>
      </c>
      <c r="B788" s="8"/>
      <c r="C788" s="8">
        <v>5</v>
      </c>
      <c r="D788" s="8">
        <v>5</v>
      </c>
      <c r="G788" s="14" t="s">
        <v>8414</v>
      </c>
      <c r="H788">
        <v>107</v>
      </c>
      <c r="I788" s="15" t="s">
        <v>8415</v>
      </c>
      <c r="J788" s="8">
        <v>16</v>
      </c>
    </row>
    <row r="789" spans="1:10" x14ac:dyDescent="0.25">
      <c r="A789" s="7">
        <v>864</v>
      </c>
      <c r="B789" s="8"/>
      <c r="C789" s="8">
        <v>79</v>
      </c>
      <c r="D789" s="8">
        <v>79</v>
      </c>
      <c r="G789" s="14" t="s">
        <v>8414</v>
      </c>
      <c r="H789">
        <v>159</v>
      </c>
      <c r="I789" s="15" t="s">
        <v>8415</v>
      </c>
      <c r="J789" s="8">
        <v>2</v>
      </c>
    </row>
    <row r="790" spans="1:10" x14ac:dyDescent="0.25">
      <c r="A790" s="7">
        <v>865</v>
      </c>
      <c r="B790" s="8"/>
      <c r="C790" s="8">
        <v>2</v>
      </c>
      <c r="D790" s="8">
        <v>2</v>
      </c>
      <c r="G790" s="14" t="s">
        <v>8414</v>
      </c>
      <c r="H790">
        <v>181</v>
      </c>
      <c r="I790" s="15" t="s">
        <v>8415</v>
      </c>
      <c r="J790" s="8">
        <v>48</v>
      </c>
    </row>
    <row r="791" spans="1:10" x14ac:dyDescent="0.25">
      <c r="A791" s="7">
        <v>866</v>
      </c>
      <c r="B791" s="8"/>
      <c r="C791" s="8">
        <v>11</v>
      </c>
      <c r="D791" s="8">
        <v>11</v>
      </c>
      <c r="G791" s="14" t="s">
        <v>8414</v>
      </c>
      <c r="H791">
        <v>131</v>
      </c>
      <c r="I791" s="15" t="s">
        <v>8415</v>
      </c>
      <c r="J791" s="8">
        <v>2</v>
      </c>
    </row>
    <row r="792" spans="1:10" x14ac:dyDescent="0.25">
      <c r="A792" s="7">
        <v>867</v>
      </c>
      <c r="B792" s="8"/>
      <c r="C792" s="8">
        <v>11</v>
      </c>
      <c r="D792" s="8">
        <v>11</v>
      </c>
      <c r="G792" s="14" t="s">
        <v>8414</v>
      </c>
      <c r="H792">
        <v>125</v>
      </c>
      <c r="I792" s="15" t="s">
        <v>8415</v>
      </c>
      <c r="J792" s="8">
        <v>2</v>
      </c>
    </row>
    <row r="793" spans="1:10" x14ac:dyDescent="0.25">
      <c r="A793" s="7">
        <v>868</v>
      </c>
      <c r="B793" s="8"/>
      <c r="C793" s="8">
        <v>1</v>
      </c>
      <c r="D793" s="8">
        <v>1</v>
      </c>
      <c r="G793" s="14" t="s">
        <v>8414</v>
      </c>
      <c r="H793">
        <v>61</v>
      </c>
      <c r="I793" s="15" t="s">
        <v>8415</v>
      </c>
      <c r="J793" s="8">
        <v>1</v>
      </c>
    </row>
    <row r="794" spans="1:10" x14ac:dyDescent="0.25">
      <c r="A794" s="7">
        <v>869</v>
      </c>
      <c r="B794" s="8"/>
      <c r="C794" s="8">
        <v>3</v>
      </c>
      <c r="D794" s="8">
        <v>3</v>
      </c>
      <c r="G794" s="14" t="s">
        <v>8414</v>
      </c>
      <c r="H794">
        <v>90</v>
      </c>
      <c r="I794" s="15" t="s">
        <v>8415</v>
      </c>
      <c r="J794" s="8">
        <v>17</v>
      </c>
    </row>
    <row r="795" spans="1:10" x14ac:dyDescent="0.25">
      <c r="A795" s="7">
        <v>870</v>
      </c>
      <c r="B795" s="8"/>
      <c r="C795" s="8">
        <v>5</v>
      </c>
      <c r="D795" s="8">
        <v>5</v>
      </c>
      <c r="G795" s="14" t="s">
        <v>8414</v>
      </c>
      <c r="H795">
        <v>35</v>
      </c>
      <c r="I795" s="15" t="s">
        <v>8415</v>
      </c>
      <c r="J795" s="8">
        <v>0</v>
      </c>
    </row>
    <row r="796" spans="1:10" x14ac:dyDescent="0.25">
      <c r="A796" s="7">
        <v>871</v>
      </c>
      <c r="B796" s="8"/>
      <c r="C796" s="8">
        <v>12</v>
      </c>
      <c r="D796" s="8">
        <v>12</v>
      </c>
      <c r="G796" s="14" t="s">
        <v>8414</v>
      </c>
      <c r="H796">
        <v>90</v>
      </c>
      <c r="I796" s="15" t="s">
        <v>8415</v>
      </c>
      <c r="J796" s="8">
        <v>11</v>
      </c>
    </row>
    <row r="797" spans="1:10" x14ac:dyDescent="0.25">
      <c r="A797" s="7">
        <v>872</v>
      </c>
      <c r="B797" s="8"/>
      <c r="C797" s="8">
        <v>2</v>
      </c>
      <c r="D797" s="8">
        <v>2</v>
      </c>
      <c r="G797" s="14" t="s">
        <v>8414</v>
      </c>
      <c r="H797">
        <v>4</v>
      </c>
      <c r="I797" s="15" t="s">
        <v>8415</v>
      </c>
      <c r="J797" s="8">
        <v>95</v>
      </c>
    </row>
    <row r="798" spans="1:10" x14ac:dyDescent="0.25">
      <c r="A798" s="7">
        <v>873</v>
      </c>
      <c r="B798" s="8"/>
      <c r="C798" s="8">
        <v>5</v>
      </c>
      <c r="D798" s="8">
        <v>5</v>
      </c>
      <c r="G798" s="14" t="s">
        <v>8414</v>
      </c>
      <c r="H798">
        <v>120</v>
      </c>
      <c r="I798" s="15" t="s">
        <v>8415</v>
      </c>
      <c r="J798" s="8">
        <v>13</v>
      </c>
    </row>
    <row r="799" spans="1:10" x14ac:dyDescent="0.25">
      <c r="A799" s="7">
        <v>874</v>
      </c>
      <c r="B799" s="8"/>
      <c r="C799" s="8">
        <v>21</v>
      </c>
      <c r="D799" s="8">
        <v>21</v>
      </c>
      <c r="G799" s="14" t="s">
        <v>8414</v>
      </c>
      <c r="H799">
        <v>14</v>
      </c>
      <c r="I799" s="15" t="s">
        <v>8415</v>
      </c>
      <c r="J799" s="8">
        <v>2</v>
      </c>
    </row>
    <row r="800" spans="1:10" x14ac:dyDescent="0.25">
      <c r="A800" s="7">
        <v>875</v>
      </c>
      <c r="B800" s="8"/>
      <c r="C800" s="8">
        <v>0</v>
      </c>
      <c r="D800" s="8">
        <v>0</v>
      </c>
      <c r="G800" s="14" t="s">
        <v>8414</v>
      </c>
      <c r="H800">
        <v>27</v>
      </c>
      <c r="I800" s="15" t="s">
        <v>8415</v>
      </c>
      <c r="J800" s="8">
        <v>2</v>
      </c>
    </row>
    <row r="801" spans="1:10" x14ac:dyDescent="0.25">
      <c r="A801" s="7">
        <v>876</v>
      </c>
      <c r="B801" s="8"/>
      <c r="C801" s="8">
        <v>45</v>
      </c>
      <c r="D801" s="8">
        <v>45</v>
      </c>
      <c r="G801" s="14" t="s">
        <v>8414</v>
      </c>
      <c r="H801">
        <v>49</v>
      </c>
      <c r="I801" s="15" t="s">
        <v>8415</v>
      </c>
      <c r="J801" s="8">
        <v>3</v>
      </c>
    </row>
    <row r="802" spans="1:10" x14ac:dyDescent="0.25">
      <c r="A802" s="7">
        <v>877</v>
      </c>
      <c r="B802" s="8"/>
      <c r="C802" s="8">
        <v>29</v>
      </c>
      <c r="D802" s="8">
        <v>29</v>
      </c>
      <c r="G802" s="14" t="s">
        <v>8414</v>
      </c>
      <c r="H802">
        <v>102</v>
      </c>
      <c r="I802" s="15" t="s">
        <v>8415</v>
      </c>
      <c r="J802" s="8">
        <v>0</v>
      </c>
    </row>
    <row r="803" spans="1:10" x14ac:dyDescent="0.25">
      <c r="A803" s="7">
        <v>878</v>
      </c>
      <c r="B803" s="8"/>
      <c r="C803" s="8">
        <v>2</v>
      </c>
      <c r="D803" s="8">
        <v>2</v>
      </c>
      <c r="G803" s="14" t="s">
        <v>8414</v>
      </c>
      <c r="H803">
        <v>3</v>
      </c>
      <c r="I803" s="15" t="s">
        <v>8415</v>
      </c>
      <c r="J803" s="8">
        <v>0</v>
      </c>
    </row>
    <row r="804" spans="1:10" x14ac:dyDescent="0.25">
      <c r="A804" s="7">
        <v>879</v>
      </c>
      <c r="B804" s="8"/>
      <c r="C804" s="8">
        <v>30</v>
      </c>
      <c r="D804" s="8">
        <v>30</v>
      </c>
      <c r="G804" s="14" t="s">
        <v>8414</v>
      </c>
      <c r="H804">
        <v>25</v>
      </c>
      <c r="I804" s="15" t="s">
        <v>8415</v>
      </c>
      <c r="J804" s="8">
        <v>0</v>
      </c>
    </row>
    <row r="805" spans="1:10" x14ac:dyDescent="0.25">
      <c r="A805" s="7">
        <v>880</v>
      </c>
      <c r="B805" s="8"/>
      <c r="C805" s="8">
        <v>8</v>
      </c>
      <c r="D805" s="8">
        <v>8</v>
      </c>
      <c r="G805" s="14" t="s">
        <v>8414</v>
      </c>
      <c r="H805">
        <v>118</v>
      </c>
      <c r="I805" s="15" t="s">
        <v>8415</v>
      </c>
      <c r="J805" s="8">
        <v>2</v>
      </c>
    </row>
    <row r="806" spans="1:10" x14ac:dyDescent="0.25">
      <c r="A806" s="7">
        <v>881</v>
      </c>
      <c r="B806" s="8"/>
      <c r="C806" s="8">
        <v>1</v>
      </c>
      <c r="D806" s="8">
        <v>1</v>
      </c>
      <c r="G806" s="14" t="s">
        <v>8414</v>
      </c>
      <c r="H806">
        <v>57</v>
      </c>
      <c r="I806" s="15" t="s">
        <v>8415</v>
      </c>
      <c r="J806" s="8">
        <v>24</v>
      </c>
    </row>
    <row r="807" spans="1:10" x14ac:dyDescent="0.25">
      <c r="A807" s="7">
        <v>882</v>
      </c>
      <c r="B807" s="8"/>
      <c r="C807" s="8">
        <v>14</v>
      </c>
      <c r="D807" s="8">
        <v>14</v>
      </c>
      <c r="G807" s="14" t="s">
        <v>8414</v>
      </c>
      <c r="H807">
        <v>11</v>
      </c>
      <c r="I807" s="15" t="s">
        <v>8415</v>
      </c>
      <c r="J807" s="8">
        <v>25</v>
      </c>
    </row>
    <row r="808" spans="1:10" x14ac:dyDescent="0.25">
      <c r="A808" s="7">
        <v>883</v>
      </c>
      <c r="B808" s="8"/>
      <c r="C808" s="8">
        <v>24</v>
      </c>
      <c r="D808" s="8">
        <v>24</v>
      </c>
      <c r="G808" s="14" t="s">
        <v>8414</v>
      </c>
      <c r="H808">
        <v>33</v>
      </c>
      <c r="I808" s="15" t="s">
        <v>8415</v>
      </c>
      <c r="J808" s="8">
        <v>3</v>
      </c>
    </row>
    <row r="809" spans="1:10" x14ac:dyDescent="0.25">
      <c r="A809" s="7">
        <v>884</v>
      </c>
      <c r="B809" s="8"/>
      <c r="C809" s="8">
        <v>2</v>
      </c>
      <c r="D809" s="8">
        <v>2</v>
      </c>
      <c r="G809" s="14" t="s">
        <v>8414</v>
      </c>
      <c r="H809">
        <v>40</v>
      </c>
      <c r="I809" s="15" t="s">
        <v>8415</v>
      </c>
      <c r="J809" s="8">
        <v>41</v>
      </c>
    </row>
    <row r="810" spans="1:10" x14ac:dyDescent="0.25">
      <c r="A810" s="7">
        <v>885</v>
      </c>
      <c r="B810" s="8"/>
      <c r="C810" s="8">
        <v>21</v>
      </c>
      <c r="D810" s="8">
        <v>21</v>
      </c>
      <c r="G810" s="14" t="s">
        <v>8414</v>
      </c>
      <c r="H810">
        <v>50</v>
      </c>
      <c r="I810" s="15" t="s">
        <v>8415</v>
      </c>
      <c r="J810" s="8">
        <v>2</v>
      </c>
    </row>
    <row r="811" spans="1:10" x14ac:dyDescent="0.25">
      <c r="A811" s="7">
        <v>886</v>
      </c>
      <c r="B811" s="8"/>
      <c r="C811" s="8">
        <v>7</v>
      </c>
      <c r="D811" s="8">
        <v>7</v>
      </c>
      <c r="G811" s="14" t="s">
        <v>8414</v>
      </c>
      <c r="H811">
        <v>38</v>
      </c>
      <c r="I811" s="15" t="s">
        <v>8415</v>
      </c>
      <c r="J811" s="8">
        <v>4</v>
      </c>
    </row>
    <row r="812" spans="1:10" x14ac:dyDescent="0.25">
      <c r="A812" s="7">
        <v>887</v>
      </c>
      <c r="B812" s="8"/>
      <c r="C812" s="8">
        <v>0</v>
      </c>
      <c r="D812" s="8">
        <v>0</v>
      </c>
      <c r="G812" s="14" t="s">
        <v>8414</v>
      </c>
      <c r="H812">
        <v>96</v>
      </c>
      <c r="I812" s="15" t="s">
        <v>8415</v>
      </c>
      <c r="J812" s="8">
        <v>99</v>
      </c>
    </row>
    <row r="813" spans="1:10" x14ac:dyDescent="0.25">
      <c r="A813" s="7">
        <v>888</v>
      </c>
      <c r="B813" s="8"/>
      <c r="C813" s="8">
        <v>4</v>
      </c>
      <c r="D813" s="8">
        <v>4</v>
      </c>
      <c r="G813" s="14" t="s">
        <v>8414</v>
      </c>
      <c r="H813">
        <v>48</v>
      </c>
      <c r="I813" s="15" t="s">
        <v>8415</v>
      </c>
      <c r="J813" s="8">
        <v>4</v>
      </c>
    </row>
    <row r="814" spans="1:10" x14ac:dyDescent="0.25">
      <c r="A814" s="7">
        <v>889</v>
      </c>
      <c r="B814" s="8"/>
      <c r="C814" s="8">
        <v>32</v>
      </c>
      <c r="D814" s="8">
        <v>32</v>
      </c>
      <c r="G814" s="14" t="s">
        <v>8414</v>
      </c>
      <c r="H814">
        <v>33</v>
      </c>
      <c r="I814" s="15" t="s">
        <v>8415</v>
      </c>
      <c r="J814" s="8">
        <v>4</v>
      </c>
    </row>
    <row r="815" spans="1:10" x14ac:dyDescent="0.25">
      <c r="A815" s="7">
        <v>890</v>
      </c>
      <c r="B815" s="8"/>
      <c r="C815" s="8">
        <v>4</v>
      </c>
      <c r="D815" s="8">
        <v>4</v>
      </c>
      <c r="G815" s="14" t="s">
        <v>8414</v>
      </c>
      <c r="H815">
        <v>226</v>
      </c>
      <c r="I815" s="15" t="s">
        <v>8415</v>
      </c>
      <c r="J815" s="8">
        <v>38</v>
      </c>
    </row>
    <row r="816" spans="1:10" x14ac:dyDescent="0.25">
      <c r="A816" s="7">
        <v>891</v>
      </c>
      <c r="B816" s="8"/>
      <c r="C816" s="8">
        <v>9</v>
      </c>
      <c r="D816" s="8">
        <v>9</v>
      </c>
      <c r="G816" s="14" t="s">
        <v>8414</v>
      </c>
      <c r="H816">
        <v>14</v>
      </c>
      <c r="I816" s="15" t="s">
        <v>8415</v>
      </c>
      <c r="J816" s="8">
        <v>285</v>
      </c>
    </row>
    <row r="817" spans="1:10" x14ac:dyDescent="0.25">
      <c r="A817" s="7">
        <v>892</v>
      </c>
      <c r="B817" s="8"/>
      <c r="C817" s="8">
        <v>17</v>
      </c>
      <c r="D817" s="8">
        <v>17</v>
      </c>
      <c r="G817" s="14" t="s">
        <v>8414</v>
      </c>
      <c r="H817">
        <v>20</v>
      </c>
      <c r="I817" s="15" t="s">
        <v>8415</v>
      </c>
      <c r="J817" s="8">
        <v>1</v>
      </c>
    </row>
    <row r="818" spans="1:10" x14ac:dyDescent="0.25">
      <c r="A818" s="7">
        <v>893</v>
      </c>
      <c r="B818" s="8"/>
      <c r="C818" s="8">
        <v>5</v>
      </c>
      <c r="D818" s="8">
        <v>5</v>
      </c>
      <c r="G818" s="14" t="s">
        <v>8414</v>
      </c>
      <c r="H818">
        <v>25</v>
      </c>
      <c r="I818" s="15" t="s">
        <v>8415</v>
      </c>
      <c r="J818" s="8">
        <v>42</v>
      </c>
    </row>
    <row r="819" spans="1:10" x14ac:dyDescent="0.25">
      <c r="A819" s="7">
        <v>894</v>
      </c>
      <c r="B819" s="8"/>
      <c r="C819" s="8">
        <v>53</v>
      </c>
      <c r="D819" s="8">
        <v>53</v>
      </c>
      <c r="G819" s="14" t="s">
        <v>8414</v>
      </c>
      <c r="H819">
        <v>90</v>
      </c>
      <c r="I819" s="15" t="s">
        <v>8415</v>
      </c>
      <c r="J819" s="8">
        <v>26</v>
      </c>
    </row>
    <row r="820" spans="1:10" x14ac:dyDescent="0.25">
      <c r="A820" s="7">
        <v>895</v>
      </c>
      <c r="B820" s="8"/>
      <c r="C820" s="8">
        <v>7</v>
      </c>
      <c r="D820" s="8">
        <v>7</v>
      </c>
      <c r="G820" s="14" t="s">
        <v>8414</v>
      </c>
      <c r="H820">
        <v>11</v>
      </c>
      <c r="I820" s="15" t="s">
        <v>8415</v>
      </c>
      <c r="J820" s="8">
        <v>2</v>
      </c>
    </row>
    <row r="821" spans="1:10" x14ac:dyDescent="0.25">
      <c r="A821" s="7">
        <v>896</v>
      </c>
      <c r="B821" s="8"/>
      <c r="C821" s="8">
        <v>72</v>
      </c>
      <c r="D821" s="8">
        <v>72</v>
      </c>
      <c r="G821" s="14" t="s">
        <v>8414</v>
      </c>
      <c r="H821">
        <v>55</v>
      </c>
      <c r="I821" s="15" t="s">
        <v>8415</v>
      </c>
      <c r="J821" s="8">
        <v>4</v>
      </c>
    </row>
    <row r="822" spans="1:10" x14ac:dyDescent="0.25">
      <c r="A822" s="7">
        <v>897</v>
      </c>
      <c r="B822" s="8"/>
      <c r="C822" s="8">
        <v>0</v>
      </c>
      <c r="D822" s="8">
        <v>0</v>
      </c>
      <c r="G822" s="14" t="s">
        <v>8414</v>
      </c>
      <c r="H822">
        <v>30</v>
      </c>
      <c r="I822" s="15" t="s">
        <v>8415</v>
      </c>
      <c r="J822" s="8">
        <v>6</v>
      </c>
    </row>
    <row r="823" spans="1:10" x14ac:dyDescent="0.25">
      <c r="A823" s="7">
        <v>898</v>
      </c>
      <c r="B823" s="8"/>
      <c r="C823" s="8">
        <v>2</v>
      </c>
      <c r="D823" s="8">
        <v>2</v>
      </c>
      <c r="G823" s="14" t="s">
        <v>8414</v>
      </c>
      <c r="H823">
        <v>28</v>
      </c>
      <c r="I823" s="15" t="s">
        <v>8415</v>
      </c>
      <c r="J823" s="8">
        <v>70</v>
      </c>
    </row>
    <row r="824" spans="1:10" x14ac:dyDescent="0.25">
      <c r="A824" s="7">
        <v>899</v>
      </c>
      <c r="B824" s="8"/>
      <c r="C824" s="8">
        <v>8</v>
      </c>
      <c r="D824" s="8">
        <v>8</v>
      </c>
      <c r="G824" s="14" t="s">
        <v>8414</v>
      </c>
      <c r="H824">
        <v>45</v>
      </c>
      <c r="I824" s="15" t="s">
        <v>8415</v>
      </c>
      <c r="J824" s="8">
        <v>9</v>
      </c>
    </row>
    <row r="825" spans="1:10" x14ac:dyDescent="0.25">
      <c r="A825" s="7">
        <v>900</v>
      </c>
      <c r="B825" s="8"/>
      <c r="C825" s="8">
        <v>2</v>
      </c>
      <c r="D825" s="8">
        <v>2</v>
      </c>
      <c r="G825" s="14" t="s">
        <v>8414</v>
      </c>
      <c r="H825">
        <v>13</v>
      </c>
      <c r="I825" s="15" t="s">
        <v>8415</v>
      </c>
      <c r="J825" s="8">
        <v>8</v>
      </c>
    </row>
    <row r="826" spans="1:10" x14ac:dyDescent="0.25">
      <c r="A826" s="7">
        <v>901</v>
      </c>
      <c r="B826" s="8"/>
      <c r="C826" s="8">
        <v>0</v>
      </c>
      <c r="D826" s="8">
        <v>0</v>
      </c>
      <c r="G826" s="14" t="s">
        <v>8414</v>
      </c>
      <c r="H826">
        <v>40</v>
      </c>
      <c r="I826" s="15" t="s">
        <v>8415</v>
      </c>
      <c r="J826" s="8">
        <v>105</v>
      </c>
    </row>
    <row r="827" spans="1:10" x14ac:dyDescent="0.25">
      <c r="A827" s="7">
        <v>902</v>
      </c>
      <c r="B827" s="8"/>
      <c r="C827" s="8">
        <v>3</v>
      </c>
      <c r="D827" s="8">
        <v>3</v>
      </c>
      <c r="G827" s="14" t="s">
        <v>8414</v>
      </c>
      <c r="H827">
        <v>21</v>
      </c>
      <c r="I827" s="15" t="s">
        <v>8415</v>
      </c>
      <c r="J827" s="8">
        <v>12</v>
      </c>
    </row>
    <row r="828" spans="1:10" x14ac:dyDescent="0.25">
      <c r="A828" s="7">
        <v>903</v>
      </c>
      <c r="B828" s="8"/>
      <c r="C828" s="8">
        <v>4</v>
      </c>
      <c r="D828" s="8">
        <v>4</v>
      </c>
      <c r="G828" s="14" t="s">
        <v>8414</v>
      </c>
      <c r="H828">
        <v>134</v>
      </c>
      <c r="I828" s="15" t="s">
        <v>8415</v>
      </c>
      <c r="J828" s="8">
        <v>0</v>
      </c>
    </row>
    <row r="829" spans="1:10" x14ac:dyDescent="0.25">
      <c r="A829" s="7">
        <v>904</v>
      </c>
      <c r="B829" s="8"/>
      <c r="C829" s="8">
        <v>3</v>
      </c>
      <c r="D829" s="8">
        <v>3</v>
      </c>
      <c r="G829" s="14" t="s">
        <v>8414</v>
      </c>
      <c r="H829">
        <v>20</v>
      </c>
      <c r="I829" s="15" t="s">
        <v>8415</v>
      </c>
      <c r="J829" s="8">
        <v>16</v>
      </c>
    </row>
    <row r="830" spans="1:10" x14ac:dyDescent="0.25">
      <c r="A830" s="7">
        <v>905</v>
      </c>
      <c r="B830" s="8"/>
      <c r="C830" s="8">
        <v>6</v>
      </c>
      <c r="D830" s="8">
        <v>6</v>
      </c>
      <c r="G830" s="14" t="s">
        <v>8414</v>
      </c>
      <c r="H830">
        <v>19</v>
      </c>
      <c r="I830" s="15" t="s">
        <v>8415</v>
      </c>
      <c r="J830" s="8">
        <v>7</v>
      </c>
    </row>
    <row r="831" spans="1:10" x14ac:dyDescent="0.25">
      <c r="A831" s="7">
        <v>906</v>
      </c>
      <c r="B831" s="8"/>
      <c r="C831" s="8">
        <v>0</v>
      </c>
      <c r="D831" s="8">
        <v>0</v>
      </c>
      <c r="G831" s="14" t="s">
        <v>8414</v>
      </c>
      <c r="H831">
        <v>209</v>
      </c>
      <c r="I831" s="15" t="s">
        <v>8415</v>
      </c>
      <c r="J831" s="8">
        <v>4</v>
      </c>
    </row>
    <row r="832" spans="1:10" x14ac:dyDescent="0.25">
      <c r="A832" s="7">
        <v>907</v>
      </c>
      <c r="B832" s="8"/>
      <c r="C832" s="8">
        <v>0</v>
      </c>
      <c r="D832" s="8">
        <v>0</v>
      </c>
      <c r="G832" s="14" t="s">
        <v>8414</v>
      </c>
      <c r="H832">
        <v>38</v>
      </c>
      <c r="I832" s="15" t="s">
        <v>8415</v>
      </c>
      <c r="J832" s="8">
        <v>1</v>
      </c>
    </row>
    <row r="833" spans="1:10" x14ac:dyDescent="0.25">
      <c r="A833" s="7">
        <v>908</v>
      </c>
      <c r="B833" s="8"/>
      <c r="C833" s="8">
        <v>0</v>
      </c>
      <c r="D833" s="8">
        <v>0</v>
      </c>
      <c r="G833" s="14" t="s">
        <v>8414</v>
      </c>
      <c r="H833">
        <v>24</v>
      </c>
      <c r="I833" s="15" t="s">
        <v>8415</v>
      </c>
      <c r="J833" s="8">
        <v>28</v>
      </c>
    </row>
    <row r="834" spans="1:10" x14ac:dyDescent="0.25">
      <c r="A834" s="7">
        <v>909</v>
      </c>
      <c r="B834" s="8"/>
      <c r="C834" s="8">
        <v>8</v>
      </c>
      <c r="D834" s="8">
        <v>8</v>
      </c>
      <c r="G834" s="14" t="s">
        <v>8414</v>
      </c>
      <c r="H834">
        <v>8</v>
      </c>
      <c r="I834" s="15" t="s">
        <v>8415</v>
      </c>
      <c r="J834" s="8">
        <v>1</v>
      </c>
    </row>
    <row r="835" spans="1:10" x14ac:dyDescent="0.25">
      <c r="A835" s="7">
        <v>910</v>
      </c>
      <c r="B835" s="8"/>
      <c r="C835" s="8">
        <v>5</v>
      </c>
      <c r="D835" s="8">
        <v>5</v>
      </c>
      <c r="G835" s="14" t="s">
        <v>8414</v>
      </c>
      <c r="H835">
        <v>179</v>
      </c>
      <c r="I835" s="15" t="s">
        <v>8415</v>
      </c>
      <c r="J835" s="8">
        <v>1</v>
      </c>
    </row>
    <row r="836" spans="1:10" x14ac:dyDescent="0.25">
      <c r="A836" s="7">
        <v>911</v>
      </c>
      <c r="B836" s="8"/>
      <c r="C836" s="8">
        <v>0</v>
      </c>
      <c r="D836" s="8">
        <v>0</v>
      </c>
      <c r="G836" s="14" t="s">
        <v>8414</v>
      </c>
      <c r="H836">
        <v>26</v>
      </c>
      <c r="I836" s="15" t="s">
        <v>8415</v>
      </c>
      <c r="J836" s="8">
        <v>5</v>
      </c>
    </row>
    <row r="837" spans="1:10" x14ac:dyDescent="0.25">
      <c r="A837" s="7">
        <v>912</v>
      </c>
      <c r="B837" s="8"/>
      <c r="C837" s="8">
        <v>2</v>
      </c>
      <c r="D837" s="8">
        <v>2</v>
      </c>
      <c r="G837" s="14" t="s">
        <v>8414</v>
      </c>
      <c r="H837">
        <v>131</v>
      </c>
      <c r="I837" s="15" t="s">
        <v>8415</v>
      </c>
      <c r="J837" s="8">
        <v>3</v>
      </c>
    </row>
    <row r="838" spans="1:10" x14ac:dyDescent="0.25">
      <c r="A838" s="7">
        <v>913</v>
      </c>
      <c r="B838" s="8"/>
      <c r="C838" s="8">
        <v>24</v>
      </c>
      <c r="D838" s="8">
        <v>24</v>
      </c>
      <c r="G838" s="14" t="s">
        <v>8414</v>
      </c>
      <c r="H838">
        <v>14</v>
      </c>
      <c r="I838" s="15" t="s">
        <v>8415</v>
      </c>
      <c r="J838" s="8">
        <v>2</v>
      </c>
    </row>
    <row r="839" spans="1:10" x14ac:dyDescent="0.25">
      <c r="A839" s="7">
        <v>914</v>
      </c>
      <c r="B839" s="8"/>
      <c r="C839" s="8">
        <v>0</v>
      </c>
      <c r="D839" s="8">
        <v>0</v>
      </c>
      <c r="G839" s="14" t="s">
        <v>8414</v>
      </c>
      <c r="H839">
        <v>174</v>
      </c>
      <c r="I839" s="15" t="s">
        <v>8415</v>
      </c>
      <c r="J839" s="8">
        <v>0</v>
      </c>
    </row>
    <row r="840" spans="1:10" x14ac:dyDescent="0.25">
      <c r="A840" s="7">
        <v>915</v>
      </c>
      <c r="B840" s="8"/>
      <c r="C840" s="8">
        <v>9</v>
      </c>
      <c r="D840" s="8">
        <v>9</v>
      </c>
      <c r="G840" s="14" t="s">
        <v>8414</v>
      </c>
      <c r="H840">
        <v>191</v>
      </c>
      <c r="I840" s="15" t="s">
        <v>8415</v>
      </c>
      <c r="J840" s="8">
        <v>0</v>
      </c>
    </row>
    <row r="841" spans="1:10" x14ac:dyDescent="0.25">
      <c r="A841" s="7">
        <v>916</v>
      </c>
      <c r="B841" s="8"/>
      <c r="C841" s="8">
        <v>0</v>
      </c>
      <c r="D841" s="8">
        <v>0</v>
      </c>
      <c r="G841" s="14" t="s">
        <v>8414</v>
      </c>
      <c r="H841">
        <v>38</v>
      </c>
      <c r="I841" s="15" t="s">
        <v>8415</v>
      </c>
      <c r="J841" s="8">
        <v>3</v>
      </c>
    </row>
    <row r="842" spans="1:10" x14ac:dyDescent="0.25">
      <c r="A842" s="7">
        <v>917</v>
      </c>
      <c r="B842" s="8"/>
      <c r="C842" s="8">
        <v>1</v>
      </c>
      <c r="D842" s="8">
        <v>1</v>
      </c>
      <c r="G842" s="14" t="s">
        <v>8414</v>
      </c>
      <c r="H842">
        <v>22</v>
      </c>
      <c r="I842" s="15" t="s">
        <v>8415</v>
      </c>
      <c r="J842" s="8">
        <v>0</v>
      </c>
    </row>
    <row r="843" spans="1:10" x14ac:dyDescent="0.25">
      <c r="A843" s="7">
        <v>918</v>
      </c>
      <c r="B843" s="8"/>
      <c r="C843" s="8">
        <v>10</v>
      </c>
      <c r="D843" s="8">
        <v>10</v>
      </c>
      <c r="G843" s="14" t="s">
        <v>8414</v>
      </c>
      <c r="H843">
        <v>149</v>
      </c>
      <c r="I843" s="15" t="s">
        <v>8415</v>
      </c>
      <c r="J843" s="8">
        <v>0</v>
      </c>
    </row>
    <row r="844" spans="1:10" x14ac:dyDescent="0.25">
      <c r="A844" s="7">
        <v>919</v>
      </c>
      <c r="B844" s="8"/>
      <c r="C844" s="8">
        <v>1</v>
      </c>
      <c r="D844" s="8">
        <v>1</v>
      </c>
      <c r="G844" s="14" t="s">
        <v>8414</v>
      </c>
      <c r="H844">
        <v>56</v>
      </c>
      <c r="I844" s="15" t="s">
        <v>8415</v>
      </c>
      <c r="J844" s="8">
        <v>3</v>
      </c>
    </row>
    <row r="845" spans="1:10" x14ac:dyDescent="0.25">
      <c r="A845" s="7">
        <v>920</v>
      </c>
      <c r="B845" s="8"/>
      <c r="C845" s="8">
        <v>0</v>
      </c>
      <c r="D845" s="8">
        <v>0</v>
      </c>
      <c r="G845" s="14" t="s">
        <v>8414</v>
      </c>
      <c r="H845">
        <v>19</v>
      </c>
      <c r="I845" s="15" t="s">
        <v>8415</v>
      </c>
      <c r="J845" s="8">
        <v>7</v>
      </c>
    </row>
    <row r="846" spans="1:10" x14ac:dyDescent="0.25">
      <c r="A846" s="7">
        <v>921</v>
      </c>
      <c r="B846" s="8"/>
      <c r="C846" s="8">
        <v>20</v>
      </c>
      <c r="D846" s="8">
        <v>20</v>
      </c>
      <c r="G846" s="14" t="s">
        <v>8414</v>
      </c>
      <c r="H846">
        <v>70</v>
      </c>
      <c r="I846" s="15" t="s">
        <v>8415</v>
      </c>
      <c r="J846" s="8">
        <v>25</v>
      </c>
    </row>
    <row r="847" spans="1:10" x14ac:dyDescent="0.25">
      <c r="A847" s="7">
        <v>922</v>
      </c>
      <c r="B847" s="8"/>
      <c r="C847" s="8">
        <v>30</v>
      </c>
      <c r="D847" s="8">
        <v>30</v>
      </c>
      <c r="G847" s="14" t="s">
        <v>8414</v>
      </c>
      <c r="H847">
        <v>81</v>
      </c>
      <c r="I847" s="15" t="s">
        <v>8415</v>
      </c>
      <c r="J847" s="8">
        <v>10</v>
      </c>
    </row>
    <row r="848" spans="1:10" x14ac:dyDescent="0.25">
      <c r="A848" s="7">
        <v>923</v>
      </c>
      <c r="B848" s="8"/>
      <c r="C848" s="8">
        <v>6</v>
      </c>
      <c r="D848" s="8">
        <v>6</v>
      </c>
      <c r="G848" s="14" t="s">
        <v>8414</v>
      </c>
      <c r="H848">
        <v>32</v>
      </c>
      <c r="I848" s="15" t="s">
        <v>8415</v>
      </c>
      <c r="J848" s="8">
        <v>3</v>
      </c>
    </row>
    <row r="849" spans="1:10" x14ac:dyDescent="0.25">
      <c r="A849" s="7">
        <v>924</v>
      </c>
      <c r="B849" s="8"/>
      <c r="C849" s="8">
        <v>15</v>
      </c>
      <c r="D849" s="8">
        <v>15</v>
      </c>
      <c r="G849" s="14" t="s">
        <v>8414</v>
      </c>
      <c r="H849">
        <v>26</v>
      </c>
      <c r="I849" s="15" t="s">
        <v>8415</v>
      </c>
      <c r="J849" s="8">
        <v>5</v>
      </c>
    </row>
    <row r="850" spans="1:10" x14ac:dyDescent="0.25">
      <c r="A850" s="7">
        <v>925</v>
      </c>
      <c r="B850" s="8"/>
      <c r="C850" s="8">
        <v>5</v>
      </c>
      <c r="D850" s="8">
        <v>5</v>
      </c>
      <c r="G850" s="14" t="s">
        <v>8414</v>
      </c>
      <c r="H850">
        <v>105</v>
      </c>
      <c r="I850" s="15" t="s">
        <v>8415</v>
      </c>
      <c r="J850" s="8">
        <v>5</v>
      </c>
    </row>
    <row r="851" spans="1:10" x14ac:dyDescent="0.25">
      <c r="A851" s="7">
        <v>926</v>
      </c>
      <c r="B851" s="8"/>
      <c r="C851" s="8">
        <v>0</v>
      </c>
      <c r="D851" s="8">
        <v>0</v>
      </c>
      <c r="G851" s="14" t="s">
        <v>8414</v>
      </c>
      <c r="H851">
        <v>29</v>
      </c>
      <c r="I851" s="15" t="s">
        <v>8415</v>
      </c>
      <c r="J851" s="8">
        <v>27</v>
      </c>
    </row>
    <row r="852" spans="1:10" x14ac:dyDescent="0.25">
      <c r="A852" s="7">
        <v>927</v>
      </c>
      <c r="B852" s="8"/>
      <c r="C852" s="8">
        <v>0</v>
      </c>
      <c r="D852" s="8">
        <v>0</v>
      </c>
      <c r="G852" s="14" t="s">
        <v>8414</v>
      </c>
      <c r="H852">
        <v>8</v>
      </c>
      <c r="I852" s="15" t="s">
        <v>8415</v>
      </c>
      <c r="J852" s="8">
        <v>2</v>
      </c>
    </row>
    <row r="853" spans="1:10" x14ac:dyDescent="0.25">
      <c r="A853" s="7">
        <v>928</v>
      </c>
      <c r="B853" s="8"/>
      <c r="C853" s="8">
        <v>28</v>
      </c>
      <c r="D853" s="8">
        <v>28</v>
      </c>
      <c r="G853" s="14" t="s">
        <v>8414</v>
      </c>
      <c r="H853">
        <v>89</v>
      </c>
      <c r="I853" s="15" t="s">
        <v>8415</v>
      </c>
      <c r="J853" s="8">
        <v>236</v>
      </c>
    </row>
    <row r="854" spans="1:10" x14ac:dyDescent="0.25">
      <c r="A854" s="7">
        <v>929</v>
      </c>
      <c r="B854" s="8"/>
      <c r="C854" s="8">
        <v>0</v>
      </c>
      <c r="D854" s="8">
        <v>0</v>
      </c>
      <c r="G854" s="14" t="s">
        <v>8414</v>
      </c>
      <c r="H854">
        <v>44</v>
      </c>
      <c r="I854" s="15" t="s">
        <v>8415</v>
      </c>
      <c r="J854" s="8">
        <v>1</v>
      </c>
    </row>
    <row r="855" spans="1:10" x14ac:dyDescent="0.25">
      <c r="A855" s="7">
        <v>930</v>
      </c>
      <c r="B855" s="8"/>
      <c r="C855" s="8">
        <v>5</v>
      </c>
      <c r="D855" s="8">
        <v>5</v>
      </c>
      <c r="G855" s="14" t="s">
        <v>8414</v>
      </c>
      <c r="H855">
        <v>246</v>
      </c>
      <c r="I855" s="15" t="s">
        <v>8415</v>
      </c>
      <c r="J855" s="8">
        <v>12</v>
      </c>
    </row>
    <row r="856" spans="1:10" x14ac:dyDescent="0.25">
      <c r="A856" s="7">
        <v>931</v>
      </c>
      <c r="B856" s="8"/>
      <c r="C856" s="8">
        <v>7</v>
      </c>
      <c r="D856" s="8">
        <v>7</v>
      </c>
      <c r="G856" s="14" t="s">
        <v>8414</v>
      </c>
      <c r="H856">
        <v>120</v>
      </c>
      <c r="I856" s="15" t="s">
        <v>8415</v>
      </c>
      <c r="J856" s="8">
        <v>4</v>
      </c>
    </row>
    <row r="857" spans="1:10" x14ac:dyDescent="0.25">
      <c r="A857" s="7">
        <v>932</v>
      </c>
      <c r="B857" s="8"/>
      <c r="C857" s="8">
        <v>30</v>
      </c>
      <c r="D857" s="8">
        <v>30</v>
      </c>
      <c r="G857" s="14" t="s">
        <v>8414</v>
      </c>
      <c r="H857">
        <v>26</v>
      </c>
      <c r="I857" s="15" t="s">
        <v>8415</v>
      </c>
      <c r="J857" s="8">
        <v>3</v>
      </c>
    </row>
    <row r="858" spans="1:10" x14ac:dyDescent="0.25">
      <c r="A858" s="7">
        <v>933</v>
      </c>
      <c r="B858" s="8"/>
      <c r="C858" s="8">
        <v>2</v>
      </c>
      <c r="D858" s="8">
        <v>2</v>
      </c>
      <c r="G858" s="14" t="s">
        <v>8414</v>
      </c>
      <c r="H858">
        <v>45</v>
      </c>
      <c r="I858" s="15" t="s">
        <v>8415</v>
      </c>
      <c r="J858" s="8">
        <v>99</v>
      </c>
    </row>
    <row r="859" spans="1:10" x14ac:dyDescent="0.25">
      <c r="A859" s="7">
        <v>934</v>
      </c>
      <c r="B859" s="8"/>
      <c r="C859" s="8">
        <v>30</v>
      </c>
      <c r="D859" s="8">
        <v>30</v>
      </c>
      <c r="G859" s="14" t="s">
        <v>8414</v>
      </c>
      <c r="H859">
        <v>20</v>
      </c>
      <c r="I859" s="15" t="s">
        <v>8415</v>
      </c>
      <c r="J859" s="8">
        <v>3</v>
      </c>
    </row>
    <row r="860" spans="1:10" x14ac:dyDescent="0.25">
      <c r="A860" s="7">
        <v>935</v>
      </c>
      <c r="B860" s="8"/>
      <c r="C860" s="8">
        <v>2</v>
      </c>
      <c r="D860" s="8">
        <v>2</v>
      </c>
      <c r="G860" s="14" t="s">
        <v>8414</v>
      </c>
      <c r="H860">
        <v>47</v>
      </c>
      <c r="I860" s="15" t="s">
        <v>8415</v>
      </c>
      <c r="J860" s="8">
        <v>3</v>
      </c>
    </row>
    <row r="861" spans="1:10" x14ac:dyDescent="0.25">
      <c r="A861" s="7">
        <v>936</v>
      </c>
      <c r="B861" s="8"/>
      <c r="C861" s="8">
        <v>0</v>
      </c>
      <c r="D861" s="8">
        <v>0</v>
      </c>
      <c r="G861" s="14" t="s">
        <v>8414</v>
      </c>
      <c r="H861">
        <v>13</v>
      </c>
      <c r="I861" s="15" t="s">
        <v>8415</v>
      </c>
      <c r="J861" s="8">
        <v>22</v>
      </c>
    </row>
    <row r="862" spans="1:10" x14ac:dyDescent="0.25">
      <c r="A862" s="7">
        <v>937</v>
      </c>
      <c r="B862" s="8"/>
      <c r="C862" s="8">
        <v>2</v>
      </c>
      <c r="D862" s="8">
        <v>2</v>
      </c>
      <c r="G862" s="14" t="s">
        <v>8414</v>
      </c>
      <c r="H862">
        <v>183</v>
      </c>
      <c r="I862" s="15" t="s">
        <v>8415</v>
      </c>
      <c r="J862" s="8">
        <v>4</v>
      </c>
    </row>
    <row r="863" spans="1:10" x14ac:dyDescent="0.25">
      <c r="A863" s="7">
        <v>938</v>
      </c>
      <c r="B863" s="8"/>
      <c r="C863" s="8">
        <v>1</v>
      </c>
      <c r="D863" s="8">
        <v>1</v>
      </c>
      <c r="G863" s="14" t="s">
        <v>8414</v>
      </c>
      <c r="H863">
        <v>21</v>
      </c>
      <c r="I863" s="15" t="s">
        <v>8415</v>
      </c>
      <c r="J863" s="8">
        <v>534</v>
      </c>
    </row>
    <row r="864" spans="1:10" x14ac:dyDescent="0.25">
      <c r="A864" s="7">
        <v>939</v>
      </c>
      <c r="B864" s="8"/>
      <c r="C864" s="8">
        <v>2</v>
      </c>
      <c r="D864" s="8">
        <v>2</v>
      </c>
      <c r="G864" s="14" t="s">
        <v>8414</v>
      </c>
      <c r="H864">
        <v>42</v>
      </c>
      <c r="I864" s="15" t="s">
        <v>8415</v>
      </c>
      <c r="J864" s="8">
        <v>12</v>
      </c>
    </row>
    <row r="865" spans="1:10" x14ac:dyDescent="0.25">
      <c r="A865" s="7">
        <v>940</v>
      </c>
      <c r="B865" s="8"/>
      <c r="C865" s="8">
        <v>14</v>
      </c>
      <c r="D865" s="8">
        <v>14</v>
      </c>
      <c r="G865" s="14" t="s">
        <v>8414</v>
      </c>
      <c r="H865">
        <v>54</v>
      </c>
      <c r="I865" s="15" t="s">
        <v>8415</v>
      </c>
      <c r="J865" s="8">
        <v>56</v>
      </c>
    </row>
    <row r="866" spans="1:10" x14ac:dyDescent="0.25">
      <c r="A866" s="7">
        <v>941</v>
      </c>
      <c r="B866" s="8"/>
      <c r="C866" s="8">
        <v>31</v>
      </c>
      <c r="D866" s="8">
        <v>31</v>
      </c>
      <c r="G866" s="14" t="s">
        <v>8414</v>
      </c>
      <c r="H866">
        <v>38</v>
      </c>
      <c r="I866" s="15" t="s">
        <v>8415</v>
      </c>
      <c r="J866" s="8">
        <v>11</v>
      </c>
    </row>
    <row r="867" spans="1:10" x14ac:dyDescent="0.25">
      <c r="A867" s="7">
        <v>942</v>
      </c>
      <c r="B867" s="8"/>
      <c r="C867" s="8">
        <v>16</v>
      </c>
      <c r="D867" s="8">
        <v>16</v>
      </c>
      <c r="G867" s="14" t="s">
        <v>8414</v>
      </c>
      <c r="H867">
        <v>64</v>
      </c>
      <c r="I867" s="15" t="s">
        <v>8415</v>
      </c>
      <c r="J867" s="8">
        <v>0</v>
      </c>
    </row>
    <row r="868" spans="1:10" x14ac:dyDescent="0.25">
      <c r="A868" s="7">
        <v>943</v>
      </c>
      <c r="B868" s="8"/>
      <c r="C868" s="8">
        <v>12</v>
      </c>
      <c r="D868" s="8">
        <v>12</v>
      </c>
      <c r="G868" s="14" t="s">
        <v>8414</v>
      </c>
      <c r="H868">
        <v>13</v>
      </c>
      <c r="I868" s="15" t="s">
        <v>8415</v>
      </c>
      <c r="J868" s="8">
        <v>12</v>
      </c>
    </row>
    <row r="869" spans="1:10" x14ac:dyDescent="0.25">
      <c r="A869" s="7">
        <v>944</v>
      </c>
      <c r="B869" s="8"/>
      <c r="C869" s="8">
        <v>96</v>
      </c>
      <c r="D869" s="8">
        <v>96</v>
      </c>
      <c r="G869" s="14" t="s">
        <v>8414</v>
      </c>
      <c r="H869">
        <v>33</v>
      </c>
      <c r="I869" s="15" t="s">
        <v>8415</v>
      </c>
      <c r="J869" s="8">
        <v>5</v>
      </c>
    </row>
    <row r="870" spans="1:10" x14ac:dyDescent="0.25">
      <c r="A870" s="7">
        <v>945</v>
      </c>
      <c r="B870" s="8"/>
      <c r="C870" s="8">
        <v>16</v>
      </c>
      <c r="D870" s="8">
        <v>16</v>
      </c>
      <c r="G870" s="14" t="s">
        <v>8414</v>
      </c>
      <c r="H870">
        <v>52</v>
      </c>
      <c r="I870" s="15" t="s">
        <v>8415</v>
      </c>
      <c r="J870" s="8">
        <v>24</v>
      </c>
    </row>
    <row r="871" spans="1:10" x14ac:dyDescent="0.25">
      <c r="A871" s="7">
        <v>946</v>
      </c>
      <c r="B871" s="8"/>
      <c r="C871" s="8">
        <v>5</v>
      </c>
      <c r="D871" s="8">
        <v>5</v>
      </c>
      <c r="G871" s="14" t="s">
        <v>8414</v>
      </c>
      <c r="H871">
        <v>107</v>
      </c>
      <c r="I871" s="15" t="s">
        <v>8415</v>
      </c>
      <c r="J871" s="8">
        <v>89</v>
      </c>
    </row>
    <row r="872" spans="1:10" x14ac:dyDescent="0.25">
      <c r="A872" s="7">
        <v>947</v>
      </c>
      <c r="B872" s="8"/>
      <c r="C872" s="8">
        <v>0</v>
      </c>
      <c r="D872" s="8">
        <v>0</v>
      </c>
      <c r="G872" s="14" t="s">
        <v>8414</v>
      </c>
      <c r="H872">
        <v>11</v>
      </c>
      <c r="I872" s="15" t="s">
        <v>8415</v>
      </c>
      <c r="J872" s="8">
        <v>1</v>
      </c>
    </row>
    <row r="873" spans="1:10" x14ac:dyDescent="0.25">
      <c r="A873" s="7">
        <v>948</v>
      </c>
      <c r="B873" s="8"/>
      <c r="C873" s="8">
        <v>8</v>
      </c>
      <c r="D873" s="8">
        <v>8</v>
      </c>
      <c r="G873" s="14" t="s">
        <v>8414</v>
      </c>
      <c r="H873">
        <v>34</v>
      </c>
      <c r="I873" s="15" t="s">
        <v>8415</v>
      </c>
      <c r="J873" s="8">
        <v>55</v>
      </c>
    </row>
    <row r="874" spans="1:10" x14ac:dyDescent="0.25">
      <c r="A874" s="7">
        <v>949</v>
      </c>
      <c r="B874" s="8"/>
      <c r="C874" s="8">
        <v>7</v>
      </c>
      <c r="D874" s="8">
        <v>7</v>
      </c>
      <c r="G874" s="14" t="s">
        <v>8414</v>
      </c>
      <c r="H874">
        <v>75</v>
      </c>
      <c r="I874" s="15" t="s">
        <v>8415</v>
      </c>
      <c r="J874" s="8">
        <v>2</v>
      </c>
    </row>
    <row r="875" spans="1:10" x14ac:dyDescent="0.25">
      <c r="A875" s="7">
        <v>950</v>
      </c>
      <c r="B875" s="8"/>
      <c r="C875" s="8">
        <v>24</v>
      </c>
      <c r="D875" s="8">
        <v>24</v>
      </c>
      <c r="G875" s="14" t="s">
        <v>8414</v>
      </c>
      <c r="H875">
        <v>26</v>
      </c>
      <c r="I875" s="15" t="s">
        <v>8415</v>
      </c>
      <c r="J875" s="8">
        <v>0</v>
      </c>
    </row>
    <row r="876" spans="1:10" x14ac:dyDescent="0.25">
      <c r="A876" s="7">
        <v>951</v>
      </c>
      <c r="B876" s="8"/>
      <c r="C876" s="8">
        <v>121</v>
      </c>
      <c r="D876" s="8">
        <v>121</v>
      </c>
      <c r="G876" s="14" t="s">
        <v>8414</v>
      </c>
      <c r="H876">
        <v>50</v>
      </c>
      <c r="I876" s="15" t="s">
        <v>8415</v>
      </c>
      <c r="J876" s="8">
        <v>4</v>
      </c>
    </row>
    <row r="877" spans="1:10" x14ac:dyDescent="0.25">
      <c r="A877" s="7">
        <v>952</v>
      </c>
      <c r="B877" s="8"/>
      <c r="C877" s="8">
        <v>196</v>
      </c>
      <c r="D877" s="8">
        <v>196</v>
      </c>
      <c r="G877" s="14" t="s">
        <v>8414</v>
      </c>
      <c r="H877">
        <v>80</v>
      </c>
      <c r="I877" s="15" t="s">
        <v>8415</v>
      </c>
      <c r="J877" s="8">
        <v>6</v>
      </c>
    </row>
    <row r="878" spans="1:10" x14ac:dyDescent="0.25">
      <c r="A878" s="7">
        <v>953</v>
      </c>
      <c r="B878" s="8"/>
      <c r="C878" s="8">
        <v>5</v>
      </c>
      <c r="D878" s="8">
        <v>5</v>
      </c>
      <c r="G878" s="14" t="s">
        <v>8414</v>
      </c>
      <c r="H878">
        <v>110</v>
      </c>
      <c r="I878" s="15" t="s">
        <v>8415</v>
      </c>
      <c r="J878" s="8">
        <v>4</v>
      </c>
    </row>
    <row r="879" spans="1:10" x14ac:dyDescent="0.25">
      <c r="A879" s="7">
        <v>954</v>
      </c>
      <c r="B879" s="8"/>
      <c r="C879" s="8">
        <v>73</v>
      </c>
      <c r="D879" s="8">
        <v>73</v>
      </c>
      <c r="G879" s="14" t="s">
        <v>8414</v>
      </c>
      <c r="H879">
        <v>77</v>
      </c>
      <c r="I879" s="15" t="s">
        <v>8415</v>
      </c>
      <c r="J879" s="8">
        <v>4</v>
      </c>
    </row>
    <row r="880" spans="1:10" x14ac:dyDescent="0.25">
      <c r="A880" s="7">
        <v>955</v>
      </c>
      <c r="B880" s="8"/>
      <c r="C880" s="8">
        <v>93</v>
      </c>
      <c r="D880" s="8">
        <v>93</v>
      </c>
      <c r="G880" s="14" t="s">
        <v>8414</v>
      </c>
      <c r="H880">
        <v>50</v>
      </c>
      <c r="I880" s="15" t="s">
        <v>8415</v>
      </c>
      <c r="J880" s="8">
        <v>2</v>
      </c>
    </row>
    <row r="881" spans="1:10" x14ac:dyDescent="0.25">
      <c r="A881" s="7">
        <v>956</v>
      </c>
      <c r="B881" s="8"/>
      <c r="C881" s="8">
        <v>17</v>
      </c>
      <c r="D881" s="8">
        <v>17</v>
      </c>
      <c r="G881" s="14" t="s">
        <v>8414</v>
      </c>
      <c r="H881">
        <v>145</v>
      </c>
      <c r="I881" s="15" t="s">
        <v>8415</v>
      </c>
      <c r="J881" s="8">
        <v>5</v>
      </c>
    </row>
    <row r="882" spans="1:10" x14ac:dyDescent="0.25">
      <c r="A882" s="7">
        <v>957</v>
      </c>
      <c r="B882" s="8"/>
      <c r="C882" s="8">
        <v>7</v>
      </c>
      <c r="D882" s="8">
        <v>7</v>
      </c>
      <c r="G882" s="14" t="s">
        <v>8414</v>
      </c>
      <c r="H882">
        <v>29</v>
      </c>
      <c r="I882" s="15" t="s">
        <v>8415</v>
      </c>
      <c r="J882" s="8">
        <v>83</v>
      </c>
    </row>
    <row r="883" spans="1:10" x14ac:dyDescent="0.25">
      <c r="A883" s="7">
        <v>958</v>
      </c>
      <c r="B883" s="8"/>
      <c r="C883" s="8">
        <v>17</v>
      </c>
      <c r="D883" s="8">
        <v>17</v>
      </c>
      <c r="G883" s="14" t="s">
        <v>8414</v>
      </c>
      <c r="H883">
        <v>114</v>
      </c>
      <c r="I883" s="15" t="s">
        <v>8415</v>
      </c>
      <c r="J883" s="8">
        <v>57</v>
      </c>
    </row>
    <row r="884" spans="1:10" x14ac:dyDescent="0.25">
      <c r="A884" s="7">
        <v>959</v>
      </c>
      <c r="B884" s="8"/>
      <c r="C884" s="8">
        <v>171</v>
      </c>
      <c r="D884" s="8">
        <v>171</v>
      </c>
      <c r="G884" s="14" t="s">
        <v>8414</v>
      </c>
      <c r="H884">
        <v>96</v>
      </c>
      <c r="I884" s="15" t="s">
        <v>8415</v>
      </c>
      <c r="J884" s="8">
        <v>311</v>
      </c>
    </row>
    <row r="885" spans="1:10" x14ac:dyDescent="0.25">
      <c r="A885" s="7">
        <v>960</v>
      </c>
      <c r="B885" s="8"/>
      <c r="C885" s="8">
        <v>188</v>
      </c>
      <c r="D885" s="8">
        <v>188</v>
      </c>
      <c r="G885" s="14" t="s">
        <v>8414</v>
      </c>
      <c r="H885">
        <v>31</v>
      </c>
      <c r="I885" s="15" t="s">
        <v>8415</v>
      </c>
      <c r="J885" s="8">
        <v>2</v>
      </c>
    </row>
    <row r="886" spans="1:10" x14ac:dyDescent="0.25">
      <c r="A886" s="7">
        <v>961</v>
      </c>
      <c r="B886" s="8"/>
      <c r="C886" s="8">
        <v>110</v>
      </c>
      <c r="D886" s="8">
        <v>110</v>
      </c>
      <c r="G886" s="14" t="s">
        <v>8414</v>
      </c>
      <c r="H886">
        <v>4883</v>
      </c>
      <c r="I886" s="15" t="s">
        <v>8415</v>
      </c>
      <c r="J886" s="8">
        <v>16</v>
      </c>
    </row>
    <row r="887" spans="1:10" x14ac:dyDescent="0.25">
      <c r="A887" s="7">
        <v>962</v>
      </c>
      <c r="B887" s="8"/>
      <c r="C887" s="8">
        <v>37</v>
      </c>
      <c r="D887" s="8">
        <v>37</v>
      </c>
      <c r="G887" s="14" t="s">
        <v>8414</v>
      </c>
      <c r="H887">
        <v>95</v>
      </c>
      <c r="I887" s="15" t="s">
        <v>8415</v>
      </c>
      <c r="J887" s="8">
        <v>9</v>
      </c>
    </row>
    <row r="888" spans="1:10" x14ac:dyDescent="0.25">
      <c r="A888" s="7">
        <v>963</v>
      </c>
      <c r="B888" s="8"/>
      <c r="C888" s="8">
        <v>9</v>
      </c>
      <c r="D888" s="8">
        <v>9</v>
      </c>
      <c r="G888" s="14" t="s">
        <v>8414</v>
      </c>
      <c r="H888">
        <v>2478</v>
      </c>
      <c r="I888" s="15" t="s">
        <v>8415</v>
      </c>
      <c r="J888" s="8">
        <v>1</v>
      </c>
    </row>
    <row r="889" spans="1:10" x14ac:dyDescent="0.25">
      <c r="A889" s="7">
        <v>964</v>
      </c>
      <c r="B889" s="8"/>
      <c r="C889" s="8">
        <v>29</v>
      </c>
      <c r="D889" s="8">
        <v>29</v>
      </c>
      <c r="G889" s="14" t="s">
        <v>8414</v>
      </c>
      <c r="H889">
        <v>1789</v>
      </c>
      <c r="I889" s="15" t="s">
        <v>8415</v>
      </c>
      <c r="J889" s="8">
        <v>12</v>
      </c>
    </row>
    <row r="890" spans="1:10" x14ac:dyDescent="0.25">
      <c r="A890" s="7">
        <v>965</v>
      </c>
      <c r="B890" s="8"/>
      <c r="C890" s="8">
        <v>6</v>
      </c>
      <c r="D890" s="8">
        <v>6</v>
      </c>
      <c r="G890" s="14" t="s">
        <v>8414</v>
      </c>
      <c r="H890">
        <v>680</v>
      </c>
      <c r="I890" s="15" t="s">
        <v>8415</v>
      </c>
      <c r="J890" s="8">
        <v>0</v>
      </c>
    </row>
    <row r="891" spans="1:10" x14ac:dyDescent="0.25">
      <c r="A891" s="7">
        <v>966</v>
      </c>
      <c r="B891" s="8"/>
      <c r="C891" s="8">
        <v>30</v>
      </c>
      <c r="D891" s="8">
        <v>30</v>
      </c>
      <c r="G891" s="14" t="s">
        <v>8414</v>
      </c>
      <c r="H891">
        <v>70</v>
      </c>
      <c r="I891" s="15" t="s">
        <v>8415</v>
      </c>
      <c r="J891" s="8">
        <v>20</v>
      </c>
    </row>
    <row r="892" spans="1:10" x14ac:dyDescent="0.25">
      <c r="A892" s="7">
        <v>967</v>
      </c>
      <c r="B892" s="8"/>
      <c r="C892" s="8">
        <v>81</v>
      </c>
      <c r="D892" s="8">
        <v>81</v>
      </c>
      <c r="G892" s="14" t="s">
        <v>8414</v>
      </c>
      <c r="H892">
        <v>23</v>
      </c>
      <c r="I892" s="15" t="s">
        <v>8415</v>
      </c>
      <c r="J892" s="8">
        <v>16</v>
      </c>
    </row>
    <row r="893" spans="1:10" x14ac:dyDescent="0.25">
      <c r="A893" s="7">
        <v>968</v>
      </c>
      <c r="B893" s="8"/>
      <c r="C893" s="8">
        <v>4</v>
      </c>
      <c r="D893" s="8">
        <v>4</v>
      </c>
      <c r="G893" s="14" t="s">
        <v>8414</v>
      </c>
      <c r="H893">
        <v>4245</v>
      </c>
      <c r="I893" s="15" t="s">
        <v>8415</v>
      </c>
      <c r="J893" s="8">
        <v>33</v>
      </c>
    </row>
    <row r="894" spans="1:10" x14ac:dyDescent="0.25">
      <c r="A894" s="7">
        <v>969</v>
      </c>
      <c r="B894" s="8"/>
      <c r="C894" s="8">
        <v>11</v>
      </c>
      <c r="D894" s="8">
        <v>11</v>
      </c>
      <c r="G894" s="14" t="s">
        <v>8414</v>
      </c>
      <c r="H894">
        <v>943</v>
      </c>
      <c r="I894" s="15" t="s">
        <v>8415</v>
      </c>
      <c r="J894" s="8">
        <v>2</v>
      </c>
    </row>
    <row r="895" spans="1:10" x14ac:dyDescent="0.25">
      <c r="A895" s="7">
        <v>970</v>
      </c>
      <c r="B895" s="8"/>
      <c r="C895" s="8">
        <v>14</v>
      </c>
      <c r="D895" s="8">
        <v>14</v>
      </c>
      <c r="G895" s="14" t="s">
        <v>8414</v>
      </c>
      <c r="H895">
        <v>1876</v>
      </c>
      <c r="I895" s="15" t="s">
        <v>8415</v>
      </c>
      <c r="J895" s="8">
        <v>6</v>
      </c>
    </row>
    <row r="896" spans="1:10" x14ac:dyDescent="0.25">
      <c r="A896" s="7">
        <v>971</v>
      </c>
      <c r="B896" s="8"/>
      <c r="C896" s="8">
        <v>5</v>
      </c>
      <c r="D896" s="8">
        <v>5</v>
      </c>
      <c r="G896" s="14" t="s">
        <v>8414</v>
      </c>
      <c r="H896">
        <v>834</v>
      </c>
      <c r="I896" s="15" t="s">
        <v>8415</v>
      </c>
      <c r="J896" s="8">
        <v>0</v>
      </c>
    </row>
    <row r="897" spans="1:10" x14ac:dyDescent="0.25">
      <c r="A897" s="7">
        <v>972</v>
      </c>
      <c r="B897" s="8"/>
      <c r="C897" s="8">
        <v>45</v>
      </c>
      <c r="D897" s="8">
        <v>45</v>
      </c>
      <c r="G897" s="14" t="s">
        <v>8414</v>
      </c>
      <c r="H897">
        <v>682</v>
      </c>
      <c r="I897" s="15" t="s">
        <v>8415</v>
      </c>
      <c r="J897" s="8">
        <v>3</v>
      </c>
    </row>
    <row r="898" spans="1:10" x14ac:dyDescent="0.25">
      <c r="A898" s="7">
        <v>973</v>
      </c>
      <c r="B898" s="8"/>
      <c r="C898" s="8">
        <v>8</v>
      </c>
      <c r="D898" s="8">
        <v>8</v>
      </c>
      <c r="G898" s="14" t="s">
        <v>8414</v>
      </c>
      <c r="H898">
        <v>147</v>
      </c>
      <c r="I898" s="15" t="s">
        <v>8415</v>
      </c>
      <c r="J898" s="8">
        <v>0</v>
      </c>
    </row>
    <row r="899" spans="1:10" x14ac:dyDescent="0.25">
      <c r="A899" s="7">
        <v>974</v>
      </c>
      <c r="B899" s="8"/>
      <c r="C899" s="8">
        <v>3</v>
      </c>
      <c r="D899" s="8">
        <v>3</v>
      </c>
      <c r="G899" s="14" t="s">
        <v>8414</v>
      </c>
      <c r="H899">
        <v>415</v>
      </c>
      <c r="I899" s="15" t="s">
        <v>8415</v>
      </c>
      <c r="J899" s="8">
        <v>3</v>
      </c>
    </row>
    <row r="900" spans="1:10" x14ac:dyDescent="0.25">
      <c r="A900" s="7">
        <v>975</v>
      </c>
      <c r="B900" s="8"/>
      <c r="C900" s="8">
        <v>24</v>
      </c>
      <c r="D900" s="8">
        <v>24</v>
      </c>
      <c r="G900" s="14" t="s">
        <v>8414</v>
      </c>
      <c r="H900">
        <v>290</v>
      </c>
      <c r="I900" s="15" t="s">
        <v>8415</v>
      </c>
      <c r="J900" s="8">
        <v>13</v>
      </c>
    </row>
    <row r="901" spans="1:10" x14ac:dyDescent="0.25">
      <c r="A901" s="7">
        <v>976</v>
      </c>
      <c r="B901" s="8"/>
      <c r="C901" s="8">
        <v>18</v>
      </c>
      <c r="D901" s="8">
        <v>18</v>
      </c>
      <c r="G901" s="14" t="s">
        <v>8414</v>
      </c>
      <c r="H901">
        <v>365</v>
      </c>
      <c r="I901" s="15" t="s">
        <v>8415</v>
      </c>
      <c r="J901" s="8">
        <v>6</v>
      </c>
    </row>
    <row r="902" spans="1:10" x14ac:dyDescent="0.25">
      <c r="A902" s="7">
        <v>977</v>
      </c>
      <c r="B902" s="8"/>
      <c r="C902" s="8">
        <v>12</v>
      </c>
      <c r="D902" s="8">
        <v>12</v>
      </c>
      <c r="G902" s="14" t="s">
        <v>8414</v>
      </c>
      <c r="H902">
        <v>660</v>
      </c>
      <c r="I902" s="15" t="s">
        <v>8415</v>
      </c>
      <c r="J902" s="8">
        <v>1</v>
      </c>
    </row>
    <row r="903" spans="1:10" x14ac:dyDescent="0.25">
      <c r="A903" s="7">
        <v>978</v>
      </c>
      <c r="B903" s="8"/>
      <c r="C903" s="8">
        <v>123</v>
      </c>
      <c r="D903" s="8">
        <v>123</v>
      </c>
      <c r="G903" s="14" t="s">
        <v>8414</v>
      </c>
      <c r="H903">
        <v>1356</v>
      </c>
      <c r="I903" s="15" t="s">
        <v>8415</v>
      </c>
      <c r="J903" s="8">
        <v>0</v>
      </c>
    </row>
    <row r="904" spans="1:10" x14ac:dyDescent="0.25">
      <c r="A904" s="7">
        <v>979</v>
      </c>
      <c r="B904" s="8"/>
      <c r="C904" s="8">
        <v>96</v>
      </c>
      <c r="D904" s="8">
        <v>96</v>
      </c>
      <c r="G904" s="14" t="s">
        <v>8414</v>
      </c>
      <c r="H904">
        <v>424</v>
      </c>
      <c r="I904" s="15" t="s">
        <v>8415</v>
      </c>
      <c r="J904" s="8">
        <v>5</v>
      </c>
    </row>
    <row r="905" spans="1:10" x14ac:dyDescent="0.25">
      <c r="A905" s="7">
        <v>980</v>
      </c>
      <c r="B905" s="8"/>
      <c r="C905" s="8">
        <v>31</v>
      </c>
      <c r="D905" s="8">
        <v>31</v>
      </c>
      <c r="G905" s="14" t="s">
        <v>8414</v>
      </c>
      <c r="H905">
        <v>33</v>
      </c>
      <c r="I905" s="15" t="s">
        <v>8415</v>
      </c>
      <c r="J905" s="8">
        <v>0</v>
      </c>
    </row>
    <row r="906" spans="1:10" x14ac:dyDescent="0.25">
      <c r="A906" s="7">
        <v>981</v>
      </c>
      <c r="B906" s="8"/>
      <c r="C906" s="8">
        <v>4</v>
      </c>
      <c r="D906" s="8">
        <v>4</v>
      </c>
      <c r="G906" s="14" t="s">
        <v>8414</v>
      </c>
      <c r="H906">
        <v>1633</v>
      </c>
      <c r="I906" s="15" t="s">
        <v>8415</v>
      </c>
      <c r="J906" s="8">
        <v>36</v>
      </c>
    </row>
    <row r="907" spans="1:10" x14ac:dyDescent="0.25">
      <c r="A907" s="7">
        <v>982</v>
      </c>
      <c r="B907" s="8"/>
      <c r="C907" s="8">
        <v>3</v>
      </c>
      <c r="D907" s="8">
        <v>3</v>
      </c>
      <c r="G907" s="14" t="s">
        <v>8414</v>
      </c>
      <c r="H907">
        <v>306</v>
      </c>
      <c r="I907" s="15" t="s">
        <v>8415</v>
      </c>
      <c r="J907" s="8">
        <v>1</v>
      </c>
    </row>
    <row r="908" spans="1:10" x14ac:dyDescent="0.25">
      <c r="A908" s="7">
        <v>983</v>
      </c>
      <c r="B908" s="8"/>
      <c r="C908" s="8">
        <v>179</v>
      </c>
      <c r="D908" s="8">
        <v>179</v>
      </c>
      <c r="G908" s="14" t="s">
        <v>8414</v>
      </c>
      <c r="H908">
        <v>205</v>
      </c>
      <c r="I908" s="15" t="s">
        <v>8415</v>
      </c>
      <c r="J908" s="8">
        <v>1</v>
      </c>
    </row>
    <row r="909" spans="1:10" x14ac:dyDescent="0.25">
      <c r="A909" s="7">
        <v>984</v>
      </c>
      <c r="B909" s="8"/>
      <c r="C909" s="8">
        <v>3</v>
      </c>
      <c r="D909" s="8">
        <v>3</v>
      </c>
      <c r="G909" s="14" t="s">
        <v>8414</v>
      </c>
      <c r="H909">
        <v>1281</v>
      </c>
      <c r="I909" s="15" t="s">
        <v>8415</v>
      </c>
      <c r="J909" s="8">
        <v>1</v>
      </c>
    </row>
    <row r="910" spans="1:10" x14ac:dyDescent="0.25">
      <c r="A910" s="7">
        <v>985</v>
      </c>
      <c r="B910" s="8"/>
      <c r="C910" s="8">
        <v>23</v>
      </c>
      <c r="D910" s="8">
        <v>23</v>
      </c>
      <c r="G910" s="14" t="s">
        <v>8414</v>
      </c>
      <c r="H910">
        <v>103</v>
      </c>
      <c r="I910" s="15" t="s">
        <v>8415</v>
      </c>
      <c r="J910" s="8">
        <v>9</v>
      </c>
    </row>
    <row r="911" spans="1:10" x14ac:dyDescent="0.25">
      <c r="A911" s="7">
        <v>986</v>
      </c>
      <c r="B911" s="8"/>
      <c r="C911" s="8">
        <v>23</v>
      </c>
      <c r="D911" s="8">
        <v>23</v>
      </c>
      <c r="G911" s="14" t="s">
        <v>8414</v>
      </c>
      <c r="H911">
        <v>1513</v>
      </c>
      <c r="I911" s="15" t="s">
        <v>8415</v>
      </c>
      <c r="J911" s="8">
        <v>1</v>
      </c>
    </row>
    <row r="912" spans="1:10" x14ac:dyDescent="0.25">
      <c r="A912" s="7">
        <v>987</v>
      </c>
      <c r="B912" s="8"/>
      <c r="C912" s="8">
        <v>41</v>
      </c>
      <c r="D912" s="8">
        <v>41</v>
      </c>
      <c r="G912" s="14" t="s">
        <v>8414</v>
      </c>
      <c r="H912">
        <v>405</v>
      </c>
      <c r="I912" s="15" t="s">
        <v>8415</v>
      </c>
      <c r="J912" s="8">
        <v>0</v>
      </c>
    </row>
    <row r="913" spans="1:10" x14ac:dyDescent="0.25">
      <c r="A913" s="7">
        <v>988</v>
      </c>
      <c r="B913" s="8"/>
      <c r="C913" s="8">
        <v>0</v>
      </c>
      <c r="D913" s="8">
        <v>0</v>
      </c>
      <c r="G913" s="14" t="s">
        <v>8414</v>
      </c>
      <c r="H913">
        <v>510</v>
      </c>
      <c r="I913" s="15" t="s">
        <v>8415</v>
      </c>
      <c r="J913" s="8">
        <v>1</v>
      </c>
    </row>
    <row r="914" spans="1:10" x14ac:dyDescent="0.25">
      <c r="A914" s="7">
        <v>989</v>
      </c>
      <c r="B914" s="8"/>
      <c r="C914" s="8">
        <v>32</v>
      </c>
      <c r="D914" s="8">
        <v>32</v>
      </c>
      <c r="G914" s="14" t="s">
        <v>8414</v>
      </c>
      <c r="H914">
        <v>1887</v>
      </c>
      <c r="I914" s="15" t="s">
        <v>8415</v>
      </c>
      <c r="J914" s="8">
        <v>1</v>
      </c>
    </row>
    <row r="915" spans="1:10" x14ac:dyDescent="0.25">
      <c r="A915" s="7">
        <v>990</v>
      </c>
      <c r="B915" s="8"/>
      <c r="C915" s="8">
        <v>2</v>
      </c>
      <c r="D915" s="8">
        <v>2</v>
      </c>
      <c r="G915" s="14" t="s">
        <v>8414</v>
      </c>
      <c r="H915">
        <v>701</v>
      </c>
      <c r="I915" s="15" t="s">
        <v>8415</v>
      </c>
      <c r="J915" s="8">
        <v>4</v>
      </c>
    </row>
    <row r="916" spans="1:10" x14ac:dyDescent="0.25">
      <c r="A916" s="7">
        <v>991</v>
      </c>
      <c r="B916" s="8"/>
      <c r="C916" s="8">
        <v>7</v>
      </c>
      <c r="D916" s="8">
        <v>7</v>
      </c>
      <c r="G916" s="14" t="s">
        <v>8414</v>
      </c>
      <c r="H916">
        <v>3863</v>
      </c>
      <c r="I916" s="15" t="s">
        <v>8415</v>
      </c>
      <c r="J916" s="8">
        <v>2</v>
      </c>
    </row>
    <row r="917" spans="1:10" x14ac:dyDescent="0.25">
      <c r="A917" s="7">
        <v>992</v>
      </c>
      <c r="B917" s="8"/>
      <c r="C917" s="8">
        <v>4</v>
      </c>
      <c r="D917" s="8">
        <v>4</v>
      </c>
      <c r="G917" s="14" t="s">
        <v>8414</v>
      </c>
      <c r="H917">
        <v>238</v>
      </c>
      <c r="I917" s="15" t="s">
        <v>8415</v>
      </c>
      <c r="J917" s="8">
        <v>2</v>
      </c>
    </row>
    <row r="918" spans="1:10" x14ac:dyDescent="0.25">
      <c r="A918" s="7">
        <v>993</v>
      </c>
      <c r="B918" s="8"/>
      <c r="C918" s="8">
        <v>196</v>
      </c>
      <c r="D918" s="8">
        <v>196</v>
      </c>
      <c r="G918" s="14" t="s">
        <v>8414</v>
      </c>
      <c r="H918">
        <v>2051</v>
      </c>
      <c r="I918" s="15" t="s">
        <v>8415</v>
      </c>
      <c r="J918" s="8">
        <v>2</v>
      </c>
    </row>
    <row r="919" spans="1:10" x14ac:dyDescent="0.25">
      <c r="A919" s="7">
        <v>994</v>
      </c>
      <c r="B919" s="8"/>
      <c r="C919" s="8">
        <v>11</v>
      </c>
      <c r="D919" s="8">
        <v>11</v>
      </c>
      <c r="G919" s="14" t="s">
        <v>8414</v>
      </c>
      <c r="H919">
        <v>402</v>
      </c>
      <c r="I919" s="15" t="s">
        <v>8415</v>
      </c>
      <c r="J919" s="8">
        <v>0</v>
      </c>
    </row>
    <row r="920" spans="1:10" x14ac:dyDescent="0.25">
      <c r="A920" s="7">
        <v>995</v>
      </c>
      <c r="B920" s="8"/>
      <c r="C920" s="8">
        <v>9</v>
      </c>
      <c r="D920" s="8">
        <v>9</v>
      </c>
      <c r="G920" s="14" t="s">
        <v>8414</v>
      </c>
      <c r="H920">
        <v>253</v>
      </c>
      <c r="I920" s="15" t="s">
        <v>8415</v>
      </c>
      <c r="J920" s="8">
        <v>2</v>
      </c>
    </row>
    <row r="921" spans="1:10" x14ac:dyDescent="0.25">
      <c r="A921" s="7">
        <v>996</v>
      </c>
      <c r="B921" s="8"/>
      <c r="C921" s="8">
        <v>5</v>
      </c>
      <c r="D921" s="8">
        <v>5</v>
      </c>
      <c r="G921" s="14" t="s">
        <v>8414</v>
      </c>
      <c r="H921">
        <v>473</v>
      </c>
      <c r="I921" s="15" t="s">
        <v>8415</v>
      </c>
      <c r="J921" s="8">
        <v>4</v>
      </c>
    </row>
    <row r="922" spans="1:10" x14ac:dyDescent="0.25">
      <c r="A922" s="7">
        <v>997</v>
      </c>
      <c r="B922" s="8"/>
      <c r="C922" s="8">
        <v>8</v>
      </c>
      <c r="D922" s="8">
        <v>8</v>
      </c>
      <c r="G922" s="14" t="s">
        <v>8414</v>
      </c>
      <c r="H922">
        <v>821</v>
      </c>
      <c r="I922" s="15" t="s">
        <v>8415</v>
      </c>
      <c r="J922" s="8">
        <v>2</v>
      </c>
    </row>
    <row r="923" spans="1:10" x14ac:dyDescent="0.25">
      <c r="A923" s="7">
        <v>998</v>
      </c>
      <c r="B923" s="8"/>
      <c r="C923" s="8">
        <v>229</v>
      </c>
      <c r="D923" s="8">
        <v>229</v>
      </c>
      <c r="G923" s="14" t="s">
        <v>8414</v>
      </c>
      <c r="H923">
        <v>388</v>
      </c>
      <c r="I923" s="15" t="s">
        <v>8415</v>
      </c>
      <c r="J923" s="8">
        <v>0</v>
      </c>
    </row>
    <row r="924" spans="1:10" x14ac:dyDescent="0.25">
      <c r="A924" s="7">
        <v>999</v>
      </c>
      <c r="B924" s="8"/>
      <c r="C924" s="8">
        <v>40</v>
      </c>
      <c r="D924" s="8">
        <v>40</v>
      </c>
      <c r="G924" s="14" t="s">
        <v>8414</v>
      </c>
      <c r="H924">
        <v>813</v>
      </c>
      <c r="I924" s="15" t="s">
        <v>8415</v>
      </c>
      <c r="J924" s="8">
        <v>1</v>
      </c>
    </row>
    <row r="925" spans="1:10" x14ac:dyDescent="0.25">
      <c r="A925" s="7">
        <v>1020</v>
      </c>
      <c r="B925" s="8">
        <v>30</v>
      </c>
      <c r="C925" s="8"/>
      <c r="D925" s="8">
        <v>30</v>
      </c>
      <c r="G925" s="14" t="s">
        <v>8414</v>
      </c>
      <c r="H925">
        <v>1945</v>
      </c>
      <c r="I925" s="15" t="s">
        <v>8415</v>
      </c>
      <c r="J925" s="8">
        <v>0</v>
      </c>
    </row>
    <row r="926" spans="1:10" x14ac:dyDescent="0.25">
      <c r="A926" s="7">
        <v>1021</v>
      </c>
      <c r="B926" s="8">
        <v>478</v>
      </c>
      <c r="C926" s="8"/>
      <c r="D926" s="8">
        <v>478</v>
      </c>
      <c r="G926" s="14" t="s">
        <v>8414</v>
      </c>
      <c r="H926">
        <v>1637</v>
      </c>
      <c r="I926" s="15" t="s">
        <v>8415</v>
      </c>
      <c r="J926" s="8">
        <v>2</v>
      </c>
    </row>
    <row r="927" spans="1:10" x14ac:dyDescent="0.25">
      <c r="A927" s="7">
        <v>1022</v>
      </c>
      <c r="B927" s="8">
        <v>74</v>
      </c>
      <c r="C927" s="8"/>
      <c r="D927" s="8">
        <v>74</v>
      </c>
      <c r="G927" s="14" t="s">
        <v>8414</v>
      </c>
      <c r="H927">
        <v>1375</v>
      </c>
      <c r="I927" s="15" t="s">
        <v>8415</v>
      </c>
      <c r="J927" s="8">
        <v>7</v>
      </c>
    </row>
    <row r="928" spans="1:10" x14ac:dyDescent="0.25">
      <c r="A928" s="7">
        <v>1023</v>
      </c>
      <c r="B928" s="8">
        <v>131</v>
      </c>
      <c r="C928" s="8"/>
      <c r="D928" s="8">
        <v>131</v>
      </c>
      <c r="G928" s="14" t="s">
        <v>8414</v>
      </c>
      <c r="H928">
        <v>17</v>
      </c>
      <c r="I928" s="15" t="s">
        <v>8415</v>
      </c>
      <c r="J928" s="8">
        <v>5</v>
      </c>
    </row>
    <row r="929" spans="1:10" x14ac:dyDescent="0.25">
      <c r="A929" s="7">
        <v>1024</v>
      </c>
      <c r="B929" s="8">
        <v>61</v>
      </c>
      <c r="C929" s="8"/>
      <c r="D929" s="8">
        <v>61</v>
      </c>
      <c r="G929" s="14" t="s">
        <v>8414</v>
      </c>
      <c r="H929">
        <v>354</v>
      </c>
      <c r="I929" s="15" t="s">
        <v>8415</v>
      </c>
      <c r="J929" s="8">
        <v>0</v>
      </c>
    </row>
    <row r="930" spans="1:10" x14ac:dyDescent="0.25">
      <c r="A930" s="7">
        <v>1025</v>
      </c>
      <c r="B930" s="8">
        <v>1071</v>
      </c>
      <c r="C930" s="8"/>
      <c r="D930" s="8">
        <v>1071</v>
      </c>
      <c r="G930" s="14" t="s">
        <v>8414</v>
      </c>
      <c r="H930">
        <v>191</v>
      </c>
      <c r="I930" s="15" t="s">
        <v>8415</v>
      </c>
      <c r="J930" s="8">
        <v>0</v>
      </c>
    </row>
    <row r="931" spans="1:10" x14ac:dyDescent="0.25">
      <c r="A931" s="7">
        <v>1026</v>
      </c>
      <c r="B931" s="8">
        <v>122</v>
      </c>
      <c r="C931" s="8"/>
      <c r="D931" s="8">
        <v>122</v>
      </c>
      <c r="G931" s="14" t="s">
        <v>8414</v>
      </c>
      <c r="H931">
        <v>303</v>
      </c>
      <c r="I931" s="15" t="s">
        <v>8415</v>
      </c>
      <c r="J931" s="8">
        <v>0</v>
      </c>
    </row>
    <row r="932" spans="1:10" x14ac:dyDescent="0.25">
      <c r="A932" s="7">
        <v>1027</v>
      </c>
      <c r="B932" s="8">
        <v>111</v>
      </c>
      <c r="C932" s="8"/>
      <c r="D932" s="8">
        <v>111</v>
      </c>
      <c r="G932" s="14" t="s">
        <v>8414</v>
      </c>
      <c r="H932">
        <v>137</v>
      </c>
      <c r="I932" s="15" t="s">
        <v>8415</v>
      </c>
      <c r="J932" s="8">
        <v>2</v>
      </c>
    </row>
    <row r="933" spans="1:10" x14ac:dyDescent="0.25">
      <c r="A933" s="7">
        <v>1028</v>
      </c>
      <c r="B933" s="8">
        <v>255</v>
      </c>
      <c r="C933" s="8"/>
      <c r="D933" s="8">
        <v>255</v>
      </c>
      <c r="G933" s="14" t="s">
        <v>8414</v>
      </c>
      <c r="H933">
        <v>41</v>
      </c>
      <c r="I933" s="15" t="s">
        <v>8415</v>
      </c>
      <c r="J933" s="8">
        <v>0</v>
      </c>
    </row>
    <row r="934" spans="1:10" x14ac:dyDescent="0.25">
      <c r="A934" s="7">
        <v>1029</v>
      </c>
      <c r="B934" s="8">
        <v>141</v>
      </c>
      <c r="C934" s="8"/>
      <c r="D934" s="8">
        <v>141</v>
      </c>
      <c r="G934" s="14" t="s">
        <v>8414</v>
      </c>
      <c r="H934">
        <v>398</v>
      </c>
      <c r="I934" s="15" t="s">
        <v>8415</v>
      </c>
      <c r="J934" s="8">
        <v>0</v>
      </c>
    </row>
    <row r="935" spans="1:10" x14ac:dyDescent="0.25">
      <c r="A935" s="7">
        <v>1030</v>
      </c>
      <c r="B935" s="8">
        <v>159</v>
      </c>
      <c r="C935" s="8"/>
      <c r="D935" s="8">
        <v>159</v>
      </c>
      <c r="G935" s="14" t="s">
        <v>8414</v>
      </c>
      <c r="H935">
        <v>1737</v>
      </c>
      <c r="I935" s="15" t="s">
        <v>8415</v>
      </c>
      <c r="J935" s="8">
        <v>28</v>
      </c>
    </row>
    <row r="936" spans="1:10" x14ac:dyDescent="0.25">
      <c r="A936" s="7">
        <v>1031</v>
      </c>
      <c r="B936" s="8">
        <v>99</v>
      </c>
      <c r="C936" s="8"/>
      <c r="D936" s="8">
        <v>99</v>
      </c>
      <c r="G936" s="14" t="s">
        <v>8414</v>
      </c>
      <c r="H936">
        <v>971</v>
      </c>
      <c r="I936" s="15" t="s">
        <v>8415</v>
      </c>
      <c r="J936" s="8">
        <v>2</v>
      </c>
    </row>
    <row r="937" spans="1:10" x14ac:dyDescent="0.25">
      <c r="A937" s="7">
        <v>1032</v>
      </c>
      <c r="B937" s="8">
        <v>96</v>
      </c>
      <c r="C937" s="8"/>
      <c r="D937" s="8">
        <v>96</v>
      </c>
      <c r="G937" s="14" t="s">
        <v>8414</v>
      </c>
      <c r="H937">
        <v>183</v>
      </c>
      <c r="I937" s="15" t="s">
        <v>8415</v>
      </c>
      <c r="J937" s="8">
        <v>0</v>
      </c>
    </row>
    <row r="938" spans="1:10" x14ac:dyDescent="0.25">
      <c r="A938" s="7">
        <v>1033</v>
      </c>
      <c r="B938" s="8">
        <v>27</v>
      </c>
      <c r="C938" s="8"/>
      <c r="D938" s="8">
        <v>27</v>
      </c>
      <c r="G938" s="14" t="s">
        <v>8414</v>
      </c>
      <c r="H938">
        <v>4562</v>
      </c>
      <c r="I938" s="15" t="s">
        <v>8415</v>
      </c>
      <c r="J938" s="8">
        <v>0</v>
      </c>
    </row>
    <row r="939" spans="1:10" x14ac:dyDescent="0.25">
      <c r="A939" s="7">
        <v>1034</v>
      </c>
      <c r="B939" s="8">
        <v>166</v>
      </c>
      <c r="C939" s="8"/>
      <c r="D939" s="8">
        <v>166</v>
      </c>
      <c r="G939" s="14" t="s">
        <v>8414</v>
      </c>
      <c r="H939">
        <v>26457</v>
      </c>
      <c r="I939" s="15" t="s">
        <v>8415</v>
      </c>
      <c r="J939" s="8">
        <v>0</v>
      </c>
    </row>
    <row r="940" spans="1:10" x14ac:dyDescent="0.25">
      <c r="A940" s="7">
        <v>1035</v>
      </c>
      <c r="B940" s="8">
        <v>76</v>
      </c>
      <c r="C940" s="8"/>
      <c r="D940" s="8">
        <v>76</v>
      </c>
      <c r="G940" s="14" t="s">
        <v>8414</v>
      </c>
      <c r="H940">
        <v>162</v>
      </c>
      <c r="I940" s="15" t="s">
        <v>8415</v>
      </c>
      <c r="J940" s="8">
        <v>4</v>
      </c>
    </row>
    <row r="941" spans="1:10" x14ac:dyDescent="0.25">
      <c r="A941" s="7">
        <v>1036</v>
      </c>
      <c r="B941" s="8">
        <v>211</v>
      </c>
      <c r="C941" s="8"/>
      <c r="D941" s="8">
        <v>211</v>
      </c>
      <c r="G941" s="14" t="s">
        <v>8414</v>
      </c>
      <c r="H941">
        <v>479</v>
      </c>
      <c r="I941" s="15" t="s">
        <v>8415</v>
      </c>
      <c r="J941" s="8">
        <v>12</v>
      </c>
    </row>
    <row r="942" spans="1:10" x14ac:dyDescent="0.25">
      <c r="A942" s="7">
        <v>1037</v>
      </c>
      <c r="B942" s="8">
        <v>21</v>
      </c>
      <c r="C942" s="8"/>
      <c r="D942" s="8">
        <v>21</v>
      </c>
      <c r="G942" s="14" t="s">
        <v>8414</v>
      </c>
      <c r="H942">
        <v>426</v>
      </c>
      <c r="I942" s="15" t="s">
        <v>8415</v>
      </c>
      <c r="J942" s="8">
        <v>0</v>
      </c>
    </row>
    <row r="943" spans="1:10" x14ac:dyDescent="0.25">
      <c r="A943" s="7">
        <v>1038</v>
      </c>
      <c r="B943" s="8">
        <v>61</v>
      </c>
      <c r="C943" s="8"/>
      <c r="D943" s="8">
        <v>61</v>
      </c>
      <c r="G943" s="14" t="s">
        <v>8414</v>
      </c>
      <c r="H943">
        <v>450</v>
      </c>
      <c r="I943" s="15" t="s">
        <v>8415</v>
      </c>
      <c r="J943" s="8">
        <v>33</v>
      </c>
    </row>
    <row r="944" spans="1:10" x14ac:dyDescent="0.25">
      <c r="A944" s="7">
        <v>1039</v>
      </c>
      <c r="B944" s="8">
        <v>30</v>
      </c>
      <c r="C944" s="8"/>
      <c r="D944" s="8">
        <v>30</v>
      </c>
      <c r="G944" s="14" t="s">
        <v>8414</v>
      </c>
      <c r="H944">
        <v>1780</v>
      </c>
      <c r="I944" s="15" t="s">
        <v>8415</v>
      </c>
      <c r="J944" s="8">
        <v>0</v>
      </c>
    </row>
    <row r="945" spans="1:10" x14ac:dyDescent="0.25">
      <c r="A945" s="7">
        <v>1064</v>
      </c>
      <c r="B945" s="8"/>
      <c r="C945" s="8">
        <v>123</v>
      </c>
      <c r="D945" s="8">
        <v>123</v>
      </c>
      <c r="G945" s="14" t="s">
        <v>8414</v>
      </c>
      <c r="H945">
        <v>122</v>
      </c>
      <c r="I945" s="15" t="s">
        <v>8415</v>
      </c>
      <c r="J945" s="8">
        <v>4</v>
      </c>
    </row>
    <row r="946" spans="1:10" x14ac:dyDescent="0.25">
      <c r="A946" s="7">
        <v>1065</v>
      </c>
      <c r="B946" s="8"/>
      <c r="C946" s="8">
        <v>5</v>
      </c>
      <c r="D946" s="8">
        <v>5</v>
      </c>
      <c r="G946" s="14" t="s">
        <v>8414</v>
      </c>
      <c r="H946">
        <v>95</v>
      </c>
      <c r="I946" s="15" t="s">
        <v>8415</v>
      </c>
      <c r="J946" s="8">
        <v>0</v>
      </c>
    </row>
    <row r="947" spans="1:10" x14ac:dyDescent="0.25">
      <c r="A947" s="7">
        <v>1066</v>
      </c>
      <c r="B947" s="8"/>
      <c r="C947" s="8">
        <v>148</v>
      </c>
      <c r="D947" s="8">
        <v>148</v>
      </c>
      <c r="G947" s="14" t="s">
        <v>8414</v>
      </c>
      <c r="H947">
        <v>325</v>
      </c>
      <c r="I947" s="15" t="s">
        <v>8415</v>
      </c>
      <c r="J947" s="8">
        <v>11</v>
      </c>
    </row>
    <row r="948" spans="1:10" x14ac:dyDescent="0.25">
      <c r="A948" s="7">
        <v>1067</v>
      </c>
      <c r="B948" s="8"/>
      <c r="C948" s="8">
        <v>10</v>
      </c>
      <c r="D948" s="8">
        <v>10</v>
      </c>
      <c r="G948" s="14" t="s">
        <v>8414</v>
      </c>
      <c r="H948">
        <v>353</v>
      </c>
      <c r="I948" s="15" t="s">
        <v>8415</v>
      </c>
      <c r="J948" s="8">
        <v>1</v>
      </c>
    </row>
    <row r="949" spans="1:10" x14ac:dyDescent="0.25">
      <c r="A949" s="7">
        <v>1068</v>
      </c>
      <c r="B949" s="8"/>
      <c r="C949" s="8">
        <v>4</v>
      </c>
      <c r="D949" s="8">
        <v>4</v>
      </c>
      <c r="G949" s="14" t="s">
        <v>8414</v>
      </c>
      <c r="H949">
        <v>105</v>
      </c>
      <c r="I949" s="15" t="s">
        <v>8415</v>
      </c>
      <c r="J949" s="8">
        <v>5</v>
      </c>
    </row>
    <row r="950" spans="1:10" x14ac:dyDescent="0.25">
      <c r="A950" s="7">
        <v>1069</v>
      </c>
      <c r="B950" s="8"/>
      <c r="C950" s="8">
        <v>21</v>
      </c>
      <c r="D950" s="8">
        <v>21</v>
      </c>
      <c r="G950" s="14" t="s">
        <v>8414</v>
      </c>
      <c r="H950">
        <v>729</v>
      </c>
      <c r="I950" s="15" t="s">
        <v>8415</v>
      </c>
      <c r="J950" s="8">
        <v>0</v>
      </c>
    </row>
    <row r="951" spans="1:10" x14ac:dyDescent="0.25">
      <c r="A951" s="7">
        <v>1070</v>
      </c>
      <c r="B951" s="8"/>
      <c r="C951" s="8">
        <v>2</v>
      </c>
      <c r="D951" s="8">
        <v>2</v>
      </c>
      <c r="G951" s="14" t="s">
        <v>8414</v>
      </c>
      <c r="H951">
        <v>454</v>
      </c>
      <c r="I951" s="15" t="s">
        <v>8415</v>
      </c>
      <c r="J951" s="8">
        <v>1</v>
      </c>
    </row>
    <row r="952" spans="1:10" x14ac:dyDescent="0.25">
      <c r="A952" s="7">
        <v>1071</v>
      </c>
      <c r="B952" s="8"/>
      <c r="C952" s="8">
        <v>0</v>
      </c>
      <c r="D952" s="8">
        <v>0</v>
      </c>
      <c r="G952" s="14" t="s">
        <v>8414</v>
      </c>
      <c r="H952">
        <v>539</v>
      </c>
      <c r="I952" s="15" t="s">
        <v>8415</v>
      </c>
      <c r="J952" s="8">
        <v>1</v>
      </c>
    </row>
    <row r="953" spans="1:10" x14ac:dyDescent="0.25">
      <c r="A953" s="7">
        <v>1072</v>
      </c>
      <c r="B953" s="8"/>
      <c r="C953" s="8">
        <v>4</v>
      </c>
      <c r="D953" s="8">
        <v>4</v>
      </c>
      <c r="G953" s="14" t="s">
        <v>8414</v>
      </c>
      <c r="H953">
        <v>79</v>
      </c>
      <c r="I953" s="15" t="s">
        <v>8415</v>
      </c>
      <c r="J953" s="8">
        <v>6</v>
      </c>
    </row>
    <row r="954" spans="1:10" x14ac:dyDescent="0.25">
      <c r="A954" s="7">
        <v>1073</v>
      </c>
      <c r="B954" s="8"/>
      <c r="C954" s="8">
        <v>1</v>
      </c>
      <c r="D954" s="8">
        <v>1</v>
      </c>
      <c r="G954" s="14" t="s">
        <v>8414</v>
      </c>
      <c r="H954">
        <v>94</v>
      </c>
      <c r="I954" s="15" t="s">
        <v>8415</v>
      </c>
      <c r="J954" s="8">
        <v>8</v>
      </c>
    </row>
    <row r="955" spans="1:10" x14ac:dyDescent="0.25">
      <c r="A955" s="7">
        <v>1074</v>
      </c>
      <c r="B955" s="8"/>
      <c r="C955" s="8">
        <v>30</v>
      </c>
      <c r="D955" s="8">
        <v>30</v>
      </c>
      <c r="G955" s="14" t="s">
        <v>8414</v>
      </c>
      <c r="H955">
        <v>625</v>
      </c>
      <c r="I955" s="15" t="s">
        <v>8415</v>
      </c>
      <c r="J955" s="8">
        <v>1</v>
      </c>
    </row>
    <row r="956" spans="1:10" x14ac:dyDescent="0.25">
      <c r="A956" s="7">
        <v>1075</v>
      </c>
      <c r="B956" s="8"/>
      <c r="C956" s="8">
        <v>3</v>
      </c>
      <c r="D956" s="8">
        <v>3</v>
      </c>
      <c r="G956" s="14" t="s">
        <v>8414</v>
      </c>
      <c r="H956">
        <v>508</v>
      </c>
      <c r="I956" s="15" t="s">
        <v>8415</v>
      </c>
      <c r="J956" s="8">
        <v>0</v>
      </c>
    </row>
    <row r="957" spans="1:10" x14ac:dyDescent="0.25">
      <c r="A957" s="7">
        <v>1076</v>
      </c>
      <c r="B957" s="8"/>
      <c r="C957" s="8">
        <v>975</v>
      </c>
      <c r="D957" s="8">
        <v>975</v>
      </c>
      <c r="G957" s="14" t="s">
        <v>8414</v>
      </c>
      <c r="H957">
        <v>531</v>
      </c>
      <c r="I957" s="15" t="s">
        <v>8415</v>
      </c>
      <c r="J957" s="8">
        <v>2</v>
      </c>
    </row>
    <row r="958" spans="1:10" x14ac:dyDescent="0.25">
      <c r="A958" s="7">
        <v>1077</v>
      </c>
      <c r="B958" s="8"/>
      <c r="C958" s="8">
        <v>167</v>
      </c>
      <c r="D958" s="8">
        <v>167</v>
      </c>
      <c r="G958" s="14" t="s">
        <v>8414</v>
      </c>
      <c r="H958">
        <v>158</v>
      </c>
      <c r="I958" s="15" t="s">
        <v>8415</v>
      </c>
      <c r="J958" s="8">
        <v>1</v>
      </c>
    </row>
    <row r="959" spans="1:10" x14ac:dyDescent="0.25">
      <c r="A959" s="7">
        <v>1078</v>
      </c>
      <c r="B959" s="8"/>
      <c r="C959" s="8">
        <v>5</v>
      </c>
      <c r="D959" s="8">
        <v>5</v>
      </c>
      <c r="G959" s="14" t="s">
        <v>8414</v>
      </c>
      <c r="H959">
        <v>508</v>
      </c>
      <c r="I959" s="15" t="s">
        <v>8415</v>
      </c>
      <c r="J959" s="8">
        <v>0</v>
      </c>
    </row>
    <row r="960" spans="1:10" x14ac:dyDescent="0.25">
      <c r="A960" s="7">
        <v>1079</v>
      </c>
      <c r="B960" s="8"/>
      <c r="C960" s="8">
        <v>18</v>
      </c>
      <c r="D960" s="8">
        <v>18</v>
      </c>
      <c r="G960" s="14" t="s">
        <v>8414</v>
      </c>
      <c r="H960">
        <v>644</v>
      </c>
      <c r="I960" s="15" t="s">
        <v>8415</v>
      </c>
      <c r="J960" s="8">
        <v>1</v>
      </c>
    </row>
    <row r="961" spans="1:10" x14ac:dyDescent="0.25">
      <c r="A961" s="7">
        <v>1080</v>
      </c>
      <c r="B961" s="8"/>
      <c r="C961" s="8">
        <v>98</v>
      </c>
      <c r="D961" s="8">
        <v>98</v>
      </c>
      <c r="G961" s="14" t="s">
        <v>8414</v>
      </c>
      <c r="H961">
        <v>848</v>
      </c>
      <c r="I961" s="15" t="s">
        <v>8415</v>
      </c>
      <c r="J961" s="8">
        <v>19</v>
      </c>
    </row>
    <row r="962" spans="1:10" x14ac:dyDescent="0.25">
      <c r="A962" s="7">
        <v>1081</v>
      </c>
      <c r="B962" s="8"/>
      <c r="C962" s="8">
        <v>4</v>
      </c>
      <c r="D962" s="8">
        <v>4</v>
      </c>
      <c r="G962" s="14" t="s">
        <v>8414</v>
      </c>
      <c r="H962">
        <v>429</v>
      </c>
      <c r="I962" s="15" t="s">
        <v>8415</v>
      </c>
      <c r="J962" s="8">
        <v>27</v>
      </c>
    </row>
    <row r="963" spans="1:10" x14ac:dyDescent="0.25">
      <c r="A963" s="7">
        <v>1082</v>
      </c>
      <c r="B963" s="8"/>
      <c r="C963" s="8">
        <v>3</v>
      </c>
      <c r="D963" s="8">
        <v>3</v>
      </c>
      <c r="G963" s="14" t="s">
        <v>8414</v>
      </c>
      <c r="H963">
        <v>204</v>
      </c>
      <c r="I963" s="15" t="s">
        <v>8415</v>
      </c>
      <c r="J963" s="8">
        <v>7</v>
      </c>
    </row>
    <row r="964" spans="1:10" x14ac:dyDescent="0.25">
      <c r="A964" s="7">
        <v>1083</v>
      </c>
      <c r="B964" s="8"/>
      <c r="C964" s="8">
        <v>1</v>
      </c>
      <c r="D964" s="8">
        <v>1</v>
      </c>
      <c r="G964" s="14" t="s">
        <v>8414</v>
      </c>
      <c r="H964">
        <v>379</v>
      </c>
      <c r="I964" s="15" t="s">
        <v>8415</v>
      </c>
      <c r="J964" s="8">
        <v>14</v>
      </c>
    </row>
    <row r="965" spans="1:10" x14ac:dyDescent="0.25">
      <c r="A965" s="7">
        <v>1084</v>
      </c>
      <c r="B965" s="8"/>
      <c r="C965" s="8">
        <v>0</v>
      </c>
      <c r="D965" s="8">
        <v>0</v>
      </c>
      <c r="G965" s="14" t="s">
        <v>8414</v>
      </c>
      <c r="H965">
        <v>271</v>
      </c>
      <c r="I965" s="15" t="s">
        <v>8415</v>
      </c>
      <c r="J965" s="8">
        <v>5</v>
      </c>
    </row>
    <row r="966" spans="1:10" x14ac:dyDescent="0.25">
      <c r="A966" s="7">
        <v>1085</v>
      </c>
      <c r="B966" s="8"/>
      <c r="C966" s="8">
        <v>9</v>
      </c>
      <c r="D966" s="8">
        <v>9</v>
      </c>
      <c r="G966" s="14" t="s">
        <v>8414</v>
      </c>
      <c r="H966">
        <v>120</v>
      </c>
      <c r="I966" s="15" t="s">
        <v>8415</v>
      </c>
      <c r="J966" s="8">
        <v>30</v>
      </c>
    </row>
    <row r="967" spans="1:10" x14ac:dyDescent="0.25">
      <c r="A967" s="7">
        <v>1086</v>
      </c>
      <c r="B967" s="8"/>
      <c r="C967" s="8">
        <v>2</v>
      </c>
      <c r="D967" s="8">
        <v>2</v>
      </c>
      <c r="G967" s="14" t="s">
        <v>8414</v>
      </c>
      <c r="H967">
        <v>140</v>
      </c>
      <c r="I967" s="15" t="s">
        <v>8415</v>
      </c>
      <c r="J967" s="8">
        <v>1</v>
      </c>
    </row>
    <row r="968" spans="1:10" x14ac:dyDescent="0.25">
      <c r="A968" s="7">
        <v>1087</v>
      </c>
      <c r="B968" s="8"/>
      <c r="C968" s="8">
        <v>0</v>
      </c>
      <c r="D968" s="8">
        <v>0</v>
      </c>
      <c r="G968" s="14" t="s">
        <v>8414</v>
      </c>
      <c r="H968">
        <v>193</v>
      </c>
      <c r="I968" s="15" t="s">
        <v>8415</v>
      </c>
      <c r="J968" s="8">
        <v>0</v>
      </c>
    </row>
    <row r="969" spans="1:10" x14ac:dyDescent="0.25">
      <c r="A969" s="7">
        <v>1088</v>
      </c>
      <c r="B969" s="8"/>
      <c r="C969" s="8">
        <v>147</v>
      </c>
      <c r="D969" s="8">
        <v>147</v>
      </c>
      <c r="G969" s="14" t="s">
        <v>8414</v>
      </c>
      <c r="H969">
        <v>180</v>
      </c>
      <c r="I969" s="15" t="s">
        <v>8415</v>
      </c>
      <c r="J969" s="8">
        <v>60</v>
      </c>
    </row>
    <row r="970" spans="1:10" x14ac:dyDescent="0.25">
      <c r="A970" s="7">
        <v>1089</v>
      </c>
      <c r="B970" s="8"/>
      <c r="C970" s="8">
        <v>49</v>
      </c>
      <c r="D970" s="8">
        <v>49</v>
      </c>
      <c r="G970" s="14" t="s">
        <v>8414</v>
      </c>
      <c r="H970">
        <v>263</v>
      </c>
      <c r="I970" s="15" t="s">
        <v>8415</v>
      </c>
      <c r="J970" s="8">
        <v>84</v>
      </c>
    </row>
    <row r="971" spans="1:10" x14ac:dyDescent="0.25">
      <c r="A971" s="7">
        <v>1090</v>
      </c>
      <c r="B971" s="8"/>
      <c r="C971" s="8">
        <v>1</v>
      </c>
      <c r="D971" s="8">
        <v>1</v>
      </c>
      <c r="G971" s="14" t="s">
        <v>8414</v>
      </c>
      <c r="H971">
        <v>217</v>
      </c>
      <c r="I971" s="15" t="s">
        <v>8415</v>
      </c>
      <c r="J971" s="8">
        <v>47</v>
      </c>
    </row>
    <row r="972" spans="1:10" x14ac:dyDescent="0.25">
      <c r="A972" s="7">
        <v>1091</v>
      </c>
      <c r="B972" s="8"/>
      <c r="C972" s="8">
        <v>2</v>
      </c>
      <c r="D972" s="8">
        <v>2</v>
      </c>
      <c r="G972" s="14" t="s">
        <v>8414</v>
      </c>
      <c r="H972">
        <v>443</v>
      </c>
      <c r="I972" s="15" t="s">
        <v>8415</v>
      </c>
      <c r="J972" s="8">
        <v>66</v>
      </c>
    </row>
    <row r="973" spans="1:10" x14ac:dyDescent="0.25">
      <c r="A973" s="7">
        <v>1092</v>
      </c>
      <c r="B973" s="8"/>
      <c r="C973" s="8">
        <v>7</v>
      </c>
      <c r="D973" s="8">
        <v>7</v>
      </c>
      <c r="G973" s="14" t="s">
        <v>8414</v>
      </c>
      <c r="H973">
        <v>1373</v>
      </c>
      <c r="I973" s="15" t="s">
        <v>8415</v>
      </c>
      <c r="J973" s="8">
        <v>171</v>
      </c>
    </row>
    <row r="974" spans="1:10" x14ac:dyDescent="0.25">
      <c r="A974" s="7">
        <v>1093</v>
      </c>
      <c r="B974" s="8"/>
      <c r="C974" s="8">
        <v>4</v>
      </c>
      <c r="D974" s="8">
        <v>4</v>
      </c>
      <c r="G974" s="14" t="s">
        <v>8414</v>
      </c>
      <c r="H974">
        <v>742</v>
      </c>
      <c r="I974" s="15" t="s">
        <v>8415</v>
      </c>
      <c r="J974" s="8">
        <v>29</v>
      </c>
    </row>
    <row r="975" spans="1:10" x14ac:dyDescent="0.25">
      <c r="A975" s="7">
        <v>1094</v>
      </c>
      <c r="B975" s="8"/>
      <c r="C975" s="8">
        <v>27</v>
      </c>
      <c r="D975" s="8">
        <v>27</v>
      </c>
      <c r="G975" s="14" t="s">
        <v>8414</v>
      </c>
      <c r="H975">
        <v>170</v>
      </c>
      <c r="I975" s="15" t="s">
        <v>8415</v>
      </c>
      <c r="J975" s="8">
        <v>9</v>
      </c>
    </row>
    <row r="976" spans="1:10" x14ac:dyDescent="0.25">
      <c r="A976" s="7">
        <v>1095</v>
      </c>
      <c r="B976" s="8"/>
      <c r="C976" s="8">
        <v>94</v>
      </c>
      <c r="D976" s="8">
        <v>94</v>
      </c>
      <c r="G976" s="14" t="s">
        <v>8414</v>
      </c>
      <c r="H976">
        <v>242</v>
      </c>
      <c r="I976" s="15" t="s">
        <v>8415</v>
      </c>
      <c r="J976" s="8">
        <v>27</v>
      </c>
    </row>
    <row r="977" spans="1:10" x14ac:dyDescent="0.25">
      <c r="A977" s="7">
        <v>1096</v>
      </c>
      <c r="B977" s="8"/>
      <c r="C977" s="8">
        <v>29</v>
      </c>
      <c r="D977" s="8">
        <v>29</v>
      </c>
      <c r="G977" s="14" t="s">
        <v>8414</v>
      </c>
      <c r="H977">
        <v>541</v>
      </c>
      <c r="I977" s="15" t="s">
        <v>8415</v>
      </c>
      <c r="J977" s="8">
        <v>2</v>
      </c>
    </row>
    <row r="978" spans="1:10" x14ac:dyDescent="0.25">
      <c r="A978" s="7">
        <v>1097</v>
      </c>
      <c r="B978" s="8"/>
      <c r="C978" s="8">
        <v>7</v>
      </c>
      <c r="D978" s="8">
        <v>7</v>
      </c>
      <c r="G978" s="14" t="s">
        <v>8414</v>
      </c>
      <c r="H978">
        <v>121</v>
      </c>
      <c r="I978" s="15" t="s">
        <v>8415</v>
      </c>
      <c r="J978" s="8">
        <v>3</v>
      </c>
    </row>
    <row r="979" spans="1:10" x14ac:dyDescent="0.25">
      <c r="A979" s="7">
        <v>1098</v>
      </c>
      <c r="B979" s="8"/>
      <c r="C979" s="8">
        <v>22</v>
      </c>
      <c r="D979" s="8">
        <v>22</v>
      </c>
      <c r="G979" s="14" t="s">
        <v>8414</v>
      </c>
      <c r="H979">
        <v>621</v>
      </c>
      <c r="I979" s="15" t="s">
        <v>8415</v>
      </c>
      <c r="J979" s="8">
        <v>4</v>
      </c>
    </row>
    <row r="980" spans="1:10" x14ac:dyDescent="0.25">
      <c r="A980" s="7">
        <v>1099</v>
      </c>
      <c r="B980" s="8"/>
      <c r="C980" s="8">
        <v>1</v>
      </c>
      <c r="D980" s="8">
        <v>1</v>
      </c>
      <c r="G980" s="14" t="s">
        <v>8414</v>
      </c>
      <c r="H980">
        <v>101</v>
      </c>
      <c r="I980" s="15" t="s">
        <v>8415</v>
      </c>
      <c r="J980" s="8">
        <v>2</v>
      </c>
    </row>
    <row r="981" spans="1:10" x14ac:dyDescent="0.25">
      <c r="A981" s="7">
        <v>1100</v>
      </c>
      <c r="B981" s="8"/>
      <c r="C981" s="8">
        <v>10</v>
      </c>
      <c r="D981" s="8">
        <v>10</v>
      </c>
      <c r="G981" s="14" t="s">
        <v>8414</v>
      </c>
      <c r="H981">
        <v>554</v>
      </c>
      <c r="I981" s="15" t="s">
        <v>8415</v>
      </c>
      <c r="J981" s="8">
        <v>20</v>
      </c>
    </row>
    <row r="982" spans="1:10" x14ac:dyDescent="0.25">
      <c r="A982" s="7">
        <v>1101</v>
      </c>
      <c r="B982" s="8"/>
      <c r="C982" s="8">
        <v>6</v>
      </c>
      <c r="D982" s="8">
        <v>6</v>
      </c>
      <c r="G982" s="14" t="s">
        <v>8414</v>
      </c>
      <c r="H982">
        <v>666</v>
      </c>
      <c r="I982" s="15" t="s">
        <v>8415</v>
      </c>
      <c r="J982" s="8">
        <v>3</v>
      </c>
    </row>
    <row r="983" spans="1:10" x14ac:dyDescent="0.25">
      <c r="A983" s="7">
        <v>1102</v>
      </c>
      <c r="B983" s="8"/>
      <c r="C983" s="8">
        <v>24</v>
      </c>
      <c r="D983" s="8">
        <v>24</v>
      </c>
      <c r="G983" s="14" t="s">
        <v>8414</v>
      </c>
      <c r="H983">
        <v>410</v>
      </c>
      <c r="I983" s="15" t="s">
        <v>8415</v>
      </c>
      <c r="J983" s="8">
        <v>4</v>
      </c>
    </row>
    <row r="984" spans="1:10" x14ac:dyDescent="0.25">
      <c r="A984" s="7">
        <v>1103</v>
      </c>
      <c r="B984" s="8"/>
      <c r="C984" s="8">
        <v>15</v>
      </c>
      <c r="D984" s="8">
        <v>15</v>
      </c>
      <c r="G984" s="14" t="s">
        <v>8414</v>
      </c>
      <c r="H984">
        <v>375</v>
      </c>
      <c r="I984" s="15" t="s">
        <v>8415</v>
      </c>
      <c r="J984" s="8">
        <v>1</v>
      </c>
    </row>
    <row r="985" spans="1:10" x14ac:dyDescent="0.25">
      <c r="A985" s="7">
        <v>1104</v>
      </c>
      <c r="B985" s="8"/>
      <c r="C985" s="8">
        <v>37</v>
      </c>
      <c r="D985" s="8">
        <v>37</v>
      </c>
      <c r="G985" s="14" t="s">
        <v>8414</v>
      </c>
      <c r="H985">
        <v>1364</v>
      </c>
      <c r="I985" s="15" t="s">
        <v>8415</v>
      </c>
      <c r="J985" s="8">
        <v>0</v>
      </c>
    </row>
    <row r="986" spans="1:10" x14ac:dyDescent="0.25">
      <c r="A986" s="7">
        <v>1105</v>
      </c>
      <c r="B986" s="8"/>
      <c r="C986" s="8">
        <v>20</v>
      </c>
      <c r="D986" s="8">
        <v>20</v>
      </c>
      <c r="G986" s="14" t="s">
        <v>8414</v>
      </c>
      <c r="H986">
        <v>35</v>
      </c>
      <c r="I986" s="15" t="s">
        <v>8415</v>
      </c>
      <c r="J986" s="8">
        <v>0</v>
      </c>
    </row>
    <row r="987" spans="1:10" x14ac:dyDescent="0.25">
      <c r="A987" s="7">
        <v>1106</v>
      </c>
      <c r="B987" s="8"/>
      <c r="C987" s="8">
        <v>7</v>
      </c>
      <c r="D987" s="8">
        <v>7</v>
      </c>
      <c r="G987" s="14" t="s">
        <v>8414</v>
      </c>
      <c r="H987">
        <v>203</v>
      </c>
      <c r="I987" s="15" t="s">
        <v>8415</v>
      </c>
      <c r="J987" s="8">
        <v>14</v>
      </c>
    </row>
    <row r="988" spans="1:10" x14ac:dyDescent="0.25">
      <c r="A988" s="7">
        <v>1107</v>
      </c>
      <c r="B988" s="8"/>
      <c r="C988" s="8">
        <v>0</v>
      </c>
      <c r="D988" s="8">
        <v>0</v>
      </c>
      <c r="G988" s="14" t="s">
        <v>8414</v>
      </c>
      <c r="H988">
        <v>49</v>
      </c>
      <c r="I988" s="15" t="s">
        <v>8415</v>
      </c>
      <c r="J988" s="8">
        <v>1</v>
      </c>
    </row>
    <row r="989" spans="1:10" x14ac:dyDescent="0.25">
      <c r="A989" s="7">
        <v>1108</v>
      </c>
      <c r="B989" s="8"/>
      <c r="C989" s="8">
        <v>21</v>
      </c>
      <c r="D989" s="8">
        <v>21</v>
      </c>
      <c r="G989" s="14" t="s">
        <v>8414</v>
      </c>
      <c r="H989">
        <v>5812</v>
      </c>
      <c r="I989" s="15" t="s">
        <v>8415</v>
      </c>
      <c r="J989" s="8">
        <v>118</v>
      </c>
    </row>
    <row r="990" spans="1:10" x14ac:dyDescent="0.25">
      <c r="A990" s="7">
        <v>1109</v>
      </c>
      <c r="B990" s="8"/>
      <c r="C990" s="8">
        <v>3</v>
      </c>
      <c r="D990" s="8">
        <v>3</v>
      </c>
      <c r="G990" s="14" t="s">
        <v>8414</v>
      </c>
      <c r="H990">
        <v>1556</v>
      </c>
      <c r="I990" s="15" t="s">
        <v>8415</v>
      </c>
      <c r="J990" s="8">
        <v>2</v>
      </c>
    </row>
    <row r="991" spans="1:10" x14ac:dyDescent="0.25">
      <c r="A991" s="7">
        <v>1110</v>
      </c>
      <c r="B991" s="8"/>
      <c r="C991" s="8">
        <v>11</v>
      </c>
      <c r="D991" s="8">
        <v>11</v>
      </c>
      <c r="G991" s="14" t="s">
        <v>8414</v>
      </c>
      <c r="H991">
        <v>65</v>
      </c>
      <c r="I991" s="15" t="s">
        <v>8415</v>
      </c>
      <c r="J991" s="8">
        <v>1</v>
      </c>
    </row>
    <row r="992" spans="1:10" x14ac:dyDescent="0.25">
      <c r="A992" s="7">
        <v>1111</v>
      </c>
      <c r="B992" s="8"/>
      <c r="C992" s="8">
        <v>1</v>
      </c>
      <c r="D992" s="8">
        <v>1</v>
      </c>
      <c r="G992" s="14" t="s">
        <v>8414</v>
      </c>
      <c r="H992">
        <v>10</v>
      </c>
      <c r="I992" s="15" t="s">
        <v>8415</v>
      </c>
      <c r="J992" s="8">
        <v>3</v>
      </c>
    </row>
    <row r="993" spans="1:10" x14ac:dyDescent="0.25">
      <c r="A993" s="7">
        <v>1112</v>
      </c>
      <c r="B993" s="8"/>
      <c r="C993" s="8">
        <v>312</v>
      </c>
      <c r="D993" s="8">
        <v>312</v>
      </c>
      <c r="G993" s="14" t="s">
        <v>8414</v>
      </c>
      <c r="H993">
        <v>76</v>
      </c>
      <c r="I993" s="15" t="s">
        <v>8415</v>
      </c>
      <c r="J993" s="8">
        <v>1</v>
      </c>
    </row>
    <row r="994" spans="1:10" x14ac:dyDescent="0.25">
      <c r="A994" s="7">
        <v>1113</v>
      </c>
      <c r="B994" s="8"/>
      <c r="C994" s="8">
        <v>1</v>
      </c>
      <c r="D994" s="8">
        <v>1</v>
      </c>
      <c r="G994" s="14" t="s">
        <v>8414</v>
      </c>
      <c r="H994">
        <v>263</v>
      </c>
      <c r="I994" s="15" t="s">
        <v>8415</v>
      </c>
      <c r="J994" s="8">
        <v>3</v>
      </c>
    </row>
    <row r="995" spans="1:10" x14ac:dyDescent="0.25">
      <c r="A995" s="7">
        <v>1114</v>
      </c>
      <c r="B995" s="8"/>
      <c r="C995" s="8">
        <v>3</v>
      </c>
      <c r="D995" s="8">
        <v>3</v>
      </c>
      <c r="G995" s="14" t="s">
        <v>8414</v>
      </c>
      <c r="H995">
        <v>1530</v>
      </c>
      <c r="I995" s="15" t="s">
        <v>8415</v>
      </c>
      <c r="J995" s="8">
        <v>38</v>
      </c>
    </row>
    <row r="996" spans="1:10" x14ac:dyDescent="0.25">
      <c r="A996" s="7">
        <v>1115</v>
      </c>
      <c r="B996" s="8"/>
      <c r="C996" s="8">
        <v>4</v>
      </c>
      <c r="D996" s="8">
        <v>4</v>
      </c>
      <c r="G996" s="14" t="s">
        <v>8414</v>
      </c>
      <c r="H996">
        <v>278</v>
      </c>
      <c r="I996" s="15" t="s">
        <v>8415</v>
      </c>
      <c r="J996" s="8">
        <v>52</v>
      </c>
    </row>
    <row r="997" spans="1:10" x14ac:dyDescent="0.25">
      <c r="A997" s="7">
        <v>1116</v>
      </c>
      <c r="B997" s="8"/>
      <c r="C997" s="8">
        <v>10</v>
      </c>
      <c r="D997" s="8">
        <v>10</v>
      </c>
      <c r="G997" s="14" t="s">
        <v>8414</v>
      </c>
      <c r="H997">
        <v>350</v>
      </c>
      <c r="I997" s="15" t="s">
        <v>8415</v>
      </c>
      <c r="J997" s="8">
        <v>2</v>
      </c>
    </row>
    <row r="998" spans="1:10" x14ac:dyDescent="0.25">
      <c r="A998" s="7">
        <v>1117</v>
      </c>
      <c r="B998" s="8"/>
      <c r="C998" s="8">
        <v>8</v>
      </c>
      <c r="D998" s="8">
        <v>8</v>
      </c>
      <c r="G998" s="14" t="s">
        <v>8414</v>
      </c>
      <c r="H998">
        <v>470</v>
      </c>
      <c r="I998" s="15" t="s">
        <v>8415</v>
      </c>
      <c r="J998" s="8">
        <v>0</v>
      </c>
    </row>
    <row r="999" spans="1:10" x14ac:dyDescent="0.25">
      <c r="A999" s="7">
        <v>1118</v>
      </c>
      <c r="B999" s="8"/>
      <c r="C999" s="8">
        <v>3</v>
      </c>
      <c r="D999" s="8">
        <v>3</v>
      </c>
      <c r="G999" s="14" t="s">
        <v>8414</v>
      </c>
      <c r="H999">
        <v>3</v>
      </c>
      <c r="I999" s="15" t="s">
        <v>8415</v>
      </c>
      <c r="J999" s="8">
        <v>4</v>
      </c>
    </row>
    <row r="1000" spans="1:10" x14ac:dyDescent="0.25">
      <c r="A1000" s="7">
        <v>1119</v>
      </c>
      <c r="B1000" s="8"/>
      <c r="C1000" s="8">
        <v>1</v>
      </c>
      <c r="D1000" s="8">
        <v>1</v>
      </c>
      <c r="G1000" s="14" t="s">
        <v>8414</v>
      </c>
      <c r="H1000">
        <v>8200</v>
      </c>
      <c r="I1000" s="15" t="s">
        <v>8415</v>
      </c>
      <c r="J1000" s="8">
        <v>4</v>
      </c>
    </row>
    <row r="1001" spans="1:10" x14ac:dyDescent="0.25">
      <c r="A1001" s="7">
        <v>1120</v>
      </c>
      <c r="B1001" s="8"/>
      <c r="C1001" s="8">
        <v>0</v>
      </c>
      <c r="D1001" s="8">
        <v>0</v>
      </c>
      <c r="G1001" s="14" t="s">
        <v>8414</v>
      </c>
      <c r="H1001">
        <v>8359</v>
      </c>
      <c r="I1001" s="15" t="s">
        <v>8415</v>
      </c>
      <c r="J1001" s="8">
        <v>18</v>
      </c>
    </row>
    <row r="1002" spans="1:10" x14ac:dyDescent="0.25">
      <c r="A1002" s="7">
        <v>1121</v>
      </c>
      <c r="B1002" s="8"/>
      <c r="C1002" s="8">
        <v>5</v>
      </c>
      <c r="D1002" s="8">
        <v>5</v>
      </c>
      <c r="G1002" s="14" t="s">
        <v>8414</v>
      </c>
      <c r="H1002">
        <v>188</v>
      </c>
      <c r="I1002" s="15" t="s">
        <v>8415</v>
      </c>
      <c r="J1002" s="8">
        <v>0</v>
      </c>
    </row>
    <row r="1003" spans="1:10" x14ac:dyDescent="0.25">
      <c r="A1003" s="7">
        <v>1122</v>
      </c>
      <c r="B1003" s="8"/>
      <c r="C1003" s="8">
        <v>0</v>
      </c>
      <c r="D1003" s="8">
        <v>0</v>
      </c>
      <c r="G1003" s="14" t="s">
        <v>8414</v>
      </c>
      <c r="H1003">
        <v>48</v>
      </c>
      <c r="I1003" s="15" t="s">
        <v>8415</v>
      </c>
      <c r="J1003" s="8">
        <v>22</v>
      </c>
    </row>
    <row r="1004" spans="1:10" x14ac:dyDescent="0.25">
      <c r="A1004" s="7">
        <v>1123</v>
      </c>
      <c r="B1004" s="8"/>
      <c r="C1004" s="8">
        <v>3</v>
      </c>
      <c r="D1004" s="8">
        <v>3</v>
      </c>
      <c r="G1004" s="14" t="s">
        <v>8414</v>
      </c>
      <c r="H1004">
        <v>607</v>
      </c>
      <c r="I1004" s="15" t="s">
        <v>8415</v>
      </c>
      <c r="J1004" s="8">
        <v>49</v>
      </c>
    </row>
    <row r="1005" spans="1:10" x14ac:dyDescent="0.25">
      <c r="A1005" s="7">
        <v>1124</v>
      </c>
      <c r="B1005" s="8"/>
      <c r="C1005" s="8">
        <v>7</v>
      </c>
      <c r="D1005" s="8">
        <v>7</v>
      </c>
      <c r="G1005" s="14" t="s">
        <v>8414</v>
      </c>
      <c r="H1005">
        <v>50</v>
      </c>
      <c r="I1005" s="15" t="s">
        <v>8415</v>
      </c>
      <c r="J1005" s="8">
        <v>19</v>
      </c>
    </row>
    <row r="1006" spans="1:10" x14ac:dyDescent="0.25">
      <c r="A1006" s="7">
        <v>1125</v>
      </c>
      <c r="B1006" s="8"/>
      <c r="C1006" s="8">
        <v>0</v>
      </c>
      <c r="D1006" s="8">
        <v>0</v>
      </c>
      <c r="G1006" s="14" t="s">
        <v>8414</v>
      </c>
      <c r="H1006">
        <v>55</v>
      </c>
      <c r="I1006" s="15" t="s">
        <v>8415</v>
      </c>
      <c r="J1006" s="8">
        <v>4</v>
      </c>
    </row>
    <row r="1007" spans="1:10" x14ac:dyDescent="0.25">
      <c r="A1007" s="7">
        <v>1126</v>
      </c>
      <c r="B1007" s="8"/>
      <c r="C1007" s="8">
        <v>2</v>
      </c>
      <c r="D1007" s="8">
        <v>2</v>
      </c>
      <c r="G1007" s="14" t="s">
        <v>8414</v>
      </c>
      <c r="H1007">
        <v>38</v>
      </c>
      <c r="I1007" s="15" t="s">
        <v>8415</v>
      </c>
      <c r="J1007" s="8">
        <v>4</v>
      </c>
    </row>
    <row r="1008" spans="1:10" x14ac:dyDescent="0.25">
      <c r="A1008" s="7">
        <v>1127</v>
      </c>
      <c r="B1008" s="8"/>
      <c r="C1008" s="8">
        <v>23</v>
      </c>
      <c r="D1008" s="8">
        <v>23</v>
      </c>
      <c r="G1008" s="14" t="s">
        <v>8414</v>
      </c>
      <c r="H1008">
        <v>25</v>
      </c>
      <c r="I1008" s="15" t="s">
        <v>8415</v>
      </c>
      <c r="J1008" s="8">
        <v>2</v>
      </c>
    </row>
    <row r="1009" spans="1:10" x14ac:dyDescent="0.25">
      <c r="A1009" s="7">
        <v>1128</v>
      </c>
      <c r="B1009" s="8"/>
      <c r="C1009" s="8">
        <v>1</v>
      </c>
      <c r="D1009" s="8">
        <v>1</v>
      </c>
      <c r="G1009" s="14" t="s">
        <v>8414</v>
      </c>
      <c r="H1009">
        <v>46</v>
      </c>
      <c r="I1009" s="15" t="s">
        <v>8415</v>
      </c>
      <c r="J1009" s="8">
        <v>0</v>
      </c>
    </row>
    <row r="1010" spans="1:10" x14ac:dyDescent="0.25">
      <c r="A1010" s="7">
        <v>1129</v>
      </c>
      <c r="B1010" s="8"/>
      <c r="C1010" s="8">
        <v>2</v>
      </c>
      <c r="D1010" s="8">
        <v>2</v>
      </c>
      <c r="G1010" s="14" t="s">
        <v>8414</v>
      </c>
      <c r="H1010">
        <v>83</v>
      </c>
      <c r="I1010" s="15" t="s">
        <v>8415</v>
      </c>
      <c r="J1010" s="8">
        <v>0</v>
      </c>
    </row>
    <row r="1011" spans="1:10" x14ac:dyDescent="0.25">
      <c r="A1011" s="7">
        <v>1130</v>
      </c>
      <c r="B1011" s="8"/>
      <c r="C1011" s="8">
        <v>3</v>
      </c>
      <c r="D1011" s="8">
        <v>3</v>
      </c>
      <c r="G1011" s="14" t="s">
        <v>8414</v>
      </c>
      <c r="H1011">
        <v>35</v>
      </c>
      <c r="I1011" s="15" t="s">
        <v>8415</v>
      </c>
      <c r="J1011" s="8">
        <v>14</v>
      </c>
    </row>
    <row r="1012" spans="1:10" x14ac:dyDescent="0.25">
      <c r="A1012" s="7">
        <v>1131</v>
      </c>
      <c r="B1012" s="8"/>
      <c r="C1012" s="8">
        <v>0</v>
      </c>
      <c r="D1012" s="8">
        <v>0</v>
      </c>
      <c r="G1012" s="14" t="s">
        <v>8414</v>
      </c>
      <c r="H1012">
        <v>25</v>
      </c>
      <c r="I1012" s="15" t="s">
        <v>8415</v>
      </c>
      <c r="J1012" s="8">
        <v>8</v>
      </c>
    </row>
    <row r="1013" spans="1:10" x14ac:dyDescent="0.25">
      <c r="A1013" s="7">
        <v>1132</v>
      </c>
      <c r="B1013" s="8"/>
      <c r="C1013" s="8">
        <v>13</v>
      </c>
      <c r="D1013" s="8">
        <v>13</v>
      </c>
      <c r="G1013" s="14" t="s">
        <v>8414</v>
      </c>
      <c r="H1013">
        <v>75</v>
      </c>
      <c r="I1013" s="15" t="s">
        <v>8415</v>
      </c>
      <c r="J1013" s="8">
        <v>0</v>
      </c>
    </row>
    <row r="1014" spans="1:10" x14ac:dyDescent="0.25">
      <c r="A1014" s="7">
        <v>1133</v>
      </c>
      <c r="B1014" s="8"/>
      <c r="C1014" s="8">
        <v>1</v>
      </c>
      <c r="D1014" s="8">
        <v>1</v>
      </c>
      <c r="G1014" s="14" t="s">
        <v>8414</v>
      </c>
      <c r="H1014">
        <v>62</v>
      </c>
      <c r="I1014" s="15" t="s">
        <v>8415</v>
      </c>
      <c r="J1014" s="8">
        <v>15</v>
      </c>
    </row>
    <row r="1015" spans="1:10" x14ac:dyDescent="0.25">
      <c r="A1015" s="7">
        <v>1134</v>
      </c>
      <c r="B1015" s="8"/>
      <c r="C1015" s="8">
        <v>1</v>
      </c>
      <c r="D1015" s="8">
        <v>1</v>
      </c>
      <c r="G1015" s="14" t="s">
        <v>8414</v>
      </c>
      <c r="H1015">
        <v>160</v>
      </c>
      <c r="I1015" s="15" t="s">
        <v>8415</v>
      </c>
      <c r="J1015" s="8">
        <v>33</v>
      </c>
    </row>
    <row r="1016" spans="1:10" x14ac:dyDescent="0.25">
      <c r="A1016" s="7">
        <v>1135</v>
      </c>
      <c r="B1016" s="8"/>
      <c r="C1016" s="8">
        <v>1</v>
      </c>
      <c r="D1016" s="8">
        <v>1</v>
      </c>
      <c r="G1016" s="14" t="s">
        <v>8414</v>
      </c>
      <c r="H1016">
        <v>246</v>
      </c>
      <c r="I1016" s="15" t="s">
        <v>8415</v>
      </c>
      <c r="J1016" s="8">
        <v>2</v>
      </c>
    </row>
    <row r="1017" spans="1:10" x14ac:dyDescent="0.25">
      <c r="A1017" s="7">
        <v>1136</v>
      </c>
      <c r="B1017" s="8"/>
      <c r="C1017" s="8">
        <v>6</v>
      </c>
      <c r="D1017" s="8">
        <v>6</v>
      </c>
      <c r="G1017" s="14" t="s">
        <v>8414</v>
      </c>
      <c r="H1017">
        <v>55</v>
      </c>
      <c r="I1017" s="15" t="s">
        <v>8415</v>
      </c>
      <c r="J1017" s="8">
        <v>6</v>
      </c>
    </row>
    <row r="1018" spans="1:10" x14ac:dyDescent="0.25">
      <c r="A1018" s="7">
        <v>1137</v>
      </c>
      <c r="B1018" s="8"/>
      <c r="C1018" s="8">
        <v>39</v>
      </c>
      <c r="D1018" s="8">
        <v>39</v>
      </c>
      <c r="G1018" s="14" t="s">
        <v>8414</v>
      </c>
      <c r="H1018">
        <v>23</v>
      </c>
      <c r="I1018" s="15" t="s">
        <v>8415</v>
      </c>
      <c r="J1018" s="8">
        <v>2</v>
      </c>
    </row>
    <row r="1019" spans="1:10" x14ac:dyDescent="0.25">
      <c r="A1019" s="7">
        <v>1138</v>
      </c>
      <c r="B1019" s="8"/>
      <c r="C1019" s="8">
        <v>4</v>
      </c>
      <c r="D1019" s="8">
        <v>4</v>
      </c>
      <c r="G1019" s="14" t="s">
        <v>8414</v>
      </c>
      <c r="H1019">
        <v>72</v>
      </c>
      <c r="I1019" s="15" t="s">
        <v>8415</v>
      </c>
      <c r="J1019" s="8">
        <v>0</v>
      </c>
    </row>
    <row r="1020" spans="1:10" x14ac:dyDescent="0.25">
      <c r="A1020" s="7">
        <v>1139</v>
      </c>
      <c r="B1020" s="8"/>
      <c r="C1020" s="8">
        <v>1</v>
      </c>
      <c r="D1020" s="8">
        <v>1</v>
      </c>
      <c r="G1020" s="14" t="s">
        <v>8414</v>
      </c>
      <c r="H1020">
        <v>22</v>
      </c>
      <c r="I1020" s="15" t="s">
        <v>8415</v>
      </c>
      <c r="J1020" s="8">
        <v>4</v>
      </c>
    </row>
    <row r="1021" spans="1:10" x14ac:dyDescent="0.25">
      <c r="A1021" s="7">
        <v>1140</v>
      </c>
      <c r="B1021" s="8"/>
      <c r="C1021" s="8">
        <v>0</v>
      </c>
      <c r="D1021" s="8">
        <v>0</v>
      </c>
      <c r="G1021" s="14" t="s">
        <v>8414</v>
      </c>
      <c r="H1021">
        <v>14</v>
      </c>
      <c r="I1021" s="15" t="s">
        <v>8415</v>
      </c>
      <c r="J1021" s="8">
        <v>1</v>
      </c>
    </row>
    <row r="1022" spans="1:10" x14ac:dyDescent="0.25">
      <c r="A1022" s="7">
        <v>1141</v>
      </c>
      <c r="B1022" s="8"/>
      <c r="C1022" s="8">
        <v>0</v>
      </c>
      <c r="D1022" s="8">
        <v>0</v>
      </c>
      <c r="G1022" s="14" t="s">
        <v>8414</v>
      </c>
      <c r="H1022">
        <v>38</v>
      </c>
      <c r="I1022" s="15" t="s">
        <v>8415</v>
      </c>
      <c r="J1022" s="8">
        <v>3</v>
      </c>
    </row>
    <row r="1023" spans="1:10" x14ac:dyDescent="0.25">
      <c r="A1023" s="7">
        <v>1142</v>
      </c>
      <c r="B1023" s="8"/>
      <c r="C1023" s="8">
        <v>0</v>
      </c>
      <c r="D1023" s="8">
        <v>0</v>
      </c>
      <c r="G1023" s="14" t="s">
        <v>8414</v>
      </c>
      <c r="H1023">
        <v>32</v>
      </c>
      <c r="I1023" s="15" t="s">
        <v>8415</v>
      </c>
      <c r="J1023" s="8">
        <v>4</v>
      </c>
    </row>
    <row r="1024" spans="1:10" x14ac:dyDescent="0.25">
      <c r="A1024" s="7">
        <v>1143</v>
      </c>
      <c r="B1024" s="8"/>
      <c r="C1024" s="8">
        <v>8</v>
      </c>
      <c r="D1024" s="8">
        <v>8</v>
      </c>
      <c r="G1024" s="14" t="s">
        <v>8414</v>
      </c>
      <c r="H1024">
        <v>63</v>
      </c>
      <c r="I1024" s="15" t="s">
        <v>8415</v>
      </c>
      <c r="J1024" s="8">
        <v>0</v>
      </c>
    </row>
    <row r="1025" spans="1:10" x14ac:dyDescent="0.25">
      <c r="A1025" s="7">
        <v>1144</v>
      </c>
      <c r="B1025" s="8"/>
      <c r="C1025" s="8">
        <v>0</v>
      </c>
      <c r="D1025" s="8">
        <v>0</v>
      </c>
      <c r="G1025" s="14" t="s">
        <v>8414</v>
      </c>
      <c r="H1025">
        <v>27</v>
      </c>
      <c r="I1025" s="15" t="s">
        <v>8415</v>
      </c>
      <c r="J1025" s="8">
        <v>4</v>
      </c>
    </row>
    <row r="1026" spans="1:10" x14ac:dyDescent="0.25">
      <c r="A1026" s="7">
        <v>1145</v>
      </c>
      <c r="B1026" s="8"/>
      <c r="C1026" s="8">
        <v>1</v>
      </c>
      <c r="D1026" s="8">
        <v>1</v>
      </c>
      <c r="G1026" s="14" t="s">
        <v>8414</v>
      </c>
      <c r="H1026">
        <v>44</v>
      </c>
      <c r="I1026" s="15" t="s">
        <v>8415</v>
      </c>
      <c r="J1026" s="8">
        <v>3</v>
      </c>
    </row>
    <row r="1027" spans="1:10" x14ac:dyDescent="0.25">
      <c r="A1027" s="7">
        <v>1146</v>
      </c>
      <c r="B1027" s="8"/>
      <c r="C1027" s="8">
        <v>12</v>
      </c>
      <c r="D1027" s="8">
        <v>12</v>
      </c>
      <c r="G1027" s="14" t="s">
        <v>8414</v>
      </c>
      <c r="H1027">
        <v>38</v>
      </c>
      <c r="I1027" s="15" t="s">
        <v>8415</v>
      </c>
      <c r="J1027" s="8">
        <v>34</v>
      </c>
    </row>
    <row r="1028" spans="1:10" x14ac:dyDescent="0.25">
      <c r="A1028" s="7">
        <v>1147</v>
      </c>
      <c r="B1028" s="8"/>
      <c r="C1028" s="8">
        <v>0</v>
      </c>
      <c r="D1028" s="8">
        <v>0</v>
      </c>
      <c r="G1028" s="14" t="s">
        <v>8414</v>
      </c>
      <c r="H1028">
        <v>115</v>
      </c>
      <c r="I1028" s="15" t="s">
        <v>8415</v>
      </c>
      <c r="J1028" s="8">
        <v>2</v>
      </c>
    </row>
    <row r="1029" spans="1:10" x14ac:dyDescent="0.25">
      <c r="A1029" s="7">
        <v>1148</v>
      </c>
      <c r="B1029" s="8"/>
      <c r="C1029" s="8">
        <v>3</v>
      </c>
      <c r="D1029" s="8">
        <v>3</v>
      </c>
      <c r="G1029" s="14" t="s">
        <v>8414</v>
      </c>
      <c r="H1029">
        <v>37</v>
      </c>
      <c r="I1029" s="15" t="s">
        <v>8415</v>
      </c>
      <c r="J1029" s="8">
        <v>33</v>
      </c>
    </row>
    <row r="1030" spans="1:10" x14ac:dyDescent="0.25">
      <c r="A1030" s="7">
        <v>1149</v>
      </c>
      <c r="B1030" s="8"/>
      <c r="C1030" s="8">
        <v>2</v>
      </c>
      <c r="D1030" s="8">
        <v>2</v>
      </c>
      <c r="G1030" s="14" t="s">
        <v>8414</v>
      </c>
      <c r="H1030">
        <v>99</v>
      </c>
      <c r="I1030" s="15" t="s">
        <v>8415</v>
      </c>
      <c r="J1030" s="8">
        <v>0</v>
      </c>
    </row>
    <row r="1031" spans="1:10" x14ac:dyDescent="0.25">
      <c r="A1031" s="7">
        <v>1150</v>
      </c>
      <c r="B1031" s="8"/>
      <c r="C1031" s="8">
        <v>6</v>
      </c>
      <c r="D1031" s="8">
        <v>6</v>
      </c>
      <c r="G1031" s="14" t="s">
        <v>8414</v>
      </c>
      <c r="H1031">
        <v>44</v>
      </c>
      <c r="I1031" s="15" t="s">
        <v>8415</v>
      </c>
      <c r="J1031" s="8">
        <v>0</v>
      </c>
    </row>
    <row r="1032" spans="1:10" x14ac:dyDescent="0.25">
      <c r="A1032" s="7">
        <v>1151</v>
      </c>
      <c r="B1032" s="8"/>
      <c r="C1032" s="8">
        <v>0</v>
      </c>
      <c r="D1032" s="8">
        <v>0</v>
      </c>
      <c r="G1032" s="14" t="s">
        <v>8414</v>
      </c>
      <c r="H1032">
        <v>58</v>
      </c>
      <c r="I1032" s="15" t="s">
        <v>8415</v>
      </c>
      <c r="J1032" s="8">
        <v>1</v>
      </c>
    </row>
    <row r="1033" spans="1:10" x14ac:dyDescent="0.25">
      <c r="A1033" s="7">
        <v>1152</v>
      </c>
      <c r="B1033" s="8"/>
      <c r="C1033" s="8">
        <v>15</v>
      </c>
      <c r="D1033" s="8">
        <v>15</v>
      </c>
      <c r="G1033" s="14" t="s">
        <v>8414</v>
      </c>
      <c r="H1033">
        <v>191</v>
      </c>
      <c r="I1033" s="15" t="s">
        <v>8415</v>
      </c>
      <c r="J1033" s="8">
        <v>13</v>
      </c>
    </row>
    <row r="1034" spans="1:10" x14ac:dyDescent="0.25">
      <c r="A1034" s="7">
        <v>1153</v>
      </c>
      <c r="B1034" s="8"/>
      <c r="C1034" s="8">
        <v>1</v>
      </c>
      <c r="D1034" s="8">
        <v>1</v>
      </c>
      <c r="G1034" s="14" t="s">
        <v>8414</v>
      </c>
      <c r="H1034">
        <v>40</v>
      </c>
      <c r="I1034" s="15" t="s">
        <v>8415</v>
      </c>
      <c r="J1034" s="8">
        <v>2</v>
      </c>
    </row>
    <row r="1035" spans="1:10" x14ac:dyDescent="0.25">
      <c r="A1035" s="7">
        <v>1154</v>
      </c>
      <c r="B1035" s="8"/>
      <c r="C1035" s="8">
        <v>3</v>
      </c>
      <c r="D1035" s="8">
        <v>3</v>
      </c>
      <c r="G1035" s="14" t="s">
        <v>8414</v>
      </c>
      <c r="H1035">
        <v>38</v>
      </c>
      <c r="I1035" s="15" t="s">
        <v>8415</v>
      </c>
      <c r="J1035" s="8">
        <v>36</v>
      </c>
    </row>
    <row r="1036" spans="1:10" x14ac:dyDescent="0.25">
      <c r="A1036" s="7">
        <v>1155</v>
      </c>
      <c r="B1036" s="8"/>
      <c r="C1036" s="8">
        <v>8</v>
      </c>
      <c r="D1036" s="8">
        <v>8</v>
      </c>
      <c r="G1036" s="14" t="s">
        <v>8414</v>
      </c>
      <c r="H1036">
        <v>39</v>
      </c>
      <c r="I1036" s="15" t="s">
        <v>8415</v>
      </c>
      <c r="J1036" s="8">
        <v>1</v>
      </c>
    </row>
    <row r="1037" spans="1:10" x14ac:dyDescent="0.25">
      <c r="A1037" s="7">
        <v>1156</v>
      </c>
      <c r="B1037" s="8"/>
      <c r="C1037" s="8">
        <v>0</v>
      </c>
      <c r="D1037" s="8">
        <v>0</v>
      </c>
      <c r="G1037" s="14" t="s">
        <v>8414</v>
      </c>
      <c r="H1037">
        <v>11</v>
      </c>
      <c r="I1037" s="15" t="s">
        <v>8415</v>
      </c>
      <c r="J1037" s="8">
        <v>15</v>
      </c>
    </row>
    <row r="1038" spans="1:10" x14ac:dyDescent="0.25">
      <c r="A1038" s="7">
        <v>1157</v>
      </c>
      <c r="B1038" s="8"/>
      <c r="C1038" s="8">
        <v>3</v>
      </c>
      <c r="D1038" s="8">
        <v>3</v>
      </c>
      <c r="G1038" s="14" t="s">
        <v>8414</v>
      </c>
      <c r="H1038">
        <v>107</v>
      </c>
      <c r="I1038" s="15" t="s">
        <v>8415</v>
      </c>
      <c r="J1038" s="8">
        <v>1</v>
      </c>
    </row>
    <row r="1039" spans="1:10" x14ac:dyDescent="0.25">
      <c r="A1039" s="7">
        <v>1158</v>
      </c>
      <c r="B1039" s="8"/>
      <c r="C1039" s="8">
        <v>3</v>
      </c>
      <c r="D1039" s="8">
        <v>3</v>
      </c>
      <c r="G1039" s="14" t="s">
        <v>8414</v>
      </c>
      <c r="H1039">
        <v>147</v>
      </c>
      <c r="I1039" s="15" t="s">
        <v>8415</v>
      </c>
      <c r="J1039" s="8">
        <v>0</v>
      </c>
    </row>
    <row r="1040" spans="1:10" x14ac:dyDescent="0.25">
      <c r="A1040" s="7">
        <v>1159</v>
      </c>
      <c r="B1040" s="8"/>
      <c r="C1040" s="8">
        <v>0</v>
      </c>
      <c r="D1040" s="8">
        <v>0</v>
      </c>
      <c r="G1040" s="14" t="s">
        <v>8414</v>
      </c>
      <c r="H1040">
        <v>36</v>
      </c>
      <c r="I1040" s="15" t="s">
        <v>8415</v>
      </c>
      <c r="J1040" s="8">
        <v>1</v>
      </c>
    </row>
    <row r="1041" spans="1:10" x14ac:dyDescent="0.25">
      <c r="A1041" s="7">
        <v>1160</v>
      </c>
      <c r="B1041" s="8"/>
      <c r="C1041" s="8">
        <v>19</v>
      </c>
      <c r="D1041" s="8">
        <v>19</v>
      </c>
      <c r="G1041" s="14" t="s">
        <v>8414</v>
      </c>
      <c r="H1041">
        <v>92</v>
      </c>
      <c r="I1041" s="15" t="s">
        <v>8415</v>
      </c>
      <c r="J1041" s="8">
        <v>0</v>
      </c>
    </row>
    <row r="1042" spans="1:10" x14ac:dyDescent="0.25">
      <c r="A1042" s="7">
        <v>1161</v>
      </c>
      <c r="B1042" s="8"/>
      <c r="C1042" s="8">
        <v>0</v>
      </c>
      <c r="D1042" s="8">
        <v>0</v>
      </c>
      <c r="G1042" s="14" t="s">
        <v>8414</v>
      </c>
      <c r="H1042">
        <v>35</v>
      </c>
      <c r="I1042" s="15" t="s">
        <v>8415</v>
      </c>
      <c r="J1042" s="8">
        <v>0</v>
      </c>
    </row>
    <row r="1043" spans="1:10" x14ac:dyDescent="0.25">
      <c r="A1043" s="7">
        <v>1162</v>
      </c>
      <c r="B1043" s="8"/>
      <c r="C1043" s="8">
        <v>2</v>
      </c>
      <c r="D1043" s="8">
        <v>2</v>
      </c>
      <c r="G1043" s="14" t="s">
        <v>8414</v>
      </c>
      <c r="H1043">
        <v>17</v>
      </c>
      <c r="I1043" s="15" t="s">
        <v>8415</v>
      </c>
      <c r="J1043" s="8">
        <v>1</v>
      </c>
    </row>
    <row r="1044" spans="1:10" x14ac:dyDescent="0.25">
      <c r="A1044" s="7">
        <v>1163</v>
      </c>
      <c r="B1044" s="8"/>
      <c r="C1044" s="8">
        <v>0</v>
      </c>
      <c r="D1044" s="8">
        <v>0</v>
      </c>
      <c r="G1044" s="14" t="s">
        <v>8414</v>
      </c>
      <c r="H1044">
        <v>22</v>
      </c>
      <c r="I1044" s="15" t="s">
        <v>8415</v>
      </c>
      <c r="J1044" s="8">
        <v>39</v>
      </c>
    </row>
    <row r="1045" spans="1:10" x14ac:dyDescent="0.25">
      <c r="A1045" s="7">
        <v>1164</v>
      </c>
      <c r="B1045" s="8"/>
      <c r="C1045" s="8">
        <v>0</v>
      </c>
      <c r="D1045" s="8">
        <v>0</v>
      </c>
      <c r="G1045" s="14" t="s">
        <v>8414</v>
      </c>
      <c r="H1045">
        <v>69</v>
      </c>
      <c r="I1045" s="15" t="s">
        <v>8415</v>
      </c>
      <c r="J1045" s="8">
        <v>0</v>
      </c>
    </row>
    <row r="1046" spans="1:10" x14ac:dyDescent="0.25">
      <c r="A1046" s="7">
        <v>1165</v>
      </c>
      <c r="B1046" s="8"/>
      <c r="C1046" s="8">
        <v>25</v>
      </c>
      <c r="D1046" s="8">
        <v>25</v>
      </c>
      <c r="G1046" s="14" t="s">
        <v>8414</v>
      </c>
      <c r="H1046">
        <v>13</v>
      </c>
      <c r="I1046" s="15" t="s">
        <v>8415</v>
      </c>
      <c r="J1046" s="8">
        <v>0</v>
      </c>
    </row>
    <row r="1047" spans="1:10" x14ac:dyDescent="0.25">
      <c r="A1047" s="7">
        <v>1166</v>
      </c>
      <c r="B1047" s="8"/>
      <c r="C1047" s="8">
        <v>8</v>
      </c>
      <c r="D1047" s="8">
        <v>8</v>
      </c>
      <c r="G1047" s="14" t="s">
        <v>8414</v>
      </c>
      <c r="H1047">
        <v>58</v>
      </c>
      <c r="I1047" s="15" t="s">
        <v>8415</v>
      </c>
      <c r="J1047" s="8">
        <v>3</v>
      </c>
    </row>
    <row r="1048" spans="1:10" x14ac:dyDescent="0.25">
      <c r="A1048" s="7">
        <v>1167</v>
      </c>
      <c r="B1048" s="8"/>
      <c r="C1048" s="8">
        <v>16</v>
      </c>
      <c r="D1048" s="8">
        <v>16</v>
      </c>
      <c r="G1048" s="14" t="s">
        <v>8414</v>
      </c>
      <c r="H1048">
        <v>44</v>
      </c>
      <c r="I1048" s="15" t="s">
        <v>8415</v>
      </c>
      <c r="J1048" s="8">
        <v>1</v>
      </c>
    </row>
    <row r="1049" spans="1:10" x14ac:dyDescent="0.25">
      <c r="A1049" s="7">
        <v>1168</v>
      </c>
      <c r="B1049" s="8"/>
      <c r="C1049" s="8">
        <v>3</v>
      </c>
      <c r="D1049" s="8">
        <v>3</v>
      </c>
      <c r="G1049" s="14" t="s">
        <v>8414</v>
      </c>
      <c r="H1049">
        <v>83</v>
      </c>
      <c r="I1049" s="15" t="s">
        <v>8415</v>
      </c>
      <c r="J1049" s="8">
        <v>13</v>
      </c>
    </row>
    <row r="1050" spans="1:10" x14ac:dyDescent="0.25">
      <c r="A1050" s="7">
        <v>1169</v>
      </c>
      <c r="B1050" s="8"/>
      <c r="C1050" s="8">
        <v>3</v>
      </c>
      <c r="D1050" s="8">
        <v>3</v>
      </c>
      <c r="G1050" s="14" t="s">
        <v>8414</v>
      </c>
      <c r="H1050">
        <v>117</v>
      </c>
      <c r="I1050" s="15" t="s">
        <v>8415</v>
      </c>
      <c r="J1050" s="8">
        <v>0</v>
      </c>
    </row>
    <row r="1051" spans="1:10" x14ac:dyDescent="0.25">
      <c r="A1051" s="7">
        <v>1170</v>
      </c>
      <c r="B1051" s="8"/>
      <c r="C1051" s="8">
        <v>2</v>
      </c>
      <c r="D1051" s="8">
        <v>2</v>
      </c>
      <c r="G1051" s="14" t="s">
        <v>8414</v>
      </c>
      <c r="H1051">
        <v>32</v>
      </c>
      <c r="I1051" s="15" t="s">
        <v>8415</v>
      </c>
      <c r="J1051" s="8">
        <v>6</v>
      </c>
    </row>
    <row r="1052" spans="1:10" x14ac:dyDescent="0.25">
      <c r="A1052" s="7">
        <v>1171</v>
      </c>
      <c r="B1052" s="8"/>
      <c r="C1052" s="8">
        <v>1</v>
      </c>
      <c r="D1052" s="8">
        <v>1</v>
      </c>
      <c r="G1052" s="14" t="s">
        <v>8414</v>
      </c>
      <c r="H1052">
        <v>8</v>
      </c>
      <c r="I1052" s="15" t="s">
        <v>8415</v>
      </c>
      <c r="J1052" s="8">
        <v>0</v>
      </c>
    </row>
    <row r="1053" spans="1:10" x14ac:dyDescent="0.25">
      <c r="A1053" s="7">
        <v>1172</v>
      </c>
      <c r="B1053" s="8"/>
      <c r="C1053" s="8">
        <v>0</v>
      </c>
      <c r="D1053" s="8">
        <v>0</v>
      </c>
      <c r="G1053" s="14" t="s">
        <v>8414</v>
      </c>
      <c r="H1053">
        <v>340</v>
      </c>
      <c r="I1053" s="15" t="s">
        <v>8415</v>
      </c>
      <c r="J1053" s="8">
        <v>14</v>
      </c>
    </row>
    <row r="1054" spans="1:10" x14ac:dyDescent="0.25">
      <c r="A1054" s="7">
        <v>1173</v>
      </c>
      <c r="B1054" s="8"/>
      <c r="C1054" s="8">
        <v>1</v>
      </c>
      <c r="D1054" s="8">
        <v>1</v>
      </c>
      <c r="G1054" s="14" t="s">
        <v>8414</v>
      </c>
      <c r="H1054">
        <v>7</v>
      </c>
      <c r="I1054" s="15" t="s">
        <v>8415</v>
      </c>
      <c r="J1054" s="8">
        <v>5</v>
      </c>
    </row>
    <row r="1055" spans="1:10" x14ac:dyDescent="0.25">
      <c r="A1055" s="7">
        <v>1174</v>
      </c>
      <c r="B1055" s="8"/>
      <c r="C1055" s="8">
        <v>19</v>
      </c>
      <c r="D1055" s="8">
        <v>19</v>
      </c>
      <c r="G1055" s="14" t="s">
        <v>8414</v>
      </c>
      <c r="H1055">
        <v>19</v>
      </c>
      <c r="I1055" s="15" t="s">
        <v>8415</v>
      </c>
      <c r="J1055" s="8">
        <v>6</v>
      </c>
    </row>
    <row r="1056" spans="1:10" x14ac:dyDescent="0.25">
      <c r="A1056" s="7">
        <v>1175</v>
      </c>
      <c r="B1056" s="8"/>
      <c r="C1056" s="8">
        <v>9</v>
      </c>
      <c r="D1056" s="8">
        <v>9</v>
      </c>
      <c r="G1056" s="14" t="s">
        <v>8414</v>
      </c>
      <c r="H1056">
        <v>47</v>
      </c>
      <c r="I1056" s="15" t="s">
        <v>8415</v>
      </c>
      <c r="J1056" s="8">
        <v>15</v>
      </c>
    </row>
    <row r="1057" spans="1:10" x14ac:dyDescent="0.25">
      <c r="A1057" s="7">
        <v>1176</v>
      </c>
      <c r="B1057" s="8"/>
      <c r="C1057" s="8">
        <v>1</v>
      </c>
      <c r="D1057" s="8">
        <v>1</v>
      </c>
      <c r="G1057" s="14" t="s">
        <v>8414</v>
      </c>
      <c r="H1057">
        <v>13</v>
      </c>
      <c r="I1057" s="15" t="s">
        <v>8415</v>
      </c>
      <c r="J1057" s="8">
        <v>0</v>
      </c>
    </row>
    <row r="1058" spans="1:10" x14ac:dyDescent="0.25">
      <c r="A1058" s="7">
        <v>1177</v>
      </c>
      <c r="B1058" s="8"/>
      <c r="C1058" s="8">
        <v>0</v>
      </c>
      <c r="D1058" s="8">
        <v>0</v>
      </c>
      <c r="G1058" s="14" t="s">
        <v>8414</v>
      </c>
      <c r="H1058">
        <v>90</v>
      </c>
      <c r="I1058" s="15" t="s">
        <v>8415</v>
      </c>
      <c r="J1058" s="8">
        <v>1</v>
      </c>
    </row>
    <row r="1059" spans="1:10" x14ac:dyDescent="0.25">
      <c r="A1059" s="7">
        <v>1178</v>
      </c>
      <c r="B1059" s="8"/>
      <c r="C1059" s="8">
        <v>1</v>
      </c>
      <c r="D1059" s="8">
        <v>1</v>
      </c>
      <c r="G1059" s="14" t="s">
        <v>8414</v>
      </c>
      <c r="H1059">
        <v>63</v>
      </c>
      <c r="I1059" s="15" t="s">
        <v>8415</v>
      </c>
      <c r="J1059" s="8">
        <v>9</v>
      </c>
    </row>
    <row r="1060" spans="1:10" x14ac:dyDescent="0.25">
      <c r="A1060" s="7">
        <v>1179</v>
      </c>
      <c r="B1060" s="8"/>
      <c r="C1060" s="8">
        <v>5</v>
      </c>
      <c r="D1060" s="8">
        <v>5</v>
      </c>
      <c r="G1060" s="14" t="s">
        <v>8414</v>
      </c>
      <c r="H1060">
        <v>26</v>
      </c>
      <c r="I1060" s="15" t="s">
        <v>8415</v>
      </c>
      <c r="J1060" s="8">
        <v>3</v>
      </c>
    </row>
    <row r="1061" spans="1:10" x14ac:dyDescent="0.25">
      <c r="A1061" s="7">
        <v>1180</v>
      </c>
      <c r="B1061" s="8"/>
      <c r="C1061" s="8">
        <v>85</v>
      </c>
      <c r="D1061" s="8">
        <v>85</v>
      </c>
      <c r="G1061" s="14" t="s">
        <v>8414</v>
      </c>
      <c r="H1061">
        <v>71</v>
      </c>
      <c r="I1061" s="15" t="s">
        <v>8415</v>
      </c>
      <c r="J1061" s="8">
        <v>3</v>
      </c>
    </row>
    <row r="1062" spans="1:10" x14ac:dyDescent="0.25">
      <c r="A1062" s="7">
        <v>1181</v>
      </c>
      <c r="B1062" s="8"/>
      <c r="C1062" s="8">
        <v>3</v>
      </c>
      <c r="D1062" s="8">
        <v>3</v>
      </c>
      <c r="G1062" s="14" t="s">
        <v>8414</v>
      </c>
      <c r="H1062">
        <v>38</v>
      </c>
      <c r="I1062" s="15" t="s">
        <v>8415</v>
      </c>
      <c r="J1062" s="8">
        <v>1</v>
      </c>
    </row>
    <row r="1063" spans="1:10" x14ac:dyDescent="0.25">
      <c r="A1063" s="7">
        <v>1182</v>
      </c>
      <c r="B1063" s="8"/>
      <c r="C1063" s="8">
        <v>4</v>
      </c>
      <c r="D1063" s="8">
        <v>4</v>
      </c>
      <c r="G1063" s="14" t="s">
        <v>8414</v>
      </c>
      <c r="H1063">
        <v>859</v>
      </c>
      <c r="I1063" s="15" t="s">
        <v>8415</v>
      </c>
      <c r="J1063" s="8">
        <v>3</v>
      </c>
    </row>
    <row r="1064" spans="1:10" x14ac:dyDescent="0.25">
      <c r="A1064" s="7">
        <v>1183</v>
      </c>
      <c r="B1064" s="8"/>
      <c r="C1064" s="8">
        <v>3</v>
      </c>
      <c r="D1064" s="8">
        <v>3</v>
      </c>
      <c r="G1064" s="14" t="s">
        <v>8414</v>
      </c>
      <c r="H1064">
        <v>21</v>
      </c>
      <c r="I1064" s="15" t="s">
        <v>8415</v>
      </c>
      <c r="J1064" s="8">
        <v>0</v>
      </c>
    </row>
    <row r="1065" spans="1:10" x14ac:dyDescent="0.25">
      <c r="A1065" s="7">
        <v>1184</v>
      </c>
      <c r="B1065" s="8">
        <v>375</v>
      </c>
      <c r="C1065" s="8"/>
      <c r="D1065" s="8">
        <v>375</v>
      </c>
      <c r="G1065" s="14" t="s">
        <v>8414</v>
      </c>
      <c r="H1065">
        <v>78</v>
      </c>
      <c r="I1065" s="15" t="s">
        <v>8415</v>
      </c>
      <c r="J1065" s="8">
        <v>2</v>
      </c>
    </row>
    <row r="1066" spans="1:10" x14ac:dyDescent="0.25">
      <c r="A1066" s="7">
        <v>1185</v>
      </c>
      <c r="B1066" s="8">
        <v>111</v>
      </c>
      <c r="C1066" s="8"/>
      <c r="D1066" s="8">
        <v>111</v>
      </c>
      <c r="G1066" s="14" t="s">
        <v>8414</v>
      </c>
      <c r="H1066">
        <v>53</v>
      </c>
      <c r="I1066" s="15" t="s">
        <v>8415</v>
      </c>
      <c r="J1066" s="8">
        <v>10</v>
      </c>
    </row>
    <row r="1067" spans="1:10" x14ac:dyDescent="0.25">
      <c r="A1067" s="7">
        <v>1186</v>
      </c>
      <c r="B1067" s="8">
        <v>123</v>
      </c>
      <c r="C1067" s="8"/>
      <c r="D1067" s="8">
        <v>123</v>
      </c>
      <c r="G1067" s="14" t="s">
        <v>8414</v>
      </c>
      <c r="H1067">
        <v>356</v>
      </c>
      <c r="I1067" s="15" t="s">
        <v>8415</v>
      </c>
      <c r="J1067" s="8">
        <v>60</v>
      </c>
    </row>
    <row r="1068" spans="1:10" x14ac:dyDescent="0.25">
      <c r="A1068" s="7">
        <v>1187</v>
      </c>
      <c r="B1068" s="8">
        <v>70</v>
      </c>
      <c r="C1068" s="8"/>
      <c r="D1068" s="8">
        <v>70</v>
      </c>
      <c r="G1068" s="14" t="s">
        <v>8414</v>
      </c>
      <c r="H1068">
        <v>279</v>
      </c>
      <c r="I1068" s="15" t="s">
        <v>8415</v>
      </c>
      <c r="J1068" s="8">
        <v>5</v>
      </c>
    </row>
    <row r="1069" spans="1:10" x14ac:dyDescent="0.25">
      <c r="A1069" s="7">
        <v>1188</v>
      </c>
      <c r="B1069" s="8">
        <v>85</v>
      </c>
      <c r="C1069" s="8"/>
      <c r="D1069" s="8">
        <v>85</v>
      </c>
      <c r="G1069" s="14" t="s">
        <v>8414</v>
      </c>
      <c r="H1069">
        <v>266</v>
      </c>
      <c r="I1069" s="15" t="s">
        <v>8415</v>
      </c>
      <c r="J1069" s="8">
        <v>9</v>
      </c>
    </row>
    <row r="1070" spans="1:10" x14ac:dyDescent="0.25">
      <c r="A1070" s="7">
        <v>1189</v>
      </c>
      <c r="B1070" s="8">
        <v>86</v>
      </c>
      <c r="C1070" s="8"/>
      <c r="D1070" s="8">
        <v>86</v>
      </c>
      <c r="G1070" s="14" t="s">
        <v>8414</v>
      </c>
      <c r="H1070">
        <v>623</v>
      </c>
      <c r="I1070" s="15" t="s">
        <v>8415</v>
      </c>
      <c r="J1070" s="8">
        <v>13</v>
      </c>
    </row>
    <row r="1071" spans="1:10" x14ac:dyDescent="0.25">
      <c r="A1071" s="7">
        <v>1190</v>
      </c>
      <c r="B1071" s="8">
        <v>13</v>
      </c>
      <c r="C1071" s="8"/>
      <c r="D1071" s="8">
        <v>13</v>
      </c>
      <c r="G1071" s="14" t="s">
        <v>8414</v>
      </c>
      <c r="H1071">
        <v>392</v>
      </c>
      <c r="I1071" s="15" t="s">
        <v>8415</v>
      </c>
      <c r="J1071" s="8">
        <v>0</v>
      </c>
    </row>
    <row r="1072" spans="1:10" x14ac:dyDescent="0.25">
      <c r="A1072" s="7">
        <v>1191</v>
      </c>
      <c r="B1072" s="8">
        <v>33</v>
      </c>
      <c r="C1072" s="8"/>
      <c r="D1072" s="8">
        <v>33</v>
      </c>
      <c r="G1072" s="14" t="s">
        <v>8414</v>
      </c>
      <c r="H1072">
        <v>3562</v>
      </c>
      <c r="I1072" s="15" t="s">
        <v>8415</v>
      </c>
      <c r="J1072" s="8">
        <v>8</v>
      </c>
    </row>
    <row r="1073" spans="1:10" x14ac:dyDescent="0.25">
      <c r="A1073" s="7">
        <v>1192</v>
      </c>
      <c r="B1073" s="8">
        <v>15</v>
      </c>
      <c r="C1073" s="8"/>
      <c r="D1073" s="8">
        <v>15</v>
      </c>
      <c r="G1073" s="14" t="s">
        <v>8414</v>
      </c>
      <c r="H1073">
        <v>514</v>
      </c>
      <c r="I1073" s="15" t="s">
        <v>8415</v>
      </c>
      <c r="J1073" s="8">
        <v>3</v>
      </c>
    </row>
    <row r="1074" spans="1:10" x14ac:dyDescent="0.25">
      <c r="A1074" s="7">
        <v>1193</v>
      </c>
      <c r="B1074" s="8">
        <v>273</v>
      </c>
      <c r="C1074" s="8"/>
      <c r="D1074" s="8">
        <v>273</v>
      </c>
      <c r="G1074" s="14" t="s">
        <v>8414</v>
      </c>
      <c r="H1074">
        <v>88</v>
      </c>
      <c r="I1074" s="15" t="s">
        <v>8415</v>
      </c>
      <c r="J1074" s="8">
        <v>3</v>
      </c>
    </row>
    <row r="1075" spans="1:10" x14ac:dyDescent="0.25">
      <c r="A1075" s="7">
        <v>1194</v>
      </c>
      <c r="B1075" s="8">
        <v>714</v>
      </c>
      <c r="C1075" s="8"/>
      <c r="D1075" s="8">
        <v>714</v>
      </c>
      <c r="G1075" s="14" t="s">
        <v>8414</v>
      </c>
      <c r="H1075">
        <v>537</v>
      </c>
      <c r="I1075" s="15" t="s">
        <v>8415</v>
      </c>
      <c r="J1075" s="8">
        <v>0</v>
      </c>
    </row>
    <row r="1076" spans="1:10" x14ac:dyDescent="0.25">
      <c r="A1076" s="7">
        <v>1195</v>
      </c>
      <c r="B1076" s="8">
        <v>170</v>
      </c>
      <c r="C1076" s="8"/>
      <c r="D1076" s="8">
        <v>170</v>
      </c>
      <c r="G1076" s="14" t="s">
        <v>8414</v>
      </c>
      <c r="H1076">
        <v>25</v>
      </c>
      <c r="I1076" s="15" t="s">
        <v>8415</v>
      </c>
      <c r="J1076" s="8">
        <v>6</v>
      </c>
    </row>
    <row r="1077" spans="1:10" x14ac:dyDescent="0.25">
      <c r="A1077" s="7">
        <v>1196</v>
      </c>
      <c r="B1077" s="8">
        <v>512</v>
      </c>
      <c r="C1077" s="8"/>
      <c r="D1077" s="8">
        <v>512</v>
      </c>
      <c r="G1077" s="14" t="s">
        <v>8414</v>
      </c>
      <c r="H1077">
        <v>3238</v>
      </c>
      <c r="I1077" s="15" t="s">
        <v>8415</v>
      </c>
      <c r="J1077" s="8">
        <v>4</v>
      </c>
    </row>
    <row r="1078" spans="1:10" x14ac:dyDescent="0.25">
      <c r="A1078" s="7">
        <v>1197</v>
      </c>
      <c r="B1078" s="8">
        <v>314</v>
      </c>
      <c r="C1078" s="8"/>
      <c r="D1078" s="8">
        <v>314</v>
      </c>
      <c r="G1078" s="14" t="s">
        <v>8414</v>
      </c>
      <c r="H1078">
        <v>897</v>
      </c>
      <c r="I1078" s="15" t="s">
        <v>8415</v>
      </c>
      <c r="J1078" s="8">
        <v>1</v>
      </c>
    </row>
    <row r="1079" spans="1:10" x14ac:dyDescent="0.25">
      <c r="A1079" s="7">
        <v>1198</v>
      </c>
      <c r="B1079" s="8">
        <v>167</v>
      </c>
      <c r="C1079" s="8"/>
      <c r="D1079" s="8">
        <v>167</v>
      </c>
      <c r="G1079" s="14" t="s">
        <v>8414</v>
      </c>
      <c r="H1079">
        <v>878</v>
      </c>
      <c r="I1079" s="15" t="s">
        <v>8415</v>
      </c>
      <c r="J1079" s="8">
        <v>29</v>
      </c>
    </row>
    <row r="1080" spans="1:10" x14ac:dyDescent="0.25">
      <c r="A1080" s="7">
        <v>1199</v>
      </c>
      <c r="B1080" s="8">
        <v>9</v>
      </c>
      <c r="C1080" s="8"/>
      <c r="D1080" s="8">
        <v>9</v>
      </c>
      <c r="G1080" s="14" t="s">
        <v>8414</v>
      </c>
      <c r="H1080">
        <v>115</v>
      </c>
      <c r="I1080" s="15" t="s">
        <v>8415</v>
      </c>
      <c r="J1080" s="8">
        <v>0</v>
      </c>
    </row>
    <row r="1081" spans="1:10" x14ac:dyDescent="0.25">
      <c r="A1081" s="7">
        <v>1200</v>
      </c>
      <c r="B1081" s="8">
        <v>103</v>
      </c>
      <c r="C1081" s="8"/>
      <c r="D1081" s="8">
        <v>103</v>
      </c>
      <c r="G1081" s="14" t="s">
        <v>8414</v>
      </c>
      <c r="H1081">
        <v>234</v>
      </c>
      <c r="I1081" s="15" t="s">
        <v>8415</v>
      </c>
      <c r="J1081" s="8">
        <v>4</v>
      </c>
    </row>
    <row r="1082" spans="1:10" x14ac:dyDescent="0.25">
      <c r="A1082" s="7">
        <v>1201</v>
      </c>
      <c r="B1082" s="8">
        <v>111</v>
      </c>
      <c r="C1082" s="8"/>
      <c r="D1082" s="8">
        <v>111</v>
      </c>
      <c r="G1082" s="14" t="s">
        <v>8414</v>
      </c>
      <c r="H1082">
        <v>4330</v>
      </c>
      <c r="I1082" s="15" t="s">
        <v>8415</v>
      </c>
      <c r="J1082" s="8">
        <v>5</v>
      </c>
    </row>
    <row r="1083" spans="1:10" x14ac:dyDescent="0.25">
      <c r="A1083" s="7">
        <v>1202</v>
      </c>
      <c r="B1083" s="8">
        <v>271</v>
      </c>
      <c r="C1083" s="8"/>
      <c r="D1083" s="8">
        <v>271</v>
      </c>
      <c r="G1083" s="14" t="s">
        <v>8414</v>
      </c>
      <c r="H1083">
        <v>651</v>
      </c>
      <c r="I1083" s="15" t="s">
        <v>8415</v>
      </c>
      <c r="J1083" s="8">
        <v>4</v>
      </c>
    </row>
    <row r="1084" spans="1:10" x14ac:dyDescent="0.25">
      <c r="A1084" s="7">
        <v>1203</v>
      </c>
      <c r="B1084" s="8">
        <v>101</v>
      </c>
      <c r="C1084" s="8"/>
      <c r="D1084" s="8">
        <v>101</v>
      </c>
      <c r="G1084" s="14" t="s">
        <v>8414</v>
      </c>
      <c r="H1084">
        <v>251</v>
      </c>
      <c r="I1084" s="15" t="s">
        <v>8415</v>
      </c>
      <c r="J1084" s="8">
        <v>5</v>
      </c>
    </row>
    <row r="1085" spans="1:10" x14ac:dyDescent="0.25">
      <c r="A1085" s="7">
        <v>1204</v>
      </c>
      <c r="B1085" s="8">
        <v>57</v>
      </c>
      <c r="C1085" s="8"/>
      <c r="D1085" s="8">
        <v>57</v>
      </c>
      <c r="G1085" s="14" t="s">
        <v>8414</v>
      </c>
      <c r="H1085">
        <v>263</v>
      </c>
      <c r="I1085" s="15" t="s">
        <v>8415</v>
      </c>
      <c r="J1085" s="8">
        <v>1</v>
      </c>
    </row>
    <row r="1086" spans="1:10" x14ac:dyDescent="0.25">
      <c r="A1086" s="7">
        <v>1205</v>
      </c>
      <c r="B1086" s="8">
        <v>62</v>
      </c>
      <c r="C1086" s="8"/>
      <c r="D1086" s="8">
        <v>62</v>
      </c>
      <c r="G1086" s="14" t="s">
        <v>8414</v>
      </c>
      <c r="H1086">
        <v>28</v>
      </c>
      <c r="I1086" s="15" t="s">
        <v>8415</v>
      </c>
      <c r="J1086" s="8">
        <v>1</v>
      </c>
    </row>
    <row r="1087" spans="1:10" x14ac:dyDescent="0.25">
      <c r="A1087" s="7">
        <v>1206</v>
      </c>
      <c r="B1087" s="8">
        <v>32</v>
      </c>
      <c r="C1087" s="8"/>
      <c r="D1087" s="8">
        <v>32</v>
      </c>
      <c r="G1087" s="14" t="s">
        <v>8414</v>
      </c>
      <c r="H1087">
        <v>721</v>
      </c>
      <c r="I1087" s="15" t="s">
        <v>8415</v>
      </c>
      <c r="J1087" s="8">
        <v>0</v>
      </c>
    </row>
    <row r="1088" spans="1:10" x14ac:dyDescent="0.25">
      <c r="A1088" s="7">
        <v>1207</v>
      </c>
      <c r="B1088" s="8">
        <v>141</v>
      </c>
      <c r="C1088" s="8"/>
      <c r="D1088" s="8">
        <v>141</v>
      </c>
      <c r="G1088" s="14" t="s">
        <v>8414</v>
      </c>
      <c r="H1088">
        <v>50</v>
      </c>
      <c r="I1088" s="15" t="s">
        <v>8415</v>
      </c>
      <c r="J1088" s="8">
        <v>14</v>
      </c>
    </row>
    <row r="1089" spans="1:10" x14ac:dyDescent="0.25">
      <c r="A1089" s="7">
        <v>1208</v>
      </c>
      <c r="B1089" s="8">
        <v>75</v>
      </c>
      <c r="C1089" s="8"/>
      <c r="D1089" s="8">
        <v>75</v>
      </c>
      <c r="G1089" s="14" t="s">
        <v>8414</v>
      </c>
      <c r="H1089">
        <v>73</v>
      </c>
      <c r="I1089" s="15" t="s">
        <v>8415</v>
      </c>
      <c r="J1089" s="8">
        <v>3</v>
      </c>
    </row>
    <row r="1090" spans="1:10" x14ac:dyDescent="0.25">
      <c r="A1090" s="7">
        <v>1209</v>
      </c>
      <c r="B1090" s="8">
        <v>46</v>
      </c>
      <c r="C1090" s="8"/>
      <c r="D1090" s="8">
        <v>46</v>
      </c>
      <c r="G1090" s="14" t="s">
        <v>8414</v>
      </c>
      <c r="H1090">
        <v>27</v>
      </c>
      <c r="I1090" s="15" t="s">
        <v>8415</v>
      </c>
      <c r="J1090" s="8">
        <v>10</v>
      </c>
    </row>
    <row r="1091" spans="1:10" x14ac:dyDescent="0.25">
      <c r="A1091" s="7">
        <v>1210</v>
      </c>
      <c r="B1091" s="8">
        <v>103</v>
      </c>
      <c r="C1091" s="8"/>
      <c r="D1091" s="8">
        <v>103</v>
      </c>
      <c r="G1091" s="14" t="s">
        <v>8414</v>
      </c>
      <c r="H1091">
        <v>34</v>
      </c>
      <c r="I1091" s="15" t="s">
        <v>8415</v>
      </c>
      <c r="J1091" s="8">
        <v>17</v>
      </c>
    </row>
    <row r="1092" spans="1:10" x14ac:dyDescent="0.25">
      <c r="A1092" s="7">
        <v>1211</v>
      </c>
      <c r="B1092" s="8">
        <v>6</v>
      </c>
      <c r="C1092" s="8"/>
      <c r="D1092" s="8">
        <v>6</v>
      </c>
      <c r="G1092" s="14" t="s">
        <v>8414</v>
      </c>
      <c r="H1092">
        <v>7</v>
      </c>
      <c r="I1092" s="15" t="s">
        <v>8415</v>
      </c>
      <c r="J1092" s="8">
        <v>2</v>
      </c>
    </row>
    <row r="1093" spans="1:10" x14ac:dyDescent="0.25">
      <c r="A1093" s="7">
        <v>1212</v>
      </c>
      <c r="B1093" s="8">
        <v>83</v>
      </c>
      <c r="C1093" s="8"/>
      <c r="D1093" s="8">
        <v>83</v>
      </c>
      <c r="G1093" s="14" t="s">
        <v>8414</v>
      </c>
      <c r="H1093">
        <v>24</v>
      </c>
      <c r="I1093" s="15" t="s">
        <v>8415</v>
      </c>
      <c r="J1093" s="8">
        <v>0</v>
      </c>
    </row>
    <row r="1094" spans="1:10" x14ac:dyDescent="0.25">
      <c r="A1094" s="7">
        <v>1213</v>
      </c>
      <c r="B1094" s="8">
        <v>108</v>
      </c>
      <c r="C1094" s="8"/>
      <c r="D1094" s="8">
        <v>108</v>
      </c>
      <c r="G1094" s="14" t="s">
        <v>8414</v>
      </c>
      <c r="H1094">
        <v>15</v>
      </c>
      <c r="I1094" s="15" t="s">
        <v>8415</v>
      </c>
      <c r="J1094" s="8">
        <v>4</v>
      </c>
    </row>
    <row r="1095" spans="1:10" x14ac:dyDescent="0.25">
      <c r="A1095" s="7">
        <v>1214</v>
      </c>
      <c r="B1095" s="8">
        <v>25</v>
      </c>
      <c r="C1095" s="8"/>
      <c r="D1095" s="8">
        <v>25</v>
      </c>
      <c r="G1095" s="14" t="s">
        <v>8414</v>
      </c>
      <c r="H1095">
        <v>72</v>
      </c>
      <c r="I1095" s="15" t="s">
        <v>8415</v>
      </c>
      <c r="J1095" s="8">
        <v>12</v>
      </c>
    </row>
    <row r="1096" spans="1:10" x14ac:dyDescent="0.25">
      <c r="A1096" s="7">
        <v>1215</v>
      </c>
      <c r="B1096" s="8">
        <v>549</v>
      </c>
      <c r="C1096" s="8"/>
      <c r="D1096" s="8">
        <v>549</v>
      </c>
      <c r="G1096" s="14" t="s">
        <v>8414</v>
      </c>
      <c r="H1096">
        <v>120</v>
      </c>
      <c r="I1096" s="15" t="s">
        <v>8415</v>
      </c>
      <c r="J1096" s="8">
        <v>3</v>
      </c>
    </row>
    <row r="1097" spans="1:10" x14ac:dyDescent="0.25">
      <c r="A1097" s="7">
        <v>1216</v>
      </c>
      <c r="B1097" s="8">
        <v>222</v>
      </c>
      <c r="C1097" s="8"/>
      <c r="D1097" s="8">
        <v>222</v>
      </c>
      <c r="G1097" s="14" t="s">
        <v>8414</v>
      </c>
      <c r="H1097">
        <v>123</v>
      </c>
      <c r="I1097" s="15" t="s">
        <v>8415</v>
      </c>
      <c r="J1097" s="8">
        <v>12</v>
      </c>
    </row>
    <row r="1098" spans="1:10" x14ac:dyDescent="0.25">
      <c r="A1098" s="7">
        <v>1217</v>
      </c>
      <c r="B1098" s="8">
        <v>183</v>
      </c>
      <c r="C1098" s="8"/>
      <c r="D1098" s="8">
        <v>183</v>
      </c>
      <c r="G1098" s="14" t="s">
        <v>8414</v>
      </c>
      <c r="H1098">
        <v>1</v>
      </c>
      <c r="I1098" s="15" t="s">
        <v>8415</v>
      </c>
      <c r="J1098" s="8">
        <v>0</v>
      </c>
    </row>
    <row r="1099" spans="1:10" x14ac:dyDescent="0.25">
      <c r="A1099" s="7">
        <v>1218</v>
      </c>
      <c r="B1099" s="8">
        <v>89</v>
      </c>
      <c r="C1099" s="8"/>
      <c r="D1099" s="8">
        <v>89</v>
      </c>
      <c r="G1099" s="14" t="s">
        <v>8414</v>
      </c>
      <c r="H1099">
        <v>24</v>
      </c>
      <c r="I1099" s="15" t="s">
        <v>8415</v>
      </c>
      <c r="J1099" s="8">
        <v>7</v>
      </c>
    </row>
    <row r="1100" spans="1:10" x14ac:dyDescent="0.25">
      <c r="A1100" s="7">
        <v>1219</v>
      </c>
      <c r="B1100" s="8">
        <v>253</v>
      </c>
      <c r="C1100" s="8"/>
      <c r="D1100" s="8">
        <v>253</v>
      </c>
      <c r="G1100" s="14" t="s">
        <v>8414</v>
      </c>
      <c r="H1100">
        <v>33</v>
      </c>
      <c r="I1100" s="15" t="s">
        <v>8415</v>
      </c>
      <c r="J1100" s="8">
        <v>2</v>
      </c>
    </row>
    <row r="1101" spans="1:10" x14ac:dyDescent="0.25">
      <c r="A1101" s="7">
        <v>1220</v>
      </c>
      <c r="B1101" s="8">
        <v>140</v>
      </c>
      <c r="C1101" s="8"/>
      <c r="D1101" s="8">
        <v>140</v>
      </c>
      <c r="G1101" s="14" t="s">
        <v>8414</v>
      </c>
      <c r="H1101">
        <v>14</v>
      </c>
      <c r="I1101" s="15" t="s">
        <v>8415</v>
      </c>
      <c r="J1101" s="8">
        <v>1</v>
      </c>
    </row>
    <row r="1102" spans="1:10" x14ac:dyDescent="0.25">
      <c r="A1102" s="7">
        <v>1221</v>
      </c>
      <c r="B1102" s="8">
        <v>103</v>
      </c>
      <c r="C1102" s="8"/>
      <c r="D1102" s="8">
        <v>103</v>
      </c>
      <c r="G1102" s="14" t="s">
        <v>8414</v>
      </c>
      <c r="H1102">
        <v>9</v>
      </c>
      <c r="I1102" s="15" t="s">
        <v>8415</v>
      </c>
      <c r="J1102" s="8">
        <v>4</v>
      </c>
    </row>
    <row r="1103" spans="1:10" x14ac:dyDescent="0.25">
      <c r="A1103" s="7">
        <v>1222</v>
      </c>
      <c r="B1103" s="8">
        <v>138</v>
      </c>
      <c r="C1103" s="8"/>
      <c r="D1103" s="8">
        <v>138</v>
      </c>
      <c r="G1103" s="14" t="s">
        <v>8414</v>
      </c>
      <c r="H1103">
        <v>76</v>
      </c>
      <c r="I1103" s="15" t="s">
        <v>8415</v>
      </c>
      <c r="J1103" s="8">
        <v>4</v>
      </c>
    </row>
    <row r="1104" spans="1:10" x14ac:dyDescent="0.25">
      <c r="A1104" s="7">
        <v>1223</v>
      </c>
      <c r="B1104" s="8">
        <v>191</v>
      </c>
      <c r="C1104" s="8"/>
      <c r="D1104" s="8">
        <v>191</v>
      </c>
      <c r="G1104" s="14" t="s">
        <v>8414</v>
      </c>
      <c r="H1104">
        <v>19</v>
      </c>
      <c r="I1104" s="15" t="s">
        <v>8415</v>
      </c>
      <c r="J1104" s="8">
        <v>17</v>
      </c>
    </row>
    <row r="1105" spans="1:10" x14ac:dyDescent="0.25">
      <c r="A1105" s="7">
        <v>1244</v>
      </c>
      <c r="B1105" s="8">
        <v>45</v>
      </c>
      <c r="C1105" s="8"/>
      <c r="D1105" s="8">
        <v>45</v>
      </c>
      <c r="G1105" s="14" t="s">
        <v>8414</v>
      </c>
      <c r="H1105">
        <v>69</v>
      </c>
      <c r="I1105" s="15" t="s">
        <v>8415</v>
      </c>
      <c r="J1105" s="8">
        <v>7</v>
      </c>
    </row>
    <row r="1106" spans="1:10" x14ac:dyDescent="0.25">
      <c r="A1106" s="7">
        <v>1245</v>
      </c>
      <c r="B1106" s="8">
        <v>17</v>
      </c>
      <c r="C1106" s="8"/>
      <c r="D1106" s="8">
        <v>17</v>
      </c>
      <c r="G1106" s="14" t="s">
        <v>8414</v>
      </c>
      <c r="H1106">
        <v>218</v>
      </c>
      <c r="I1106" s="15" t="s">
        <v>8415</v>
      </c>
      <c r="J1106" s="8">
        <v>2</v>
      </c>
    </row>
    <row r="1107" spans="1:10" x14ac:dyDescent="0.25">
      <c r="A1107" s="7">
        <v>1246</v>
      </c>
      <c r="B1107" s="8">
        <v>31</v>
      </c>
      <c r="C1107" s="8"/>
      <c r="D1107" s="8">
        <v>31</v>
      </c>
      <c r="G1107" s="14" t="s">
        <v>8414</v>
      </c>
      <c r="H1107">
        <v>30</v>
      </c>
      <c r="I1107" s="15" t="s">
        <v>8415</v>
      </c>
      <c r="J1107" s="8">
        <v>5</v>
      </c>
    </row>
    <row r="1108" spans="1:10" x14ac:dyDescent="0.25">
      <c r="A1108" s="7">
        <v>1247</v>
      </c>
      <c r="B1108" s="8">
        <v>50</v>
      </c>
      <c r="C1108" s="8"/>
      <c r="D1108" s="8">
        <v>50</v>
      </c>
      <c r="G1108" s="14" t="s">
        <v>8414</v>
      </c>
      <c r="H1108">
        <v>100</v>
      </c>
      <c r="I1108" s="15" t="s">
        <v>8415</v>
      </c>
      <c r="J1108" s="8">
        <v>1</v>
      </c>
    </row>
    <row r="1109" spans="1:10" x14ac:dyDescent="0.25">
      <c r="A1109" s="7">
        <v>1248</v>
      </c>
      <c r="B1109" s="8">
        <v>59</v>
      </c>
      <c r="C1109" s="8"/>
      <c r="D1109" s="8">
        <v>59</v>
      </c>
      <c r="G1109" s="14" t="s">
        <v>8414</v>
      </c>
      <c r="H1109">
        <v>296</v>
      </c>
      <c r="I1109" s="15" t="s">
        <v>8415</v>
      </c>
      <c r="J1109" s="8">
        <v>1</v>
      </c>
    </row>
    <row r="1110" spans="1:10" x14ac:dyDescent="0.25">
      <c r="A1110" s="7">
        <v>1249</v>
      </c>
      <c r="B1110" s="8">
        <v>81</v>
      </c>
      <c r="C1110" s="8"/>
      <c r="D1110" s="8">
        <v>81</v>
      </c>
      <c r="G1110" s="14" t="s">
        <v>8414</v>
      </c>
      <c r="H1110">
        <v>1204</v>
      </c>
      <c r="I1110" s="15" t="s">
        <v>8415</v>
      </c>
      <c r="J1110" s="8">
        <v>14</v>
      </c>
    </row>
    <row r="1111" spans="1:10" x14ac:dyDescent="0.25">
      <c r="A1111" s="7">
        <v>1250</v>
      </c>
      <c r="B1111" s="8">
        <v>508</v>
      </c>
      <c r="C1111" s="8"/>
      <c r="D1111" s="8">
        <v>508</v>
      </c>
      <c r="G1111" s="14" t="s">
        <v>8414</v>
      </c>
      <c r="H1111">
        <v>321</v>
      </c>
      <c r="I1111" s="15" t="s">
        <v>8415</v>
      </c>
      <c r="J1111" s="8">
        <v>26</v>
      </c>
    </row>
    <row r="1112" spans="1:10" x14ac:dyDescent="0.25">
      <c r="A1112" s="7">
        <v>1251</v>
      </c>
      <c r="B1112" s="8">
        <v>74</v>
      </c>
      <c r="C1112" s="8"/>
      <c r="D1112" s="8">
        <v>74</v>
      </c>
      <c r="G1112" s="14" t="s">
        <v>8414</v>
      </c>
      <c r="H1112">
        <v>301</v>
      </c>
      <c r="I1112" s="15" t="s">
        <v>8415</v>
      </c>
      <c r="J1112" s="8">
        <v>2</v>
      </c>
    </row>
    <row r="1113" spans="1:10" x14ac:dyDescent="0.25">
      <c r="A1113" s="7">
        <v>1252</v>
      </c>
      <c r="B1113" s="8">
        <v>141</v>
      </c>
      <c r="C1113" s="8"/>
      <c r="D1113" s="8">
        <v>141</v>
      </c>
      <c r="G1113" s="14" t="s">
        <v>8414</v>
      </c>
      <c r="H1113">
        <v>144</v>
      </c>
      <c r="I1113" s="15" t="s">
        <v>8415</v>
      </c>
      <c r="J1113" s="8">
        <v>1</v>
      </c>
    </row>
    <row r="1114" spans="1:10" x14ac:dyDescent="0.25">
      <c r="A1114" s="7">
        <v>1253</v>
      </c>
      <c r="B1114" s="8">
        <v>711</v>
      </c>
      <c r="C1114" s="8"/>
      <c r="D1114" s="8">
        <v>711</v>
      </c>
      <c r="G1114" s="14" t="s">
        <v>8414</v>
      </c>
      <c r="H1114">
        <v>539</v>
      </c>
      <c r="I1114" s="15" t="s">
        <v>8415</v>
      </c>
      <c r="J1114" s="8">
        <v>3</v>
      </c>
    </row>
    <row r="1115" spans="1:10" x14ac:dyDescent="0.25">
      <c r="A1115" s="7">
        <v>1254</v>
      </c>
      <c r="B1115" s="8">
        <v>141</v>
      </c>
      <c r="C1115" s="8"/>
      <c r="D1115" s="8">
        <v>141</v>
      </c>
      <c r="G1115" s="14" t="s">
        <v>8414</v>
      </c>
      <c r="H1115">
        <v>498</v>
      </c>
      <c r="I1115" s="15" t="s">
        <v>8415</v>
      </c>
      <c r="J1115" s="8">
        <v>7</v>
      </c>
    </row>
    <row r="1116" spans="1:10" x14ac:dyDescent="0.25">
      <c r="A1116" s="7">
        <v>1255</v>
      </c>
      <c r="B1116" s="8">
        <v>109</v>
      </c>
      <c r="C1116" s="8"/>
      <c r="D1116" s="8">
        <v>109</v>
      </c>
      <c r="G1116" s="14" t="s">
        <v>8414</v>
      </c>
      <c r="H1116">
        <v>1113</v>
      </c>
      <c r="I1116" s="15" t="s">
        <v>8415</v>
      </c>
      <c r="J1116" s="8">
        <v>9</v>
      </c>
    </row>
    <row r="1117" spans="1:10" x14ac:dyDescent="0.25">
      <c r="A1117" s="7">
        <v>1256</v>
      </c>
      <c r="B1117" s="8">
        <v>361</v>
      </c>
      <c r="C1117" s="8"/>
      <c r="D1117" s="8">
        <v>361</v>
      </c>
      <c r="G1117" s="14" t="s">
        <v>8414</v>
      </c>
      <c r="H1117">
        <v>988</v>
      </c>
      <c r="I1117" s="15" t="s">
        <v>8415</v>
      </c>
      <c r="J1117" s="8">
        <v>20</v>
      </c>
    </row>
    <row r="1118" spans="1:10" x14ac:dyDescent="0.25">
      <c r="A1118" s="7">
        <v>1257</v>
      </c>
      <c r="B1118" s="8">
        <v>176</v>
      </c>
      <c r="C1118" s="8"/>
      <c r="D1118" s="8">
        <v>176</v>
      </c>
      <c r="G1118" s="14" t="s">
        <v>8414</v>
      </c>
      <c r="H1118">
        <v>391</v>
      </c>
      <c r="I1118" s="15" t="s">
        <v>8415</v>
      </c>
      <c r="J1118" s="8">
        <v>6</v>
      </c>
    </row>
    <row r="1119" spans="1:10" x14ac:dyDescent="0.25">
      <c r="A1119" s="7">
        <v>1258</v>
      </c>
      <c r="B1119" s="8">
        <v>670</v>
      </c>
      <c r="C1119" s="8"/>
      <c r="D1119" s="8">
        <v>670</v>
      </c>
      <c r="G1119" s="14" t="s">
        <v>8414</v>
      </c>
      <c r="H1119">
        <v>28</v>
      </c>
      <c r="I1119" s="15" t="s">
        <v>8415</v>
      </c>
      <c r="J1119" s="8">
        <v>13</v>
      </c>
    </row>
    <row r="1120" spans="1:10" x14ac:dyDescent="0.25">
      <c r="A1120" s="7">
        <v>1259</v>
      </c>
      <c r="B1120" s="8">
        <v>96</v>
      </c>
      <c r="C1120" s="8"/>
      <c r="D1120" s="8">
        <v>96</v>
      </c>
      <c r="G1120" s="14" t="s">
        <v>8414</v>
      </c>
      <c r="H1120">
        <v>147</v>
      </c>
      <c r="I1120" s="15" t="s">
        <v>8415</v>
      </c>
      <c r="J1120" s="8">
        <v>1</v>
      </c>
    </row>
    <row r="1121" spans="1:10" x14ac:dyDescent="0.25">
      <c r="A1121" s="7">
        <v>1260</v>
      </c>
      <c r="B1121" s="8">
        <v>74</v>
      </c>
      <c r="C1121" s="8"/>
      <c r="D1121" s="8">
        <v>74</v>
      </c>
      <c r="G1121" s="14" t="s">
        <v>8414</v>
      </c>
      <c r="H1121">
        <v>680</v>
      </c>
      <c r="I1121" s="15" t="s">
        <v>8415</v>
      </c>
      <c r="J1121" s="8">
        <v>202</v>
      </c>
    </row>
    <row r="1122" spans="1:10" x14ac:dyDescent="0.25">
      <c r="A1122" s="7">
        <v>1261</v>
      </c>
      <c r="B1122" s="8">
        <v>52</v>
      </c>
      <c r="C1122" s="8"/>
      <c r="D1122" s="8">
        <v>52</v>
      </c>
      <c r="G1122" s="14" t="s">
        <v>8414</v>
      </c>
      <c r="H1122">
        <v>983</v>
      </c>
      <c r="I1122" s="15" t="s">
        <v>8415</v>
      </c>
      <c r="J1122" s="8">
        <v>0</v>
      </c>
    </row>
    <row r="1123" spans="1:10" x14ac:dyDescent="0.25">
      <c r="A1123" s="7">
        <v>1262</v>
      </c>
      <c r="B1123" s="8">
        <v>105</v>
      </c>
      <c r="C1123" s="8"/>
      <c r="D1123" s="8">
        <v>105</v>
      </c>
      <c r="G1123" s="14" t="s">
        <v>8414</v>
      </c>
      <c r="H1123">
        <v>79</v>
      </c>
      <c r="I1123" s="15" t="s">
        <v>8415</v>
      </c>
      <c r="J1123" s="8">
        <v>1</v>
      </c>
    </row>
    <row r="1124" spans="1:10" x14ac:dyDescent="0.25">
      <c r="A1124" s="7">
        <v>1263</v>
      </c>
      <c r="B1124" s="8">
        <v>41</v>
      </c>
      <c r="C1124" s="8"/>
      <c r="D1124" s="8">
        <v>41</v>
      </c>
      <c r="G1124" s="14" t="s">
        <v>8414</v>
      </c>
      <c r="H1124">
        <v>426</v>
      </c>
      <c r="I1124" s="15" t="s">
        <v>8415</v>
      </c>
      <c r="J1124" s="8">
        <v>0</v>
      </c>
    </row>
    <row r="1125" spans="1:10" x14ac:dyDescent="0.25">
      <c r="A1125" s="7">
        <v>1264</v>
      </c>
      <c r="B1125" s="8">
        <v>34</v>
      </c>
      <c r="C1125" s="8"/>
      <c r="D1125" s="8">
        <v>34</v>
      </c>
      <c r="G1125" s="14" t="s">
        <v>8414</v>
      </c>
      <c r="H1125">
        <v>96</v>
      </c>
      <c r="I1125" s="15" t="s">
        <v>8415</v>
      </c>
      <c r="J1125" s="8">
        <v>2</v>
      </c>
    </row>
    <row r="1126" spans="1:10" x14ac:dyDescent="0.25">
      <c r="A1126" s="7">
        <v>1265</v>
      </c>
      <c r="B1126" s="8">
        <v>66</v>
      </c>
      <c r="C1126" s="8"/>
      <c r="D1126" s="8">
        <v>66</v>
      </c>
      <c r="G1126" s="14" t="s">
        <v>8414</v>
      </c>
      <c r="H1126">
        <v>163</v>
      </c>
      <c r="I1126" s="15" t="s">
        <v>8415</v>
      </c>
      <c r="J1126" s="8">
        <v>13</v>
      </c>
    </row>
    <row r="1127" spans="1:10" x14ac:dyDescent="0.25">
      <c r="A1127" s="7">
        <v>1266</v>
      </c>
      <c r="B1127" s="8">
        <v>50</v>
      </c>
      <c r="C1127" s="8"/>
      <c r="D1127" s="8">
        <v>50</v>
      </c>
      <c r="G1127" s="14" t="s">
        <v>8414</v>
      </c>
      <c r="H1127">
        <v>2525</v>
      </c>
      <c r="I1127" s="15" t="s">
        <v>8415</v>
      </c>
      <c r="J1127" s="8">
        <v>9</v>
      </c>
    </row>
    <row r="1128" spans="1:10" x14ac:dyDescent="0.25">
      <c r="A1128" s="7">
        <v>1267</v>
      </c>
      <c r="B1128" s="8">
        <v>159</v>
      </c>
      <c r="C1128" s="8"/>
      <c r="D1128" s="8">
        <v>159</v>
      </c>
      <c r="G1128" s="14" t="s">
        <v>8414</v>
      </c>
      <c r="H1128">
        <v>2035</v>
      </c>
      <c r="I1128" s="15" t="s">
        <v>8415</v>
      </c>
      <c r="J1128" s="8">
        <v>2</v>
      </c>
    </row>
    <row r="1129" spans="1:10" x14ac:dyDescent="0.25">
      <c r="A1129" s="7">
        <v>1268</v>
      </c>
      <c r="B1129" s="8">
        <v>182</v>
      </c>
      <c r="C1129" s="8"/>
      <c r="D1129" s="8">
        <v>182</v>
      </c>
      <c r="G1129" s="14" t="s">
        <v>8414</v>
      </c>
      <c r="H1129">
        <v>290</v>
      </c>
      <c r="I1129" s="15" t="s">
        <v>8415</v>
      </c>
      <c r="J1129" s="8">
        <v>0</v>
      </c>
    </row>
    <row r="1130" spans="1:10" x14ac:dyDescent="0.25">
      <c r="A1130" s="7">
        <v>1269</v>
      </c>
      <c r="B1130" s="8">
        <v>206</v>
      </c>
      <c r="C1130" s="8"/>
      <c r="D1130" s="8">
        <v>206</v>
      </c>
      <c r="G1130" s="14" t="s">
        <v>8414</v>
      </c>
      <c r="H1130">
        <v>1980</v>
      </c>
      <c r="I1130" s="15" t="s">
        <v>8415</v>
      </c>
      <c r="J1130" s="8">
        <v>35</v>
      </c>
    </row>
    <row r="1131" spans="1:10" x14ac:dyDescent="0.25">
      <c r="A1131" s="7">
        <v>1270</v>
      </c>
      <c r="B1131" s="8">
        <v>169</v>
      </c>
      <c r="C1131" s="8"/>
      <c r="D1131" s="8">
        <v>169</v>
      </c>
      <c r="G1131" s="14" t="s">
        <v>8414</v>
      </c>
      <c r="H1131">
        <v>57</v>
      </c>
      <c r="I1131" s="15" t="s">
        <v>8415</v>
      </c>
      <c r="J1131" s="8">
        <v>2</v>
      </c>
    </row>
    <row r="1132" spans="1:10" x14ac:dyDescent="0.25">
      <c r="A1132" s="7">
        <v>1271</v>
      </c>
      <c r="B1132" s="8">
        <v>31</v>
      </c>
      <c r="C1132" s="8"/>
      <c r="D1132" s="8">
        <v>31</v>
      </c>
      <c r="G1132" s="14" t="s">
        <v>8414</v>
      </c>
      <c r="H1132">
        <v>380</v>
      </c>
      <c r="I1132" s="15" t="s">
        <v>8415</v>
      </c>
      <c r="J1132" s="8">
        <v>3</v>
      </c>
    </row>
    <row r="1133" spans="1:10" x14ac:dyDescent="0.25">
      <c r="A1133" s="7">
        <v>1272</v>
      </c>
      <c r="B1133" s="8">
        <v>28</v>
      </c>
      <c r="C1133" s="8"/>
      <c r="D1133" s="8">
        <v>28</v>
      </c>
      <c r="G1133" s="14" t="s">
        <v>8414</v>
      </c>
      <c r="H1133">
        <v>128</v>
      </c>
      <c r="I1133" s="15" t="s">
        <v>8415</v>
      </c>
      <c r="J1133" s="8">
        <v>0</v>
      </c>
    </row>
    <row r="1134" spans="1:10" x14ac:dyDescent="0.25">
      <c r="A1134" s="7">
        <v>1273</v>
      </c>
      <c r="B1134" s="8">
        <v>54</v>
      </c>
      <c r="C1134" s="8"/>
      <c r="D1134" s="8">
        <v>54</v>
      </c>
      <c r="G1134" s="14" t="s">
        <v>8414</v>
      </c>
      <c r="H1134">
        <v>180</v>
      </c>
      <c r="I1134" s="15" t="s">
        <v>8415</v>
      </c>
      <c r="J1134" s="8">
        <v>1</v>
      </c>
    </row>
    <row r="1135" spans="1:10" x14ac:dyDescent="0.25">
      <c r="A1135" s="7">
        <v>1274</v>
      </c>
      <c r="B1135" s="8">
        <v>467</v>
      </c>
      <c r="C1135" s="8"/>
      <c r="D1135" s="8">
        <v>467</v>
      </c>
      <c r="G1135" s="14" t="s">
        <v>8414</v>
      </c>
      <c r="H1135">
        <v>571</v>
      </c>
      <c r="I1135" s="15" t="s">
        <v>8415</v>
      </c>
      <c r="J1135" s="8">
        <v>0</v>
      </c>
    </row>
    <row r="1136" spans="1:10" x14ac:dyDescent="0.25">
      <c r="A1136" s="7">
        <v>1275</v>
      </c>
      <c r="B1136" s="8">
        <v>389</v>
      </c>
      <c r="C1136" s="8"/>
      <c r="D1136" s="8">
        <v>389</v>
      </c>
      <c r="G1136" s="14" t="s">
        <v>8414</v>
      </c>
      <c r="H1136">
        <v>480</v>
      </c>
      <c r="I1136" s="15" t="s">
        <v>8415</v>
      </c>
      <c r="J1136" s="8">
        <v>0</v>
      </c>
    </row>
    <row r="1137" spans="1:10" x14ac:dyDescent="0.25">
      <c r="A1137" s="7">
        <v>1276</v>
      </c>
      <c r="B1137" s="8">
        <v>68</v>
      </c>
      <c r="C1137" s="8"/>
      <c r="D1137" s="8">
        <v>68</v>
      </c>
      <c r="G1137" s="14" t="s">
        <v>8414</v>
      </c>
      <c r="H1137">
        <v>249</v>
      </c>
      <c r="I1137" s="15" t="s">
        <v>8415</v>
      </c>
      <c r="J1137" s="8">
        <v>3</v>
      </c>
    </row>
    <row r="1138" spans="1:10" x14ac:dyDescent="0.25">
      <c r="A1138" s="7">
        <v>1277</v>
      </c>
      <c r="B1138" s="8">
        <v>413</v>
      </c>
      <c r="C1138" s="8"/>
      <c r="D1138" s="8">
        <v>413</v>
      </c>
      <c r="G1138" s="14" t="s">
        <v>8414</v>
      </c>
      <c r="H1138">
        <v>84</v>
      </c>
      <c r="I1138" s="15" t="s">
        <v>8415</v>
      </c>
      <c r="J1138" s="8">
        <v>11</v>
      </c>
    </row>
    <row r="1139" spans="1:10" x14ac:dyDescent="0.25">
      <c r="A1139" s="7">
        <v>1278</v>
      </c>
      <c r="B1139" s="8">
        <v>190</v>
      </c>
      <c r="C1139" s="8"/>
      <c r="D1139" s="8">
        <v>190</v>
      </c>
      <c r="G1139" s="14" t="s">
        <v>8414</v>
      </c>
      <c r="H1139">
        <v>197</v>
      </c>
      <c r="I1139" s="15" t="s">
        <v>8415</v>
      </c>
      <c r="J1139" s="8">
        <v>6</v>
      </c>
    </row>
    <row r="1140" spans="1:10" x14ac:dyDescent="0.25">
      <c r="A1140" s="7">
        <v>1279</v>
      </c>
      <c r="B1140" s="8">
        <v>189</v>
      </c>
      <c r="C1140" s="8"/>
      <c r="D1140" s="8">
        <v>189</v>
      </c>
      <c r="G1140" s="14" t="s">
        <v>8414</v>
      </c>
      <c r="H1140">
        <v>271</v>
      </c>
      <c r="I1140" s="15" t="s">
        <v>8415</v>
      </c>
      <c r="J1140" s="8">
        <v>0</v>
      </c>
    </row>
    <row r="1141" spans="1:10" x14ac:dyDescent="0.25">
      <c r="A1141" s="7">
        <v>1280</v>
      </c>
      <c r="B1141" s="8">
        <v>130</v>
      </c>
      <c r="C1141" s="8"/>
      <c r="D1141" s="8">
        <v>130</v>
      </c>
      <c r="G1141" s="14" t="s">
        <v>8414</v>
      </c>
      <c r="H1141">
        <v>50</v>
      </c>
      <c r="I1141" s="15" t="s">
        <v>8415</v>
      </c>
      <c r="J1141" s="8">
        <v>67</v>
      </c>
    </row>
    <row r="1142" spans="1:10" x14ac:dyDescent="0.25">
      <c r="A1142" s="7">
        <v>1281</v>
      </c>
      <c r="B1142" s="8">
        <v>74</v>
      </c>
      <c r="C1142" s="8"/>
      <c r="D1142" s="8">
        <v>74</v>
      </c>
      <c r="G1142" s="14" t="s">
        <v>8414</v>
      </c>
      <c r="H1142">
        <v>169</v>
      </c>
      <c r="I1142" s="15" t="s">
        <v>8415</v>
      </c>
      <c r="J1142" s="8">
        <v>23</v>
      </c>
    </row>
    <row r="1143" spans="1:10" x14ac:dyDescent="0.25">
      <c r="A1143" s="7">
        <v>1282</v>
      </c>
      <c r="B1143" s="8">
        <v>274</v>
      </c>
      <c r="C1143" s="8"/>
      <c r="D1143" s="8">
        <v>274</v>
      </c>
      <c r="G1143" s="14" t="s">
        <v>8414</v>
      </c>
      <c r="H1143">
        <v>205</v>
      </c>
      <c r="I1143" s="15" t="s">
        <v>8415</v>
      </c>
      <c r="J1143" s="8">
        <v>72</v>
      </c>
    </row>
    <row r="1144" spans="1:10" x14ac:dyDescent="0.25">
      <c r="A1144" s="7">
        <v>1283</v>
      </c>
      <c r="B1144" s="8">
        <v>22</v>
      </c>
      <c r="C1144" s="8"/>
      <c r="D1144" s="8">
        <v>22</v>
      </c>
      <c r="G1144" s="14" t="s">
        <v>8414</v>
      </c>
      <c r="H1144">
        <v>206</v>
      </c>
      <c r="I1144" s="15" t="s">
        <v>8415</v>
      </c>
      <c r="J1144" s="8">
        <v>2</v>
      </c>
    </row>
    <row r="1145" spans="1:10" x14ac:dyDescent="0.25">
      <c r="A1145" s="7">
        <v>1284</v>
      </c>
      <c r="B1145" s="8">
        <v>31</v>
      </c>
      <c r="C1145" s="8"/>
      <c r="D1145" s="8">
        <v>31</v>
      </c>
      <c r="G1145" s="14" t="s">
        <v>8414</v>
      </c>
      <c r="H1145">
        <v>84</v>
      </c>
      <c r="I1145" s="15" t="s">
        <v>8415</v>
      </c>
      <c r="J1145" s="8">
        <v>15</v>
      </c>
    </row>
    <row r="1146" spans="1:10" x14ac:dyDescent="0.25">
      <c r="A1146" s="7">
        <v>1285</v>
      </c>
      <c r="B1146" s="8">
        <v>63</v>
      </c>
      <c r="C1146" s="8"/>
      <c r="D1146" s="8">
        <v>63</v>
      </c>
      <c r="G1146" s="14" t="s">
        <v>8414</v>
      </c>
      <c r="H1146">
        <v>210</v>
      </c>
      <c r="I1146" s="15" t="s">
        <v>8415</v>
      </c>
      <c r="J1146" s="8">
        <v>1</v>
      </c>
    </row>
    <row r="1147" spans="1:10" x14ac:dyDescent="0.25">
      <c r="A1147" s="7">
        <v>1286</v>
      </c>
      <c r="B1147" s="8">
        <v>20</v>
      </c>
      <c r="C1147" s="8"/>
      <c r="D1147" s="8">
        <v>20</v>
      </c>
      <c r="G1147" s="14" t="s">
        <v>8414</v>
      </c>
      <c r="H1147">
        <v>181</v>
      </c>
      <c r="I1147" s="15" t="s">
        <v>8415</v>
      </c>
      <c r="J1147" s="8">
        <v>2</v>
      </c>
    </row>
    <row r="1148" spans="1:10" x14ac:dyDescent="0.25">
      <c r="A1148" s="7">
        <v>1287</v>
      </c>
      <c r="B1148" s="8">
        <v>25</v>
      </c>
      <c r="C1148" s="8"/>
      <c r="D1148" s="8">
        <v>25</v>
      </c>
      <c r="G1148" s="14" t="s">
        <v>8414</v>
      </c>
      <c r="H1148">
        <v>60</v>
      </c>
      <c r="I1148" s="15" t="s">
        <v>8415</v>
      </c>
      <c r="J1148" s="8">
        <v>7</v>
      </c>
    </row>
    <row r="1149" spans="1:10" x14ac:dyDescent="0.25">
      <c r="A1149" s="7">
        <v>1288</v>
      </c>
      <c r="B1149" s="8">
        <v>61</v>
      </c>
      <c r="C1149" s="8"/>
      <c r="D1149" s="8">
        <v>61</v>
      </c>
      <c r="G1149" s="14" t="s">
        <v>8414</v>
      </c>
      <c r="H1149">
        <v>445</v>
      </c>
      <c r="I1149" s="15" t="s">
        <v>8415</v>
      </c>
      <c r="J1149" s="8">
        <v>16</v>
      </c>
    </row>
    <row r="1150" spans="1:10" x14ac:dyDescent="0.25">
      <c r="A1150" s="7">
        <v>1289</v>
      </c>
      <c r="B1150" s="8">
        <v>52</v>
      </c>
      <c r="C1150" s="8"/>
      <c r="D1150" s="8">
        <v>52</v>
      </c>
      <c r="G1150" s="14" t="s">
        <v>8414</v>
      </c>
      <c r="H1150">
        <v>17</v>
      </c>
      <c r="I1150" s="15" t="s">
        <v>8415</v>
      </c>
      <c r="J1150" s="8">
        <v>117</v>
      </c>
    </row>
    <row r="1151" spans="1:10" x14ac:dyDescent="0.25">
      <c r="A1151" s="7">
        <v>1290</v>
      </c>
      <c r="B1151" s="8">
        <v>86</v>
      </c>
      <c r="C1151" s="8"/>
      <c r="D1151" s="8">
        <v>86</v>
      </c>
      <c r="G1151" s="14" t="s">
        <v>8414</v>
      </c>
      <c r="H1151">
        <v>194</v>
      </c>
      <c r="I1151" s="15" t="s">
        <v>8415</v>
      </c>
      <c r="J1151" s="8">
        <v>2</v>
      </c>
    </row>
    <row r="1152" spans="1:10" x14ac:dyDescent="0.25">
      <c r="A1152" s="7">
        <v>1291</v>
      </c>
      <c r="B1152" s="8">
        <v>42</v>
      </c>
      <c r="C1152" s="8"/>
      <c r="D1152" s="8">
        <v>42</v>
      </c>
      <c r="G1152" s="14" t="s">
        <v>8414</v>
      </c>
      <c r="H1152">
        <v>404</v>
      </c>
      <c r="I1152" s="15" t="s">
        <v>8415</v>
      </c>
      <c r="J1152" s="8">
        <v>7</v>
      </c>
    </row>
    <row r="1153" spans="1:10" x14ac:dyDescent="0.25">
      <c r="A1153" s="7">
        <v>1292</v>
      </c>
      <c r="B1153" s="8">
        <v>52</v>
      </c>
      <c r="C1153" s="8"/>
      <c r="D1153" s="8">
        <v>52</v>
      </c>
      <c r="G1153" s="14" t="s">
        <v>8414</v>
      </c>
      <c r="H1153">
        <v>194</v>
      </c>
      <c r="I1153" s="15" t="s">
        <v>8415</v>
      </c>
      <c r="J1153" s="8">
        <v>3</v>
      </c>
    </row>
    <row r="1154" spans="1:10" x14ac:dyDescent="0.25">
      <c r="A1154" s="7">
        <v>1293</v>
      </c>
      <c r="B1154" s="8">
        <v>120</v>
      </c>
      <c r="C1154" s="8"/>
      <c r="D1154" s="8">
        <v>120</v>
      </c>
      <c r="G1154" s="14" t="s">
        <v>8414</v>
      </c>
      <c r="H1154">
        <v>902</v>
      </c>
      <c r="I1154" s="15" t="s">
        <v>8415</v>
      </c>
      <c r="J1154" s="8">
        <v>20</v>
      </c>
    </row>
    <row r="1155" spans="1:10" x14ac:dyDescent="0.25">
      <c r="A1155" s="7">
        <v>1294</v>
      </c>
      <c r="B1155" s="8">
        <v>22</v>
      </c>
      <c r="C1155" s="8"/>
      <c r="D1155" s="8">
        <v>22</v>
      </c>
      <c r="G1155" s="14" t="s">
        <v>8414</v>
      </c>
      <c r="H1155">
        <v>1670</v>
      </c>
      <c r="I1155" s="15" t="s">
        <v>8415</v>
      </c>
      <c r="J1155" s="8">
        <v>50</v>
      </c>
    </row>
    <row r="1156" spans="1:10" x14ac:dyDescent="0.25">
      <c r="A1156" s="7">
        <v>1295</v>
      </c>
      <c r="B1156" s="8">
        <v>64</v>
      </c>
      <c r="C1156" s="8"/>
      <c r="D1156" s="8">
        <v>64</v>
      </c>
      <c r="G1156" s="14" t="s">
        <v>8414</v>
      </c>
      <c r="H1156">
        <v>1328</v>
      </c>
      <c r="I1156" s="15" t="s">
        <v>8415</v>
      </c>
      <c r="J1156" s="8">
        <v>2</v>
      </c>
    </row>
    <row r="1157" spans="1:10" x14ac:dyDescent="0.25">
      <c r="A1157" s="7">
        <v>1296</v>
      </c>
      <c r="B1157" s="8">
        <v>23</v>
      </c>
      <c r="C1157" s="8"/>
      <c r="D1157" s="8">
        <v>23</v>
      </c>
      <c r="G1157" s="14" t="s">
        <v>8414</v>
      </c>
      <c r="H1157">
        <v>944</v>
      </c>
      <c r="I1157" s="15" t="s">
        <v>8415</v>
      </c>
      <c r="J1157" s="8">
        <v>3</v>
      </c>
    </row>
    <row r="1158" spans="1:10" x14ac:dyDescent="0.25">
      <c r="A1158" s="7">
        <v>1297</v>
      </c>
      <c r="B1158" s="8">
        <v>238</v>
      </c>
      <c r="C1158" s="8"/>
      <c r="D1158" s="8">
        <v>238</v>
      </c>
      <c r="G1158" s="14" t="s">
        <v>8414</v>
      </c>
      <c r="H1158">
        <v>147</v>
      </c>
      <c r="I1158" s="15" t="s">
        <v>8415</v>
      </c>
      <c r="J1158" s="8">
        <v>27</v>
      </c>
    </row>
    <row r="1159" spans="1:10" x14ac:dyDescent="0.25">
      <c r="A1159" s="7">
        <v>1298</v>
      </c>
      <c r="B1159" s="8">
        <v>33</v>
      </c>
      <c r="C1159" s="8"/>
      <c r="D1159" s="8">
        <v>33</v>
      </c>
      <c r="G1159" s="14" t="s">
        <v>8414</v>
      </c>
      <c r="H1159">
        <v>99</v>
      </c>
      <c r="I1159" s="15" t="s">
        <v>8415</v>
      </c>
      <c r="J1159" s="8">
        <v>7</v>
      </c>
    </row>
    <row r="1160" spans="1:10" x14ac:dyDescent="0.25">
      <c r="A1160" s="7">
        <v>1299</v>
      </c>
      <c r="B1160" s="8">
        <v>32</v>
      </c>
      <c r="C1160" s="8"/>
      <c r="D1160" s="8">
        <v>32</v>
      </c>
      <c r="G1160" s="14" t="s">
        <v>8414</v>
      </c>
      <c r="H1160">
        <v>79</v>
      </c>
      <c r="I1160" s="15" t="s">
        <v>8415</v>
      </c>
      <c r="J1160" s="8">
        <v>5</v>
      </c>
    </row>
    <row r="1161" spans="1:10" x14ac:dyDescent="0.25">
      <c r="A1161" s="7">
        <v>1300</v>
      </c>
      <c r="B1161" s="8">
        <v>24</v>
      </c>
      <c r="C1161" s="8"/>
      <c r="D1161" s="8">
        <v>24</v>
      </c>
      <c r="G1161" s="14" t="s">
        <v>8414</v>
      </c>
      <c r="H1161">
        <v>75</v>
      </c>
      <c r="I1161" s="15" t="s">
        <v>8415</v>
      </c>
      <c r="J1161" s="8">
        <v>0</v>
      </c>
    </row>
    <row r="1162" spans="1:10" x14ac:dyDescent="0.25">
      <c r="A1162" s="7">
        <v>1301</v>
      </c>
      <c r="B1162" s="8">
        <v>29</v>
      </c>
      <c r="C1162" s="8"/>
      <c r="D1162" s="8">
        <v>29</v>
      </c>
      <c r="G1162" s="14" t="s">
        <v>8414</v>
      </c>
      <c r="H1162">
        <v>207</v>
      </c>
      <c r="I1162" s="15" t="s">
        <v>8415</v>
      </c>
      <c r="J1162" s="8">
        <v>3</v>
      </c>
    </row>
    <row r="1163" spans="1:10" x14ac:dyDescent="0.25">
      <c r="A1163" s="7">
        <v>1302</v>
      </c>
      <c r="B1163" s="8">
        <v>50</v>
      </c>
      <c r="C1163" s="8"/>
      <c r="D1163" s="8">
        <v>50</v>
      </c>
      <c r="G1163" s="14" t="s">
        <v>8414</v>
      </c>
      <c r="H1163">
        <v>102</v>
      </c>
      <c r="I1163" s="15" t="s">
        <v>8415</v>
      </c>
      <c r="J1163" s="8">
        <v>6</v>
      </c>
    </row>
    <row r="1164" spans="1:10" x14ac:dyDescent="0.25">
      <c r="A1164" s="7">
        <v>1303</v>
      </c>
      <c r="B1164" s="8">
        <v>108</v>
      </c>
      <c r="C1164" s="8"/>
      <c r="D1164" s="8">
        <v>108</v>
      </c>
      <c r="G1164" s="14" t="s">
        <v>8414</v>
      </c>
      <c r="H1164">
        <v>32</v>
      </c>
      <c r="I1164" s="15" t="s">
        <v>8415</v>
      </c>
      <c r="J1164" s="8">
        <v>9</v>
      </c>
    </row>
    <row r="1165" spans="1:10" x14ac:dyDescent="0.25">
      <c r="A1165" s="7">
        <v>1344</v>
      </c>
      <c r="B1165" s="8">
        <v>139</v>
      </c>
      <c r="C1165" s="8"/>
      <c r="D1165" s="8">
        <v>139</v>
      </c>
      <c r="G1165" s="14" t="s">
        <v>8414</v>
      </c>
      <c r="H1165">
        <v>480</v>
      </c>
      <c r="I1165" s="15" t="s">
        <v>8415</v>
      </c>
      <c r="J1165" s="8">
        <v>3</v>
      </c>
    </row>
    <row r="1166" spans="1:10" x14ac:dyDescent="0.25">
      <c r="A1166" s="7">
        <v>1345</v>
      </c>
      <c r="B1166" s="8">
        <v>7</v>
      </c>
      <c r="C1166" s="8"/>
      <c r="D1166" s="8">
        <v>7</v>
      </c>
      <c r="G1166" s="14" t="s">
        <v>8414</v>
      </c>
      <c r="H1166">
        <v>11</v>
      </c>
      <c r="I1166" s="15" t="s">
        <v>8415</v>
      </c>
      <c r="J1166" s="8">
        <v>2</v>
      </c>
    </row>
    <row r="1167" spans="1:10" x14ac:dyDescent="0.25">
      <c r="A1167" s="7">
        <v>1346</v>
      </c>
      <c r="B1167" s="8">
        <v>149</v>
      </c>
      <c r="C1167" s="8"/>
      <c r="D1167" s="8">
        <v>149</v>
      </c>
      <c r="G1167" s="14" t="s">
        <v>8414</v>
      </c>
      <c r="H1167">
        <v>12</v>
      </c>
      <c r="I1167" s="15" t="s">
        <v>8415</v>
      </c>
      <c r="J1167" s="8">
        <v>3</v>
      </c>
    </row>
    <row r="1168" spans="1:10" x14ac:dyDescent="0.25">
      <c r="A1168" s="7">
        <v>1347</v>
      </c>
      <c r="B1168" s="8">
        <v>31</v>
      </c>
      <c r="C1168" s="8"/>
      <c r="D1168" s="8">
        <v>31</v>
      </c>
      <c r="G1168" s="14" t="s">
        <v>8414</v>
      </c>
      <c r="H1168">
        <v>48</v>
      </c>
      <c r="I1168" s="15" t="s">
        <v>8415</v>
      </c>
      <c r="J1168" s="8">
        <v>45</v>
      </c>
    </row>
    <row r="1169" spans="1:10" x14ac:dyDescent="0.25">
      <c r="A1169" s="7">
        <v>1348</v>
      </c>
      <c r="B1169" s="8">
        <v>26</v>
      </c>
      <c r="C1169" s="8"/>
      <c r="D1169" s="8">
        <v>26</v>
      </c>
      <c r="G1169" s="14" t="s">
        <v>8414</v>
      </c>
      <c r="H1169">
        <v>59</v>
      </c>
      <c r="I1169" s="15" t="s">
        <v>8415</v>
      </c>
      <c r="J1169" s="8">
        <v>9</v>
      </c>
    </row>
    <row r="1170" spans="1:10" x14ac:dyDescent="0.25">
      <c r="A1170" s="7">
        <v>1349</v>
      </c>
      <c r="B1170" s="8">
        <v>172</v>
      </c>
      <c r="C1170" s="8"/>
      <c r="D1170" s="8">
        <v>172</v>
      </c>
      <c r="G1170" s="14" t="s">
        <v>8414</v>
      </c>
      <c r="H1170">
        <v>79</v>
      </c>
      <c r="I1170" s="15" t="s">
        <v>8415</v>
      </c>
      <c r="J1170" s="8">
        <v>9</v>
      </c>
    </row>
    <row r="1171" spans="1:10" x14ac:dyDescent="0.25">
      <c r="A1171" s="7">
        <v>1350</v>
      </c>
      <c r="B1171" s="8">
        <v>78</v>
      </c>
      <c r="C1171" s="8"/>
      <c r="D1171" s="8">
        <v>78</v>
      </c>
      <c r="G1171" s="14" t="s">
        <v>8414</v>
      </c>
      <c r="H1171">
        <v>14</v>
      </c>
      <c r="I1171" s="15" t="s">
        <v>8415</v>
      </c>
      <c r="J1171" s="8">
        <v>21</v>
      </c>
    </row>
    <row r="1172" spans="1:10" x14ac:dyDescent="0.25">
      <c r="A1172" s="7">
        <v>1351</v>
      </c>
      <c r="B1172" s="8">
        <v>120</v>
      </c>
      <c r="C1172" s="8"/>
      <c r="D1172" s="8">
        <v>120</v>
      </c>
      <c r="G1172" s="14" t="s">
        <v>8414</v>
      </c>
      <c r="H1172">
        <v>106</v>
      </c>
      <c r="I1172" s="15" t="s">
        <v>8415</v>
      </c>
      <c r="J1172" s="8">
        <v>17</v>
      </c>
    </row>
    <row r="1173" spans="1:10" x14ac:dyDescent="0.25">
      <c r="A1173" s="7">
        <v>1352</v>
      </c>
      <c r="B1173" s="8">
        <v>227</v>
      </c>
      <c r="C1173" s="8"/>
      <c r="D1173" s="8">
        <v>227</v>
      </c>
      <c r="G1173" s="14" t="s">
        <v>8414</v>
      </c>
      <c r="H1173">
        <v>25</v>
      </c>
      <c r="I1173" s="15" t="s">
        <v>8415</v>
      </c>
      <c r="J1173" s="8">
        <v>1</v>
      </c>
    </row>
    <row r="1174" spans="1:10" x14ac:dyDescent="0.25">
      <c r="A1174" s="7">
        <v>1353</v>
      </c>
      <c r="B1174" s="8">
        <v>42</v>
      </c>
      <c r="C1174" s="8"/>
      <c r="D1174" s="8">
        <v>42</v>
      </c>
      <c r="G1174" s="14" t="s">
        <v>8414</v>
      </c>
      <c r="H1174">
        <v>25</v>
      </c>
      <c r="I1174" s="15" t="s">
        <v>8415</v>
      </c>
      <c r="J1174" s="8">
        <v>1</v>
      </c>
    </row>
    <row r="1175" spans="1:10" x14ac:dyDescent="0.25">
      <c r="A1175" s="7">
        <v>1354</v>
      </c>
      <c r="B1175" s="8">
        <v>64</v>
      </c>
      <c r="C1175" s="8"/>
      <c r="D1175" s="8">
        <v>64</v>
      </c>
      <c r="G1175" s="14" t="s">
        <v>8414</v>
      </c>
      <c r="H1175">
        <v>29</v>
      </c>
      <c r="I1175" s="15" t="s">
        <v>8415</v>
      </c>
      <c r="J1175" s="8">
        <v>14</v>
      </c>
    </row>
    <row r="1176" spans="1:10" x14ac:dyDescent="0.25">
      <c r="A1176" s="7">
        <v>1355</v>
      </c>
      <c r="B1176" s="8">
        <v>121</v>
      </c>
      <c r="C1176" s="8"/>
      <c r="D1176" s="8">
        <v>121</v>
      </c>
      <c r="G1176" s="14" t="s">
        <v>8414</v>
      </c>
      <c r="H1176">
        <v>43</v>
      </c>
      <c r="I1176" s="15" t="s">
        <v>8415</v>
      </c>
      <c r="J1176" s="8">
        <v>42</v>
      </c>
    </row>
    <row r="1177" spans="1:10" x14ac:dyDescent="0.25">
      <c r="A1177" s="7">
        <v>1356</v>
      </c>
      <c r="B1177" s="8">
        <v>87</v>
      </c>
      <c r="C1177" s="8"/>
      <c r="D1177" s="8">
        <v>87</v>
      </c>
      <c r="G1177" s="14" t="s">
        <v>8414</v>
      </c>
      <c r="H1177">
        <v>46</v>
      </c>
      <c r="I1177" s="15" t="s">
        <v>8415</v>
      </c>
      <c r="J1177" s="8">
        <v>27</v>
      </c>
    </row>
    <row r="1178" spans="1:10" x14ac:dyDescent="0.25">
      <c r="A1178" s="7">
        <v>1357</v>
      </c>
      <c r="B1178" s="8">
        <v>65</v>
      </c>
      <c r="C1178" s="8"/>
      <c r="D1178" s="8">
        <v>65</v>
      </c>
      <c r="G1178" s="14" t="s">
        <v>8414</v>
      </c>
      <c r="H1178">
        <v>27</v>
      </c>
      <c r="I1178" s="15" t="s">
        <v>8415</v>
      </c>
      <c r="J1178" s="8">
        <v>5</v>
      </c>
    </row>
    <row r="1179" spans="1:10" x14ac:dyDescent="0.25">
      <c r="A1179" s="7">
        <v>1358</v>
      </c>
      <c r="B1179" s="8">
        <v>49</v>
      </c>
      <c r="C1179" s="8"/>
      <c r="D1179" s="8">
        <v>49</v>
      </c>
      <c r="G1179" s="14" t="s">
        <v>8414</v>
      </c>
      <c r="H1179">
        <v>112</v>
      </c>
      <c r="I1179" s="15" t="s">
        <v>8415</v>
      </c>
      <c r="J1179" s="8">
        <v>13</v>
      </c>
    </row>
    <row r="1180" spans="1:10" x14ac:dyDescent="0.25">
      <c r="A1180" s="7">
        <v>1359</v>
      </c>
      <c r="B1180" s="8">
        <v>19</v>
      </c>
      <c r="C1180" s="8"/>
      <c r="D1180" s="8">
        <v>19</v>
      </c>
      <c r="G1180" s="14" t="s">
        <v>8414</v>
      </c>
      <c r="H1180">
        <v>34</v>
      </c>
      <c r="I1180" s="15" t="s">
        <v>8415</v>
      </c>
      <c r="J1180" s="8">
        <v>12</v>
      </c>
    </row>
    <row r="1181" spans="1:10" x14ac:dyDescent="0.25">
      <c r="A1181" s="7">
        <v>1360</v>
      </c>
      <c r="B1181" s="8">
        <v>81</v>
      </c>
      <c r="C1181" s="8"/>
      <c r="D1181" s="8">
        <v>81</v>
      </c>
      <c r="G1181" s="14" t="s">
        <v>8414</v>
      </c>
      <c r="H1181">
        <v>145</v>
      </c>
      <c r="I1181" s="15" t="s">
        <v>8415</v>
      </c>
      <c r="J1181" s="8">
        <v>90</v>
      </c>
    </row>
    <row r="1182" spans="1:10" x14ac:dyDescent="0.25">
      <c r="A1182" s="7">
        <v>1361</v>
      </c>
      <c r="B1182" s="8">
        <v>264</v>
      </c>
      <c r="C1182" s="8"/>
      <c r="D1182" s="8">
        <v>264</v>
      </c>
      <c r="G1182" s="14" t="s">
        <v>8414</v>
      </c>
      <c r="H1182">
        <v>19</v>
      </c>
      <c r="I1182" s="15" t="s">
        <v>8415</v>
      </c>
      <c r="J1182" s="8">
        <v>2</v>
      </c>
    </row>
    <row r="1183" spans="1:10" x14ac:dyDescent="0.25">
      <c r="A1183" s="7">
        <v>1362</v>
      </c>
      <c r="B1183" s="8">
        <v>25</v>
      </c>
      <c r="C1183" s="8"/>
      <c r="D1183" s="8">
        <v>25</v>
      </c>
      <c r="G1183" s="14" t="s">
        <v>8414</v>
      </c>
      <c r="H1183">
        <v>288</v>
      </c>
      <c r="I1183" s="15" t="s">
        <v>8415</v>
      </c>
      <c r="J1183" s="8">
        <v>5</v>
      </c>
    </row>
    <row r="1184" spans="1:10" x14ac:dyDescent="0.25">
      <c r="A1184" s="7">
        <v>1363</v>
      </c>
      <c r="B1184" s="8">
        <v>5</v>
      </c>
      <c r="C1184" s="8"/>
      <c r="D1184" s="8">
        <v>5</v>
      </c>
      <c r="G1184" s="14" t="s">
        <v>8414</v>
      </c>
      <c r="H1184">
        <v>14</v>
      </c>
      <c r="I1184" s="15" t="s">
        <v>8415</v>
      </c>
      <c r="J1184" s="8">
        <v>31</v>
      </c>
    </row>
    <row r="1185" spans="1:10" x14ac:dyDescent="0.25">
      <c r="A1185" s="7">
        <v>1364</v>
      </c>
      <c r="B1185" s="8">
        <v>144</v>
      </c>
      <c r="C1185" s="8"/>
      <c r="D1185" s="8">
        <v>144</v>
      </c>
      <c r="G1185" s="14" t="s">
        <v>8414</v>
      </c>
      <c r="H1185">
        <v>7</v>
      </c>
      <c r="I1185" s="15" t="s">
        <v>8415</v>
      </c>
      <c r="J1185" s="8">
        <v>4</v>
      </c>
    </row>
    <row r="1186" spans="1:10" x14ac:dyDescent="0.25">
      <c r="A1186" s="7">
        <v>1365</v>
      </c>
      <c r="B1186" s="8">
        <v>92</v>
      </c>
      <c r="C1186" s="8"/>
      <c r="D1186" s="8">
        <v>92</v>
      </c>
      <c r="G1186" s="14" t="s">
        <v>8414</v>
      </c>
      <c r="H1186">
        <v>211</v>
      </c>
      <c r="I1186" s="15" t="s">
        <v>8415</v>
      </c>
      <c r="J1186" s="8">
        <v>29</v>
      </c>
    </row>
    <row r="1187" spans="1:10" x14ac:dyDescent="0.25">
      <c r="A1187" s="7">
        <v>1366</v>
      </c>
      <c r="B1187" s="8">
        <v>147</v>
      </c>
      <c r="C1187" s="8"/>
      <c r="D1187" s="8">
        <v>147</v>
      </c>
      <c r="G1187" s="14" t="s">
        <v>8414</v>
      </c>
      <c r="H1187">
        <v>85</v>
      </c>
      <c r="I1187" s="15" t="s">
        <v>8415</v>
      </c>
      <c r="J1187" s="8">
        <v>2</v>
      </c>
    </row>
    <row r="1188" spans="1:10" x14ac:dyDescent="0.25">
      <c r="A1188" s="7">
        <v>1367</v>
      </c>
      <c r="B1188" s="8">
        <v>90</v>
      </c>
      <c r="C1188" s="8"/>
      <c r="D1188" s="8">
        <v>90</v>
      </c>
      <c r="G1188" s="14" t="s">
        <v>8414</v>
      </c>
      <c r="H1188">
        <v>103</v>
      </c>
      <c r="I1188" s="15" t="s">
        <v>8415</v>
      </c>
      <c r="J1188" s="8">
        <v>114</v>
      </c>
    </row>
    <row r="1189" spans="1:10" x14ac:dyDescent="0.25">
      <c r="A1189" s="7">
        <v>1368</v>
      </c>
      <c r="B1189" s="8">
        <v>87</v>
      </c>
      <c r="C1189" s="8"/>
      <c r="D1189" s="8">
        <v>87</v>
      </c>
      <c r="G1189" s="14" t="s">
        <v>8414</v>
      </c>
      <c r="H1189">
        <v>113</v>
      </c>
      <c r="I1189" s="15" t="s">
        <v>8415</v>
      </c>
      <c r="J1189" s="8">
        <v>1</v>
      </c>
    </row>
    <row r="1190" spans="1:10" x14ac:dyDescent="0.25">
      <c r="A1190" s="7">
        <v>1369</v>
      </c>
      <c r="B1190" s="8">
        <v>406</v>
      </c>
      <c r="C1190" s="8"/>
      <c r="D1190" s="8">
        <v>406</v>
      </c>
      <c r="G1190" s="14" t="s">
        <v>8414</v>
      </c>
      <c r="H1190">
        <v>167</v>
      </c>
      <c r="I1190" s="15" t="s">
        <v>8415</v>
      </c>
      <c r="J1190" s="8">
        <v>76</v>
      </c>
    </row>
    <row r="1191" spans="1:10" x14ac:dyDescent="0.25">
      <c r="A1191" s="7">
        <v>1370</v>
      </c>
      <c r="B1191" s="8">
        <v>20</v>
      </c>
      <c r="C1191" s="8"/>
      <c r="D1191" s="8">
        <v>20</v>
      </c>
      <c r="G1191" s="14" t="s">
        <v>8414</v>
      </c>
      <c r="H1191">
        <v>73</v>
      </c>
      <c r="I1191" s="15" t="s">
        <v>8415</v>
      </c>
      <c r="J1191" s="8">
        <v>9</v>
      </c>
    </row>
    <row r="1192" spans="1:10" x14ac:dyDescent="0.25">
      <c r="A1192" s="7">
        <v>1371</v>
      </c>
      <c r="B1192" s="8">
        <v>70</v>
      </c>
      <c r="C1192" s="8"/>
      <c r="D1192" s="8">
        <v>70</v>
      </c>
      <c r="G1192" s="14" t="s">
        <v>8414</v>
      </c>
      <c r="H1192">
        <v>75</v>
      </c>
      <c r="I1192" s="15" t="s">
        <v>8415</v>
      </c>
      <c r="J1192" s="8">
        <v>37</v>
      </c>
    </row>
    <row r="1193" spans="1:10" x14ac:dyDescent="0.25">
      <c r="A1193" s="7">
        <v>1372</v>
      </c>
      <c r="B1193" s="8">
        <v>16</v>
      </c>
      <c r="C1193" s="8"/>
      <c r="D1193" s="8">
        <v>16</v>
      </c>
      <c r="G1193" s="14" t="s">
        <v>8414</v>
      </c>
      <c r="H1193">
        <v>614</v>
      </c>
      <c r="I1193" s="15" t="s">
        <v>8415</v>
      </c>
      <c r="J1193" s="8">
        <v>0</v>
      </c>
    </row>
    <row r="1194" spans="1:10" x14ac:dyDescent="0.25">
      <c r="A1194" s="7">
        <v>1373</v>
      </c>
      <c r="B1194" s="8">
        <v>52</v>
      </c>
      <c r="C1194" s="8"/>
      <c r="D1194" s="8">
        <v>52</v>
      </c>
      <c r="G1194" s="14" t="s">
        <v>8414</v>
      </c>
      <c r="H1194">
        <v>107</v>
      </c>
      <c r="I1194" s="15" t="s">
        <v>8415</v>
      </c>
      <c r="J1194" s="8">
        <v>1</v>
      </c>
    </row>
    <row r="1195" spans="1:10" x14ac:dyDescent="0.25">
      <c r="A1195" s="7">
        <v>1374</v>
      </c>
      <c r="B1195" s="8">
        <v>66</v>
      </c>
      <c r="C1195" s="8"/>
      <c r="D1195" s="8">
        <v>66</v>
      </c>
      <c r="G1195" s="14" t="s">
        <v>8414</v>
      </c>
      <c r="H1195">
        <v>1224</v>
      </c>
      <c r="I1195" s="15" t="s">
        <v>8415</v>
      </c>
      <c r="J1195" s="8">
        <v>10</v>
      </c>
    </row>
    <row r="1196" spans="1:10" x14ac:dyDescent="0.25">
      <c r="A1196" s="7">
        <v>1375</v>
      </c>
      <c r="B1196" s="8">
        <v>109</v>
      </c>
      <c r="C1196" s="8"/>
      <c r="D1196" s="8">
        <v>109</v>
      </c>
      <c r="G1196" s="14" t="s">
        <v>8414</v>
      </c>
      <c r="H1196">
        <v>104</v>
      </c>
      <c r="I1196" s="15" t="s">
        <v>8415</v>
      </c>
      <c r="J1196" s="8">
        <v>1</v>
      </c>
    </row>
    <row r="1197" spans="1:10" x14ac:dyDescent="0.25">
      <c r="A1197" s="7">
        <v>1376</v>
      </c>
      <c r="B1197" s="8">
        <v>168</v>
      </c>
      <c r="C1197" s="8"/>
      <c r="D1197" s="8">
        <v>168</v>
      </c>
      <c r="G1197" s="14" t="s">
        <v>8414</v>
      </c>
      <c r="H1197">
        <v>79</v>
      </c>
      <c r="I1197" s="15" t="s">
        <v>8415</v>
      </c>
      <c r="J1197" s="8">
        <v>2</v>
      </c>
    </row>
    <row r="1198" spans="1:10" x14ac:dyDescent="0.25">
      <c r="A1198" s="7">
        <v>1377</v>
      </c>
      <c r="B1198" s="8">
        <v>31</v>
      </c>
      <c r="C1198" s="8"/>
      <c r="D1198" s="8">
        <v>31</v>
      </c>
      <c r="G1198" s="14" t="s">
        <v>8414</v>
      </c>
      <c r="H1198">
        <v>157</v>
      </c>
      <c r="I1198" s="15" t="s">
        <v>8415</v>
      </c>
      <c r="J1198" s="8">
        <v>1</v>
      </c>
    </row>
    <row r="1199" spans="1:10" x14ac:dyDescent="0.25">
      <c r="A1199" s="7">
        <v>1378</v>
      </c>
      <c r="B1199" s="8">
        <v>133</v>
      </c>
      <c r="C1199" s="8"/>
      <c r="D1199" s="8">
        <v>133</v>
      </c>
      <c r="G1199" s="14" t="s">
        <v>8414</v>
      </c>
      <c r="H1199">
        <v>50</v>
      </c>
      <c r="I1199" s="15" t="s">
        <v>8415</v>
      </c>
      <c r="J1199" s="8">
        <v>10</v>
      </c>
    </row>
    <row r="1200" spans="1:10" x14ac:dyDescent="0.25">
      <c r="A1200" s="7">
        <v>1379</v>
      </c>
      <c r="B1200" s="8">
        <v>151</v>
      </c>
      <c r="C1200" s="8"/>
      <c r="D1200" s="8">
        <v>151</v>
      </c>
      <c r="G1200" s="14" t="s">
        <v>8414</v>
      </c>
      <c r="H1200">
        <v>64</v>
      </c>
      <c r="I1200" s="15" t="s">
        <v>8415</v>
      </c>
      <c r="J1200" s="8">
        <v>9</v>
      </c>
    </row>
    <row r="1201" spans="1:10" x14ac:dyDescent="0.25">
      <c r="A1201" s="7">
        <v>1380</v>
      </c>
      <c r="B1201" s="8">
        <v>5</v>
      </c>
      <c r="C1201" s="8"/>
      <c r="D1201" s="8">
        <v>5</v>
      </c>
      <c r="G1201" s="14" t="s">
        <v>8414</v>
      </c>
      <c r="H1201">
        <v>200</v>
      </c>
      <c r="I1201" s="15" t="s">
        <v>8415</v>
      </c>
      <c r="J1201" s="8">
        <v>19</v>
      </c>
    </row>
    <row r="1202" spans="1:10" x14ac:dyDescent="0.25">
      <c r="A1202" s="7">
        <v>1381</v>
      </c>
      <c r="B1202" s="8">
        <v>73</v>
      </c>
      <c r="C1202" s="8"/>
      <c r="D1202" s="8">
        <v>73</v>
      </c>
      <c r="G1202" s="14" t="s">
        <v>8414</v>
      </c>
      <c r="H1202">
        <v>22</v>
      </c>
      <c r="I1202" s="15" t="s">
        <v>8415</v>
      </c>
      <c r="J1202" s="8">
        <v>0</v>
      </c>
    </row>
    <row r="1203" spans="1:10" x14ac:dyDescent="0.25">
      <c r="A1203" s="7">
        <v>1382</v>
      </c>
      <c r="B1203" s="8">
        <v>148</v>
      </c>
      <c r="C1203" s="8"/>
      <c r="D1203" s="8">
        <v>148</v>
      </c>
      <c r="G1203" s="14" t="s">
        <v>8414</v>
      </c>
      <c r="H1203">
        <v>163</v>
      </c>
      <c r="I1203" s="15" t="s">
        <v>8415</v>
      </c>
      <c r="J1203" s="8">
        <v>4</v>
      </c>
    </row>
    <row r="1204" spans="1:10" x14ac:dyDescent="0.25">
      <c r="A1204" s="7">
        <v>1383</v>
      </c>
      <c r="B1204" s="8">
        <v>93</v>
      </c>
      <c r="C1204" s="8"/>
      <c r="D1204" s="8">
        <v>93</v>
      </c>
      <c r="G1204" s="14" t="s">
        <v>8414</v>
      </c>
      <c r="H1204">
        <v>77</v>
      </c>
      <c r="I1204" s="15" t="s">
        <v>8415</v>
      </c>
      <c r="J1204" s="8">
        <v>8</v>
      </c>
    </row>
    <row r="1205" spans="1:10" x14ac:dyDescent="0.25">
      <c r="A1205" s="7">
        <v>1384</v>
      </c>
      <c r="B1205" s="8">
        <v>63</v>
      </c>
      <c r="C1205" s="8"/>
      <c r="D1205" s="8">
        <v>63</v>
      </c>
      <c r="G1205" s="14" t="s">
        <v>8414</v>
      </c>
      <c r="H1205">
        <v>89</v>
      </c>
      <c r="I1205" s="15" t="s">
        <v>8415</v>
      </c>
      <c r="J1205" s="8">
        <v>24</v>
      </c>
    </row>
    <row r="1206" spans="1:10" x14ac:dyDescent="0.25">
      <c r="A1206" s="7">
        <v>1385</v>
      </c>
      <c r="B1206" s="8">
        <v>134</v>
      </c>
      <c r="C1206" s="8"/>
      <c r="D1206" s="8">
        <v>134</v>
      </c>
      <c r="G1206" s="14" t="s">
        <v>8414</v>
      </c>
      <c r="H1206">
        <v>3355</v>
      </c>
      <c r="I1206" s="15" t="s">
        <v>8415</v>
      </c>
      <c r="J1206" s="8">
        <v>0</v>
      </c>
    </row>
    <row r="1207" spans="1:10" x14ac:dyDescent="0.25">
      <c r="A1207" s="7">
        <v>1386</v>
      </c>
      <c r="B1207" s="8">
        <v>14</v>
      </c>
      <c r="C1207" s="8"/>
      <c r="D1207" s="8">
        <v>14</v>
      </c>
      <c r="G1207" s="14" t="s">
        <v>8414</v>
      </c>
      <c r="H1207">
        <v>537</v>
      </c>
      <c r="I1207" s="15" t="s">
        <v>8415</v>
      </c>
      <c r="J1207" s="8">
        <v>39</v>
      </c>
    </row>
    <row r="1208" spans="1:10" x14ac:dyDescent="0.25">
      <c r="A1208" s="7">
        <v>1387</v>
      </c>
      <c r="B1208" s="8">
        <v>78</v>
      </c>
      <c r="C1208" s="8"/>
      <c r="D1208" s="8">
        <v>78</v>
      </c>
      <c r="G1208" s="14" t="s">
        <v>8414</v>
      </c>
      <c r="H1208">
        <v>125</v>
      </c>
      <c r="I1208" s="15" t="s">
        <v>8415</v>
      </c>
      <c r="J1208" s="8">
        <v>6</v>
      </c>
    </row>
    <row r="1209" spans="1:10" x14ac:dyDescent="0.25">
      <c r="A1209" s="7">
        <v>1388</v>
      </c>
      <c r="B1209" s="8">
        <v>112</v>
      </c>
      <c r="C1209" s="8"/>
      <c r="D1209" s="8">
        <v>112</v>
      </c>
      <c r="G1209" s="14" t="s">
        <v>8414</v>
      </c>
      <c r="H1209">
        <v>163</v>
      </c>
      <c r="I1209" s="15" t="s">
        <v>8415</v>
      </c>
      <c r="J1209" s="8">
        <v>4</v>
      </c>
    </row>
    <row r="1210" spans="1:10" x14ac:dyDescent="0.25">
      <c r="A1210" s="7">
        <v>1389</v>
      </c>
      <c r="B1210" s="8">
        <v>34</v>
      </c>
      <c r="C1210" s="8"/>
      <c r="D1210" s="8">
        <v>34</v>
      </c>
      <c r="G1210" s="14" t="s">
        <v>8414</v>
      </c>
      <c r="H1210">
        <v>283</v>
      </c>
      <c r="I1210" s="15" t="s">
        <v>8415</v>
      </c>
      <c r="J1210" s="8">
        <v>3</v>
      </c>
    </row>
    <row r="1211" spans="1:10" x14ac:dyDescent="0.25">
      <c r="A1211" s="7">
        <v>1390</v>
      </c>
      <c r="B1211" s="8">
        <v>19</v>
      </c>
      <c r="C1211" s="8"/>
      <c r="D1211" s="8">
        <v>19</v>
      </c>
      <c r="G1211" s="14" t="s">
        <v>8414</v>
      </c>
      <c r="H1211">
        <v>352</v>
      </c>
      <c r="I1211" s="15" t="s">
        <v>8415</v>
      </c>
      <c r="J1211" s="8">
        <v>53</v>
      </c>
    </row>
    <row r="1212" spans="1:10" x14ac:dyDescent="0.25">
      <c r="A1212" s="7">
        <v>1391</v>
      </c>
      <c r="B1212" s="8">
        <v>13</v>
      </c>
      <c r="C1212" s="8"/>
      <c r="D1212" s="8">
        <v>13</v>
      </c>
      <c r="G1212" s="14" t="s">
        <v>8414</v>
      </c>
      <c r="H1212">
        <v>94</v>
      </c>
      <c r="I1212" s="15" t="s">
        <v>8415</v>
      </c>
      <c r="J1212" s="8">
        <v>1</v>
      </c>
    </row>
    <row r="1213" spans="1:10" x14ac:dyDescent="0.25">
      <c r="A1213" s="7">
        <v>1392</v>
      </c>
      <c r="B1213" s="8">
        <v>104</v>
      </c>
      <c r="C1213" s="8"/>
      <c r="D1213" s="8">
        <v>104</v>
      </c>
      <c r="G1213" s="14" t="s">
        <v>8414</v>
      </c>
      <c r="H1213">
        <v>67</v>
      </c>
      <c r="I1213" s="15" t="s">
        <v>8415</v>
      </c>
      <c r="J1213" s="8">
        <v>2</v>
      </c>
    </row>
    <row r="1214" spans="1:10" x14ac:dyDescent="0.25">
      <c r="A1214" s="7">
        <v>1393</v>
      </c>
      <c r="B1214" s="8">
        <v>52</v>
      </c>
      <c r="C1214" s="8"/>
      <c r="D1214" s="8">
        <v>52</v>
      </c>
      <c r="G1214" s="14" t="s">
        <v>8414</v>
      </c>
      <c r="H1214">
        <v>221</v>
      </c>
      <c r="I1214" s="15" t="s">
        <v>8415</v>
      </c>
      <c r="J1214" s="8">
        <v>25</v>
      </c>
    </row>
    <row r="1215" spans="1:10" x14ac:dyDescent="0.25">
      <c r="A1215" s="7">
        <v>1394</v>
      </c>
      <c r="B1215" s="8">
        <v>17</v>
      </c>
      <c r="C1215" s="8"/>
      <c r="D1215" s="8">
        <v>17</v>
      </c>
      <c r="G1215" s="14" t="s">
        <v>8414</v>
      </c>
      <c r="H1215">
        <v>2165</v>
      </c>
      <c r="I1215" s="15" t="s">
        <v>8415</v>
      </c>
      <c r="J1215" s="8">
        <v>6</v>
      </c>
    </row>
    <row r="1216" spans="1:10" x14ac:dyDescent="0.25">
      <c r="A1216" s="7">
        <v>1395</v>
      </c>
      <c r="B1216" s="8">
        <v>82</v>
      </c>
      <c r="C1216" s="8"/>
      <c r="D1216" s="8">
        <v>82</v>
      </c>
      <c r="G1216" s="14" t="s">
        <v>8414</v>
      </c>
      <c r="H1216">
        <v>179</v>
      </c>
      <c r="I1216" s="15" t="s">
        <v>8415</v>
      </c>
      <c r="J1216" s="8">
        <v>0</v>
      </c>
    </row>
    <row r="1217" spans="1:10" x14ac:dyDescent="0.25">
      <c r="A1217" s="7">
        <v>1396</v>
      </c>
      <c r="B1217" s="8">
        <v>73</v>
      </c>
      <c r="C1217" s="8"/>
      <c r="D1217" s="8">
        <v>73</v>
      </c>
      <c r="G1217" s="14" t="s">
        <v>8414</v>
      </c>
      <c r="H1217">
        <v>123</v>
      </c>
      <c r="I1217" s="15" t="s">
        <v>8415</v>
      </c>
      <c r="J1217" s="8">
        <v>12</v>
      </c>
    </row>
    <row r="1218" spans="1:10" x14ac:dyDescent="0.25">
      <c r="A1218" s="7">
        <v>1397</v>
      </c>
      <c r="B1218" s="8">
        <v>158</v>
      </c>
      <c r="C1218" s="8"/>
      <c r="D1218" s="8">
        <v>158</v>
      </c>
      <c r="G1218" s="14" t="s">
        <v>8414</v>
      </c>
      <c r="H1218">
        <v>1104</v>
      </c>
      <c r="I1218" s="15" t="s">
        <v>8415</v>
      </c>
      <c r="J1218" s="8">
        <v>0</v>
      </c>
    </row>
    <row r="1219" spans="1:10" x14ac:dyDescent="0.25">
      <c r="A1219" s="7">
        <v>1398</v>
      </c>
      <c r="B1219" s="8">
        <v>65</v>
      </c>
      <c r="C1219" s="8"/>
      <c r="D1219" s="8">
        <v>65</v>
      </c>
      <c r="G1219" s="14" t="s">
        <v>8414</v>
      </c>
      <c r="H1219">
        <v>403</v>
      </c>
      <c r="I1219" s="15" t="s">
        <v>8415</v>
      </c>
      <c r="J1219" s="8">
        <v>36</v>
      </c>
    </row>
    <row r="1220" spans="1:10" x14ac:dyDescent="0.25">
      <c r="A1220" s="7">
        <v>1399</v>
      </c>
      <c r="B1220" s="8">
        <v>184</v>
      </c>
      <c r="C1220" s="8"/>
      <c r="D1220" s="8">
        <v>184</v>
      </c>
      <c r="G1220" s="14" t="s">
        <v>8414</v>
      </c>
      <c r="H1220">
        <v>109</v>
      </c>
      <c r="I1220" s="15" t="s">
        <v>8415</v>
      </c>
      <c r="J1220" s="8">
        <v>0</v>
      </c>
    </row>
    <row r="1221" spans="1:10" x14ac:dyDescent="0.25">
      <c r="A1221" s="7">
        <v>1400</v>
      </c>
      <c r="B1221" s="8">
        <v>34</v>
      </c>
      <c r="C1221" s="8"/>
      <c r="D1221" s="8">
        <v>34</v>
      </c>
      <c r="G1221" s="14" t="s">
        <v>8414</v>
      </c>
      <c r="H1221">
        <v>372</v>
      </c>
      <c r="I1221" s="15" t="s">
        <v>8415</v>
      </c>
      <c r="J1221" s="8">
        <v>2</v>
      </c>
    </row>
    <row r="1222" spans="1:10" x14ac:dyDescent="0.25">
      <c r="A1222" s="7">
        <v>1401</v>
      </c>
      <c r="B1222" s="8">
        <v>240</v>
      </c>
      <c r="C1222" s="8"/>
      <c r="D1222" s="8">
        <v>240</v>
      </c>
      <c r="G1222" s="14" t="s">
        <v>8414</v>
      </c>
      <c r="H1222">
        <v>311</v>
      </c>
      <c r="I1222" s="15" t="s">
        <v>8415</v>
      </c>
      <c r="J1222" s="8">
        <v>1</v>
      </c>
    </row>
    <row r="1223" spans="1:10" x14ac:dyDescent="0.25">
      <c r="A1223" s="7">
        <v>1402</v>
      </c>
      <c r="B1223" s="8">
        <v>113</v>
      </c>
      <c r="C1223" s="8"/>
      <c r="D1223" s="8">
        <v>113</v>
      </c>
      <c r="G1223" s="14" t="s">
        <v>8414</v>
      </c>
      <c r="H1223">
        <v>61</v>
      </c>
      <c r="I1223" s="15" t="s">
        <v>8415</v>
      </c>
      <c r="J1223" s="8">
        <v>59</v>
      </c>
    </row>
    <row r="1224" spans="1:10" x14ac:dyDescent="0.25">
      <c r="A1224" s="7">
        <v>1403</v>
      </c>
      <c r="B1224" s="8">
        <v>66</v>
      </c>
      <c r="C1224" s="8"/>
      <c r="D1224" s="8">
        <v>66</v>
      </c>
      <c r="G1224" s="14" t="s">
        <v>8414</v>
      </c>
      <c r="H1224">
        <v>115</v>
      </c>
      <c r="I1224" s="15" t="s">
        <v>8415</v>
      </c>
      <c r="J1224" s="8">
        <v>1</v>
      </c>
    </row>
    <row r="1225" spans="1:10" x14ac:dyDescent="0.25">
      <c r="A1225" s="7">
        <v>1404</v>
      </c>
      <c r="B1225" s="8"/>
      <c r="C1225" s="8">
        <v>5</v>
      </c>
      <c r="D1225" s="8">
        <v>5</v>
      </c>
      <c r="G1225" s="14" t="s">
        <v>8414</v>
      </c>
      <c r="H1225">
        <v>111</v>
      </c>
      <c r="I1225" s="15" t="s">
        <v>8415</v>
      </c>
      <c r="J1225" s="8">
        <v>31</v>
      </c>
    </row>
    <row r="1226" spans="1:10" x14ac:dyDescent="0.25">
      <c r="A1226" s="7">
        <v>1405</v>
      </c>
      <c r="B1226" s="8"/>
      <c r="C1226" s="8">
        <v>17</v>
      </c>
      <c r="D1226" s="8">
        <v>17</v>
      </c>
      <c r="G1226" s="14" t="s">
        <v>8414</v>
      </c>
      <c r="H1226">
        <v>337</v>
      </c>
      <c r="I1226" s="15" t="s">
        <v>8415</v>
      </c>
      <c r="J1226" s="8">
        <v>18</v>
      </c>
    </row>
    <row r="1227" spans="1:10" x14ac:dyDescent="0.25">
      <c r="A1227" s="7">
        <v>1406</v>
      </c>
      <c r="B1227" s="8"/>
      <c r="C1227" s="8">
        <v>3</v>
      </c>
      <c r="D1227" s="8">
        <v>3</v>
      </c>
      <c r="G1227" s="14" t="s">
        <v>8414</v>
      </c>
      <c r="H1227">
        <v>9</v>
      </c>
      <c r="I1227" s="15" t="s">
        <v>8415</v>
      </c>
      <c r="J1227" s="8">
        <v>10</v>
      </c>
    </row>
    <row r="1228" spans="1:10" x14ac:dyDescent="0.25">
      <c r="A1228" s="7">
        <v>1407</v>
      </c>
      <c r="B1228" s="8"/>
      <c r="C1228" s="8">
        <v>2</v>
      </c>
      <c r="D1228" s="8">
        <v>2</v>
      </c>
      <c r="G1228" s="14" t="s">
        <v>8414</v>
      </c>
      <c r="H1228">
        <v>120</v>
      </c>
      <c r="I1228" s="15" t="s">
        <v>8415</v>
      </c>
      <c r="J1228" s="8">
        <v>0</v>
      </c>
    </row>
    <row r="1229" spans="1:10" x14ac:dyDescent="0.25">
      <c r="A1229" s="7">
        <v>1408</v>
      </c>
      <c r="B1229" s="8"/>
      <c r="C1229" s="8">
        <v>6</v>
      </c>
      <c r="D1229" s="8">
        <v>6</v>
      </c>
      <c r="G1229" s="14" t="s">
        <v>8414</v>
      </c>
      <c r="H1229">
        <v>102</v>
      </c>
      <c r="I1229" s="15" t="s">
        <v>8415</v>
      </c>
      <c r="J1229" s="8">
        <v>14</v>
      </c>
    </row>
    <row r="1230" spans="1:10" x14ac:dyDescent="0.25">
      <c r="A1230" s="7">
        <v>1409</v>
      </c>
      <c r="B1230" s="8"/>
      <c r="C1230" s="8">
        <v>0</v>
      </c>
      <c r="D1230" s="8">
        <v>0</v>
      </c>
      <c r="G1230" s="14" t="s">
        <v>8414</v>
      </c>
      <c r="H1230">
        <v>186</v>
      </c>
      <c r="I1230" s="15" t="s">
        <v>8415</v>
      </c>
      <c r="J1230" s="8">
        <v>2</v>
      </c>
    </row>
    <row r="1231" spans="1:10" x14ac:dyDescent="0.25">
      <c r="A1231" s="7">
        <v>1410</v>
      </c>
      <c r="B1231" s="8"/>
      <c r="C1231" s="8">
        <v>1</v>
      </c>
      <c r="D1231" s="8">
        <v>1</v>
      </c>
      <c r="G1231" s="14" t="s">
        <v>8414</v>
      </c>
      <c r="H1231">
        <v>15</v>
      </c>
      <c r="I1231" s="15" t="s">
        <v>8415</v>
      </c>
      <c r="J1231" s="8">
        <v>1</v>
      </c>
    </row>
    <row r="1232" spans="1:10" x14ac:dyDescent="0.25">
      <c r="A1232" s="7">
        <v>1411</v>
      </c>
      <c r="B1232" s="8"/>
      <c r="C1232" s="8">
        <v>3</v>
      </c>
      <c r="D1232" s="8">
        <v>3</v>
      </c>
      <c r="G1232" s="14" t="s">
        <v>8414</v>
      </c>
      <c r="H1232">
        <v>67</v>
      </c>
      <c r="I1232" s="15" t="s">
        <v>8415</v>
      </c>
      <c r="J1232" s="8">
        <v>3</v>
      </c>
    </row>
    <row r="1233" spans="1:10" x14ac:dyDescent="0.25">
      <c r="A1233" s="7">
        <v>1412</v>
      </c>
      <c r="B1233" s="8"/>
      <c r="C1233" s="8">
        <v>13</v>
      </c>
      <c r="D1233" s="8">
        <v>13</v>
      </c>
      <c r="G1233" s="14" t="s">
        <v>8414</v>
      </c>
      <c r="H1233">
        <v>130</v>
      </c>
      <c r="I1233" s="15" t="s">
        <v>8415</v>
      </c>
      <c r="J1233" s="8">
        <v>0</v>
      </c>
    </row>
    <row r="1234" spans="1:10" x14ac:dyDescent="0.25">
      <c r="A1234" s="7">
        <v>1413</v>
      </c>
      <c r="B1234" s="8"/>
      <c r="C1234" s="8">
        <v>1</v>
      </c>
      <c r="D1234" s="8">
        <v>1</v>
      </c>
      <c r="G1234" s="14" t="s">
        <v>8414</v>
      </c>
      <c r="H1234">
        <v>16</v>
      </c>
      <c r="I1234" s="15" t="s">
        <v>8415</v>
      </c>
      <c r="J1234" s="8">
        <v>2</v>
      </c>
    </row>
    <row r="1235" spans="1:10" x14ac:dyDescent="0.25">
      <c r="A1235" s="7">
        <v>1414</v>
      </c>
      <c r="B1235" s="8"/>
      <c r="C1235" s="8">
        <v>1</v>
      </c>
      <c r="D1235" s="8">
        <v>1</v>
      </c>
      <c r="G1235" s="14" t="s">
        <v>8414</v>
      </c>
      <c r="H1235">
        <v>67</v>
      </c>
      <c r="I1235" s="15" t="s">
        <v>8415</v>
      </c>
      <c r="J1235" s="8">
        <v>0</v>
      </c>
    </row>
    <row r="1236" spans="1:10" x14ac:dyDescent="0.25">
      <c r="A1236" s="7">
        <v>1415</v>
      </c>
      <c r="B1236" s="8"/>
      <c r="C1236" s="8">
        <v>9</v>
      </c>
      <c r="D1236" s="8">
        <v>9</v>
      </c>
      <c r="G1236" s="14" t="s">
        <v>8414</v>
      </c>
      <c r="H1236">
        <v>124</v>
      </c>
      <c r="I1236" s="15" t="s">
        <v>8415</v>
      </c>
      <c r="J1236" s="8">
        <v>12</v>
      </c>
    </row>
    <row r="1237" spans="1:10" x14ac:dyDescent="0.25">
      <c r="A1237" s="7">
        <v>1416</v>
      </c>
      <c r="B1237" s="8"/>
      <c r="C1237" s="8">
        <v>0</v>
      </c>
      <c r="D1237" s="8">
        <v>0</v>
      </c>
      <c r="G1237" s="14" t="s">
        <v>8414</v>
      </c>
      <c r="H1237">
        <v>80</v>
      </c>
      <c r="I1237" s="15" t="s">
        <v>8415</v>
      </c>
      <c r="J1237" s="8">
        <v>1</v>
      </c>
    </row>
    <row r="1238" spans="1:10" x14ac:dyDescent="0.25">
      <c r="A1238" s="7">
        <v>1417</v>
      </c>
      <c r="B1238" s="8"/>
      <c r="C1238" s="8">
        <v>2</v>
      </c>
      <c r="D1238" s="8">
        <v>2</v>
      </c>
      <c r="G1238" s="14" t="s">
        <v>8414</v>
      </c>
      <c r="H1238">
        <v>282</v>
      </c>
      <c r="I1238" s="15" t="s">
        <v>8415</v>
      </c>
      <c r="J1238" s="8">
        <v>8</v>
      </c>
    </row>
    <row r="1239" spans="1:10" x14ac:dyDescent="0.25">
      <c r="A1239" s="7">
        <v>1418</v>
      </c>
      <c r="B1239" s="8"/>
      <c r="C1239" s="8">
        <v>1</v>
      </c>
      <c r="D1239" s="8">
        <v>1</v>
      </c>
      <c r="G1239" s="14" t="s">
        <v>8414</v>
      </c>
      <c r="H1239">
        <v>68</v>
      </c>
      <c r="I1239" s="15" t="s">
        <v>8415</v>
      </c>
      <c r="J1239" s="8">
        <v>2</v>
      </c>
    </row>
    <row r="1240" spans="1:10" x14ac:dyDescent="0.25">
      <c r="A1240" s="7">
        <v>1419</v>
      </c>
      <c r="B1240" s="8"/>
      <c r="C1240" s="8">
        <v>10</v>
      </c>
      <c r="D1240" s="8">
        <v>10</v>
      </c>
      <c r="G1240" s="14" t="s">
        <v>8414</v>
      </c>
      <c r="H1240">
        <v>86</v>
      </c>
      <c r="I1240" s="15" t="s">
        <v>8415</v>
      </c>
      <c r="J1240" s="8">
        <v>31</v>
      </c>
    </row>
    <row r="1241" spans="1:10" x14ac:dyDescent="0.25">
      <c r="A1241" s="7">
        <v>1420</v>
      </c>
      <c r="B1241" s="8"/>
      <c r="C1241" s="8">
        <v>3</v>
      </c>
      <c r="D1241" s="8">
        <v>3</v>
      </c>
      <c r="G1241" s="14" t="s">
        <v>8414</v>
      </c>
      <c r="H1241">
        <v>115</v>
      </c>
      <c r="I1241" s="15" t="s">
        <v>8415</v>
      </c>
      <c r="J1241" s="8">
        <v>5</v>
      </c>
    </row>
    <row r="1242" spans="1:10" x14ac:dyDescent="0.25">
      <c r="A1242" s="7">
        <v>1421</v>
      </c>
      <c r="B1242" s="8"/>
      <c r="C1242" s="8">
        <v>2</v>
      </c>
      <c r="D1242" s="8">
        <v>2</v>
      </c>
      <c r="G1242" s="14" t="s">
        <v>8414</v>
      </c>
      <c r="H1242">
        <v>75</v>
      </c>
      <c r="I1242" s="15" t="s">
        <v>8415</v>
      </c>
      <c r="J1242" s="8">
        <v>1</v>
      </c>
    </row>
    <row r="1243" spans="1:10" x14ac:dyDescent="0.25">
      <c r="A1243" s="7">
        <v>1422</v>
      </c>
      <c r="B1243" s="8"/>
      <c r="C1243" s="8">
        <v>2</v>
      </c>
      <c r="D1243" s="8">
        <v>2</v>
      </c>
      <c r="G1243" s="14" t="s">
        <v>8414</v>
      </c>
      <c r="H1243">
        <v>43</v>
      </c>
      <c r="I1243" s="15" t="s">
        <v>8415</v>
      </c>
      <c r="J1243" s="8">
        <v>12</v>
      </c>
    </row>
    <row r="1244" spans="1:10" x14ac:dyDescent="0.25">
      <c r="A1244" s="7">
        <v>1423</v>
      </c>
      <c r="B1244" s="8"/>
      <c r="C1244" s="8">
        <v>1</v>
      </c>
      <c r="D1244" s="8">
        <v>1</v>
      </c>
      <c r="G1244" s="14" t="s">
        <v>8414</v>
      </c>
      <c r="H1244">
        <v>48</v>
      </c>
      <c r="I1244" s="15" t="s">
        <v>8415</v>
      </c>
      <c r="J1244" s="8">
        <v>4</v>
      </c>
    </row>
    <row r="1245" spans="1:10" x14ac:dyDescent="0.25">
      <c r="A1245" s="7">
        <v>1424</v>
      </c>
      <c r="B1245" s="8"/>
      <c r="C1245" s="8">
        <v>14</v>
      </c>
      <c r="D1245" s="8">
        <v>14</v>
      </c>
      <c r="G1245" s="14" t="s">
        <v>8414</v>
      </c>
      <c r="H1245">
        <v>52</v>
      </c>
      <c r="I1245" s="15" t="s">
        <v>8415</v>
      </c>
      <c r="J1245" s="8">
        <v>0</v>
      </c>
    </row>
    <row r="1246" spans="1:10" x14ac:dyDescent="0.25">
      <c r="A1246" s="7">
        <v>1425</v>
      </c>
      <c r="B1246" s="8"/>
      <c r="C1246" s="8">
        <v>0</v>
      </c>
      <c r="D1246" s="8">
        <v>0</v>
      </c>
      <c r="G1246" s="14" t="s">
        <v>8414</v>
      </c>
      <c r="H1246">
        <v>43</v>
      </c>
      <c r="I1246" s="15" t="s">
        <v>8415</v>
      </c>
      <c r="J1246" s="8">
        <v>7</v>
      </c>
    </row>
    <row r="1247" spans="1:10" x14ac:dyDescent="0.25">
      <c r="A1247" s="7">
        <v>1426</v>
      </c>
      <c r="B1247" s="8"/>
      <c r="C1247" s="8">
        <v>0</v>
      </c>
      <c r="D1247" s="8">
        <v>0</v>
      </c>
      <c r="G1247" s="14" t="s">
        <v>8414</v>
      </c>
      <c r="H1247">
        <v>58</v>
      </c>
      <c r="I1247" s="15" t="s">
        <v>8415</v>
      </c>
      <c r="J1247" s="8">
        <v>2</v>
      </c>
    </row>
    <row r="1248" spans="1:10" x14ac:dyDescent="0.25">
      <c r="A1248" s="7">
        <v>1427</v>
      </c>
      <c r="B1248" s="8"/>
      <c r="C1248" s="8">
        <v>4</v>
      </c>
      <c r="D1248" s="8">
        <v>4</v>
      </c>
      <c r="G1248" s="14" t="s">
        <v>8414</v>
      </c>
      <c r="H1248">
        <v>47</v>
      </c>
      <c r="I1248" s="15" t="s">
        <v>8415</v>
      </c>
      <c r="J1248" s="8">
        <v>1</v>
      </c>
    </row>
    <row r="1249" spans="1:10" x14ac:dyDescent="0.25">
      <c r="A1249" s="7">
        <v>1428</v>
      </c>
      <c r="B1249" s="8"/>
      <c r="C1249" s="8">
        <v>3</v>
      </c>
      <c r="D1249" s="8">
        <v>3</v>
      </c>
      <c r="G1249" s="14" t="s">
        <v>8414</v>
      </c>
      <c r="H1249">
        <v>36</v>
      </c>
      <c r="I1249" s="15" t="s">
        <v>8415</v>
      </c>
      <c r="J1249" s="8">
        <v>4</v>
      </c>
    </row>
    <row r="1250" spans="1:10" x14ac:dyDescent="0.25">
      <c r="A1250" s="7">
        <v>1429</v>
      </c>
      <c r="B1250" s="8"/>
      <c r="C1250" s="8">
        <v>0</v>
      </c>
      <c r="D1250" s="8">
        <v>0</v>
      </c>
      <c r="G1250" s="14" t="s">
        <v>8414</v>
      </c>
      <c r="H1250">
        <v>17</v>
      </c>
      <c r="I1250" s="15" t="s">
        <v>8415</v>
      </c>
      <c r="J1250" s="8">
        <v>6</v>
      </c>
    </row>
    <row r="1251" spans="1:10" x14ac:dyDescent="0.25">
      <c r="A1251" s="7">
        <v>1430</v>
      </c>
      <c r="B1251" s="8"/>
      <c r="C1251" s="8">
        <v>5</v>
      </c>
      <c r="D1251" s="8">
        <v>5</v>
      </c>
      <c r="G1251" s="14" t="s">
        <v>8414</v>
      </c>
      <c r="H1251">
        <v>104</v>
      </c>
      <c r="I1251" s="15" t="s">
        <v>8415</v>
      </c>
      <c r="J1251" s="8">
        <v>8</v>
      </c>
    </row>
    <row r="1252" spans="1:10" x14ac:dyDescent="0.25">
      <c r="A1252" s="7">
        <v>1431</v>
      </c>
      <c r="B1252" s="8"/>
      <c r="C1252" s="8">
        <v>47</v>
      </c>
      <c r="D1252" s="8">
        <v>47</v>
      </c>
      <c r="G1252" s="14" t="s">
        <v>8414</v>
      </c>
      <c r="H1252">
        <v>47</v>
      </c>
      <c r="I1252" s="15" t="s">
        <v>8415</v>
      </c>
      <c r="J1252" s="8">
        <v>14</v>
      </c>
    </row>
    <row r="1253" spans="1:10" x14ac:dyDescent="0.25">
      <c r="A1253" s="7">
        <v>1432</v>
      </c>
      <c r="B1253" s="8"/>
      <c r="C1253" s="8">
        <v>0</v>
      </c>
      <c r="D1253" s="8">
        <v>0</v>
      </c>
      <c r="G1253" s="14" t="s">
        <v>8414</v>
      </c>
      <c r="H1253">
        <v>38</v>
      </c>
      <c r="I1253" s="15" t="s">
        <v>8415</v>
      </c>
      <c r="J1253" s="8">
        <v>0</v>
      </c>
    </row>
    <row r="1254" spans="1:10" x14ac:dyDescent="0.25">
      <c r="A1254" s="7">
        <v>1433</v>
      </c>
      <c r="B1254" s="8"/>
      <c r="C1254" s="8">
        <v>10</v>
      </c>
      <c r="D1254" s="8">
        <v>10</v>
      </c>
      <c r="G1254" s="14" t="s">
        <v>8414</v>
      </c>
      <c r="H1254">
        <v>81</v>
      </c>
      <c r="I1254" s="15" t="s">
        <v>8415</v>
      </c>
      <c r="J1254" s="8">
        <v>4</v>
      </c>
    </row>
    <row r="1255" spans="1:10" x14ac:dyDescent="0.25">
      <c r="A1255" s="7">
        <v>1434</v>
      </c>
      <c r="B1255" s="8"/>
      <c r="C1255" s="8">
        <v>11</v>
      </c>
      <c r="D1255" s="8">
        <v>11</v>
      </c>
      <c r="G1255" s="14" t="s">
        <v>8414</v>
      </c>
      <c r="H1255">
        <v>55</v>
      </c>
      <c r="I1255" s="15" t="s">
        <v>8415</v>
      </c>
      <c r="J1255" s="8">
        <v>0</v>
      </c>
    </row>
    <row r="1256" spans="1:10" x14ac:dyDescent="0.25">
      <c r="A1256" s="7">
        <v>1435</v>
      </c>
      <c r="B1256" s="8"/>
      <c r="C1256" s="8">
        <v>2</v>
      </c>
      <c r="D1256" s="8">
        <v>2</v>
      </c>
      <c r="G1256" s="14" t="s">
        <v>8414</v>
      </c>
      <c r="H1256">
        <v>41</v>
      </c>
      <c r="I1256" s="15" t="s">
        <v>8415</v>
      </c>
      <c r="J1256" s="8">
        <v>0</v>
      </c>
    </row>
    <row r="1257" spans="1:10" x14ac:dyDescent="0.25">
      <c r="A1257" s="7">
        <v>1436</v>
      </c>
      <c r="B1257" s="8"/>
      <c r="C1257" s="8">
        <v>2</v>
      </c>
      <c r="D1257" s="8">
        <v>2</v>
      </c>
      <c r="G1257" s="14" t="s">
        <v>8414</v>
      </c>
      <c r="H1257">
        <v>79</v>
      </c>
      <c r="I1257" s="15" t="s">
        <v>8415</v>
      </c>
      <c r="J1257" s="8">
        <v>1</v>
      </c>
    </row>
    <row r="1258" spans="1:10" x14ac:dyDescent="0.25">
      <c r="A1258" s="7">
        <v>1437</v>
      </c>
      <c r="B1258" s="8"/>
      <c r="C1258" s="8">
        <v>22</v>
      </c>
      <c r="D1258" s="8">
        <v>22</v>
      </c>
      <c r="G1258" s="14" t="s">
        <v>8414</v>
      </c>
      <c r="H1258">
        <v>16</v>
      </c>
      <c r="I1258" s="15" t="s">
        <v>8415</v>
      </c>
      <c r="J1258" s="8">
        <v>1</v>
      </c>
    </row>
    <row r="1259" spans="1:10" x14ac:dyDescent="0.25">
      <c r="A1259" s="7">
        <v>1438</v>
      </c>
      <c r="B1259" s="8"/>
      <c r="C1259" s="8">
        <v>8</v>
      </c>
      <c r="D1259" s="8">
        <v>8</v>
      </c>
      <c r="G1259" s="14" t="s">
        <v>8414</v>
      </c>
      <c r="H1259">
        <v>8</v>
      </c>
      <c r="I1259" s="15" t="s">
        <v>8415</v>
      </c>
      <c r="J1259" s="8">
        <v>1</v>
      </c>
    </row>
    <row r="1260" spans="1:10" x14ac:dyDescent="0.25">
      <c r="A1260" s="7">
        <v>1439</v>
      </c>
      <c r="B1260" s="8"/>
      <c r="C1260" s="8">
        <v>6</v>
      </c>
      <c r="D1260" s="8">
        <v>6</v>
      </c>
      <c r="G1260" s="14" t="s">
        <v>8414</v>
      </c>
      <c r="H1260">
        <v>95</v>
      </c>
      <c r="I1260" s="15" t="s">
        <v>8415</v>
      </c>
      <c r="J1260" s="8">
        <v>1</v>
      </c>
    </row>
    <row r="1261" spans="1:10" x14ac:dyDescent="0.25">
      <c r="A1261" s="7">
        <v>1440</v>
      </c>
      <c r="B1261" s="8"/>
      <c r="C1261" s="8">
        <v>1</v>
      </c>
      <c r="D1261" s="8">
        <v>1</v>
      </c>
      <c r="G1261" s="14" t="s">
        <v>8414</v>
      </c>
      <c r="H1261">
        <v>25</v>
      </c>
      <c r="I1261" s="15" t="s">
        <v>8415</v>
      </c>
      <c r="J1261" s="8">
        <v>4</v>
      </c>
    </row>
    <row r="1262" spans="1:10" x14ac:dyDescent="0.25">
      <c r="A1262" s="7">
        <v>1441</v>
      </c>
      <c r="B1262" s="8"/>
      <c r="C1262" s="8">
        <v>3</v>
      </c>
      <c r="D1262" s="8">
        <v>3</v>
      </c>
      <c r="G1262" s="14" t="s">
        <v>8414</v>
      </c>
      <c r="H1262">
        <v>19</v>
      </c>
      <c r="I1262" s="15" t="s">
        <v>8415</v>
      </c>
      <c r="J1262" s="8">
        <v>0</v>
      </c>
    </row>
    <row r="1263" spans="1:10" x14ac:dyDescent="0.25">
      <c r="A1263" s="7">
        <v>1442</v>
      </c>
      <c r="B1263" s="8"/>
      <c r="C1263" s="8">
        <v>0</v>
      </c>
      <c r="D1263" s="8">
        <v>0</v>
      </c>
      <c r="G1263" s="14" t="s">
        <v>8414</v>
      </c>
      <c r="H1263">
        <v>90</v>
      </c>
      <c r="I1263" s="15" t="s">
        <v>8415</v>
      </c>
      <c r="J1263" s="8">
        <v>0</v>
      </c>
    </row>
    <row r="1264" spans="1:10" x14ac:dyDescent="0.25">
      <c r="A1264" s="7">
        <v>1443</v>
      </c>
      <c r="B1264" s="8"/>
      <c r="C1264" s="8">
        <v>0</v>
      </c>
      <c r="D1264" s="8">
        <v>0</v>
      </c>
      <c r="G1264" s="14" t="s">
        <v>8414</v>
      </c>
      <c r="H1264">
        <v>41</v>
      </c>
      <c r="I1264" s="15" t="s">
        <v>8415</v>
      </c>
      <c r="J1264" s="8">
        <v>2</v>
      </c>
    </row>
    <row r="1265" spans="1:10" x14ac:dyDescent="0.25">
      <c r="A1265" s="7">
        <v>1444</v>
      </c>
      <c r="B1265" s="8"/>
      <c r="C1265" s="8">
        <v>0</v>
      </c>
      <c r="D1265" s="8">
        <v>0</v>
      </c>
      <c r="G1265" s="14" t="s">
        <v>8414</v>
      </c>
      <c r="H1265">
        <v>30</v>
      </c>
      <c r="I1265" s="15" t="s">
        <v>8415</v>
      </c>
      <c r="J1265" s="8">
        <v>24</v>
      </c>
    </row>
    <row r="1266" spans="1:10" x14ac:dyDescent="0.25">
      <c r="A1266" s="7">
        <v>1445</v>
      </c>
      <c r="B1266" s="8"/>
      <c r="C1266" s="8">
        <v>0</v>
      </c>
      <c r="D1266" s="8">
        <v>0</v>
      </c>
      <c r="G1266" s="14" t="s">
        <v>8414</v>
      </c>
      <c r="H1266">
        <v>38</v>
      </c>
      <c r="I1266" s="15" t="s">
        <v>8415</v>
      </c>
      <c r="J1266" s="8">
        <v>1</v>
      </c>
    </row>
    <row r="1267" spans="1:10" x14ac:dyDescent="0.25">
      <c r="A1267" s="7">
        <v>1446</v>
      </c>
      <c r="B1267" s="8"/>
      <c r="C1267" s="8">
        <v>0</v>
      </c>
      <c r="D1267" s="8">
        <v>0</v>
      </c>
      <c r="G1267" s="14" t="s">
        <v>8414</v>
      </c>
      <c r="H1267">
        <v>65</v>
      </c>
      <c r="I1267" s="15" t="s">
        <v>8415</v>
      </c>
      <c r="J1267" s="8">
        <v>2</v>
      </c>
    </row>
    <row r="1268" spans="1:10" x14ac:dyDescent="0.25">
      <c r="A1268" s="7">
        <v>1447</v>
      </c>
      <c r="B1268" s="8"/>
      <c r="C1268" s="8">
        <v>3</v>
      </c>
      <c r="D1268" s="8">
        <v>3</v>
      </c>
      <c r="G1268" s="14" t="s">
        <v>8414</v>
      </c>
      <c r="H1268">
        <v>75</v>
      </c>
      <c r="I1268" s="15" t="s">
        <v>8415</v>
      </c>
      <c r="J1268" s="8">
        <v>1</v>
      </c>
    </row>
    <row r="1269" spans="1:10" x14ac:dyDescent="0.25">
      <c r="A1269" s="7">
        <v>1448</v>
      </c>
      <c r="B1269" s="8"/>
      <c r="C1269" s="8">
        <v>0</v>
      </c>
      <c r="D1269" s="8">
        <v>0</v>
      </c>
      <c r="G1269" s="14" t="s">
        <v>8414</v>
      </c>
      <c r="H1269">
        <v>16</v>
      </c>
      <c r="I1269" s="15" t="s">
        <v>8415</v>
      </c>
      <c r="J1269" s="8">
        <v>37</v>
      </c>
    </row>
    <row r="1270" spans="1:10" x14ac:dyDescent="0.25">
      <c r="A1270" s="7">
        <v>1449</v>
      </c>
      <c r="B1270" s="8"/>
      <c r="C1270" s="8">
        <v>0</v>
      </c>
      <c r="D1270" s="8">
        <v>0</v>
      </c>
      <c r="G1270" s="14" t="s">
        <v>8414</v>
      </c>
      <c r="H1270">
        <v>10</v>
      </c>
      <c r="I1270" s="15" t="s">
        <v>8415</v>
      </c>
      <c r="J1270" s="8">
        <v>5</v>
      </c>
    </row>
    <row r="1271" spans="1:10" x14ac:dyDescent="0.25">
      <c r="A1271" s="7">
        <v>1450</v>
      </c>
      <c r="B1271" s="8"/>
      <c r="C1271" s="8">
        <v>1</v>
      </c>
      <c r="D1271" s="8">
        <v>1</v>
      </c>
      <c r="G1271" s="14" t="s">
        <v>8414</v>
      </c>
      <c r="H1271">
        <v>27</v>
      </c>
      <c r="I1271" s="15" t="s">
        <v>8415</v>
      </c>
      <c r="J1271" s="8">
        <v>4</v>
      </c>
    </row>
    <row r="1272" spans="1:10" x14ac:dyDescent="0.25">
      <c r="A1272" s="7">
        <v>1461</v>
      </c>
      <c r="B1272" s="8">
        <v>340</v>
      </c>
      <c r="C1272" s="8"/>
      <c r="D1272" s="8">
        <v>340</v>
      </c>
      <c r="G1272" s="14" t="s">
        <v>8414</v>
      </c>
      <c r="H1272">
        <v>259</v>
      </c>
      <c r="I1272" s="15" t="s">
        <v>8415</v>
      </c>
      <c r="J1272" s="8">
        <v>16</v>
      </c>
    </row>
    <row r="1273" spans="1:10" x14ac:dyDescent="0.25">
      <c r="A1273" s="7">
        <v>1462</v>
      </c>
      <c r="B1273" s="8">
        <v>150</v>
      </c>
      <c r="C1273" s="8"/>
      <c r="D1273" s="8">
        <v>150</v>
      </c>
      <c r="G1273" s="14" t="s">
        <v>8414</v>
      </c>
      <c r="H1273">
        <v>39</v>
      </c>
      <c r="I1273" s="15" t="s">
        <v>8415</v>
      </c>
      <c r="J1273" s="8">
        <v>9</v>
      </c>
    </row>
    <row r="1274" spans="1:10" x14ac:dyDescent="0.25">
      <c r="A1274" s="7">
        <v>1463</v>
      </c>
      <c r="B1274" s="8">
        <v>25</v>
      </c>
      <c r="C1274" s="8"/>
      <c r="D1274" s="8">
        <v>25</v>
      </c>
      <c r="G1274" s="14" t="s">
        <v>8414</v>
      </c>
      <c r="H1274">
        <v>42</v>
      </c>
      <c r="I1274" s="15" t="s">
        <v>8415</v>
      </c>
      <c r="J1274" s="8">
        <v>0</v>
      </c>
    </row>
    <row r="1275" spans="1:10" x14ac:dyDescent="0.25">
      <c r="A1275" s="7">
        <v>1464</v>
      </c>
      <c r="B1275" s="8">
        <v>234</v>
      </c>
      <c r="C1275" s="8"/>
      <c r="D1275" s="8">
        <v>234</v>
      </c>
      <c r="G1275" s="14" t="s">
        <v>8414</v>
      </c>
      <c r="H1275">
        <v>10</v>
      </c>
      <c r="I1275" s="15" t="s">
        <v>8415</v>
      </c>
      <c r="J1275" s="8">
        <v>40</v>
      </c>
    </row>
    <row r="1276" spans="1:10" x14ac:dyDescent="0.25">
      <c r="A1276" s="7">
        <v>1465</v>
      </c>
      <c r="B1276" s="8">
        <v>2602</v>
      </c>
      <c r="C1276" s="8"/>
      <c r="D1276" s="8">
        <v>2602</v>
      </c>
      <c r="G1276" s="14" t="s">
        <v>8414</v>
      </c>
      <c r="H1276">
        <v>56</v>
      </c>
      <c r="I1276" s="15" t="s">
        <v>8415</v>
      </c>
      <c r="J1276" s="8">
        <v>0</v>
      </c>
    </row>
    <row r="1277" spans="1:10" x14ac:dyDescent="0.25">
      <c r="A1277" s="7">
        <v>1466</v>
      </c>
      <c r="B1277" s="8">
        <v>248</v>
      </c>
      <c r="C1277" s="8"/>
      <c r="D1277" s="8">
        <v>248</v>
      </c>
      <c r="G1277" s="14" t="s">
        <v>8414</v>
      </c>
      <c r="H1277">
        <v>20</v>
      </c>
      <c r="I1277" s="15" t="s">
        <v>8415</v>
      </c>
      <c r="J1277" s="8">
        <v>2</v>
      </c>
    </row>
    <row r="1278" spans="1:10" x14ac:dyDescent="0.25">
      <c r="A1278" s="7">
        <v>1467</v>
      </c>
      <c r="B1278" s="8">
        <v>600</v>
      </c>
      <c r="C1278" s="8"/>
      <c r="D1278" s="8">
        <v>600</v>
      </c>
      <c r="G1278" s="14" t="s">
        <v>8414</v>
      </c>
      <c r="H1278">
        <v>170</v>
      </c>
      <c r="I1278" s="15" t="s">
        <v>8415</v>
      </c>
      <c r="J1278" s="8">
        <v>1</v>
      </c>
    </row>
    <row r="1279" spans="1:10" x14ac:dyDescent="0.25">
      <c r="A1279" s="7">
        <v>1468</v>
      </c>
      <c r="B1279" s="8">
        <v>293</v>
      </c>
      <c r="C1279" s="8"/>
      <c r="D1279" s="8">
        <v>293</v>
      </c>
      <c r="G1279" s="14" t="s">
        <v>8414</v>
      </c>
      <c r="H1279">
        <v>29</v>
      </c>
      <c r="I1279" s="15" t="s">
        <v>8415</v>
      </c>
      <c r="J1279" s="8">
        <v>9</v>
      </c>
    </row>
    <row r="1280" spans="1:10" x14ac:dyDescent="0.25">
      <c r="A1280" s="7">
        <v>1469</v>
      </c>
      <c r="B1280" s="8">
        <v>321</v>
      </c>
      <c r="C1280" s="8"/>
      <c r="D1280" s="8">
        <v>321</v>
      </c>
      <c r="G1280" s="14" t="s">
        <v>8414</v>
      </c>
      <c r="H1280">
        <v>132</v>
      </c>
      <c r="I1280" s="15" t="s">
        <v>8415</v>
      </c>
      <c r="J1280" s="8">
        <v>34</v>
      </c>
    </row>
    <row r="1281" spans="1:10" x14ac:dyDescent="0.25">
      <c r="A1281" s="7">
        <v>1470</v>
      </c>
      <c r="B1281" s="8">
        <v>81</v>
      </c>
      <c r="C1281" s="8"/>
      <c r="D1281" s="8">
        <v>81</v>
      </c>
      <c r="G1281" s="14" t="s">
        <v>8414</v>
      </c>
      <c r="H1281">
        <v>27</v>
      </c>
      <c r="I1281" s="15" t="s">
        <v>8415</v>
      </c>
      <c r="J1281" s="8">
        <v>23</v>
      </c>
    </row>
    <row r="1282" spans="1:10" x14ac:dyDescent="0.25">
      <c r="A1282" s="7">
        <v>1471</v>
      </c>
      <c r="B1282" s="8">
        <v>343</v>
      </c>
      <c r="C1282" s="8"/>
      <c r="D1282" s="8">
        <v>343</v>
      </c>
      <c r="G1282" s="14" t="s">
        <v>8414</v>
      </c>
      <c r="H1282">
        <v>26</v>
      </c>
      <c r="I1282" s="15" t="s">
        <v>8415</v>
      </c>
      <c r="J1282" s="8">
        <v>19</v>
      </c>
    </row>
    <row r="1283" spans="1:10" x14ac:dyDescent="0.25">
      <c r="A1283" s="7">
        <v>1472</v>
      </c>
      <c r="B1283" s="8">
        <v>336</v>
      </c>
      <c r="C1283" s="8"/>
      <c r="D1283" s="8">
        <v>336</v>
      </c>
      <c r="G1283" s="14" t="s">
        <v>8414</v>
      </c>
      <c r="H1283">
        <v>43</v>
      </c>
      <c r="I1283" s="15" t="s">
        <v>8415</v>
      </c>
      <c r="J1283" s="8">
        <v>50</v>
      </c>
    </row>
    <row r="1284" spans="1:10" x14ac:dyDescent="0.25">
      <c r="A1284" s="7">
        <v>1473</v>
      </c>
      <c r="B1284" s="8">
        <v>47</v>
      </c>
      <c r="C1284" s="8"/>
      <c r="D1284" s="8">
        <v>47</v>
      </c>
      <c r="G1284" s="14" t="s">
        <v>8414</v>
      </c>
      <c r="H1284">
        <v>80</v>
      </c>
      <c r="I1284" s="15" t="s">
        <v>8415</v>
      </c>
      <c r="J1284" s="8">
        <v>12</v>
      </c>
    </row>
    <row r="1285" spans="1:10" x14ac:dyDescent="0.25">
      <c r="A1285" s="7">
        <v>1474</v>
      </c>
      <c r="B1285" s="8">
        <v>76</v>
      </c>
      <c r="C1285" s="8"/>
      <c r="D1285" s="8">
        <v>76</v>
      </c>
      <c r="G1285" s="14" t="s">
        <v>8414</v>
      </c>
      <c r="H1285">
        <v>33</v>
      </c>
      <c r="I1285" s="15" t="s">
        <v>8415</v>
      </c>
      <c r="J1285" s="8">
        <v>8</v>
      </c>
    </row>
    <row r="1286" spans="1:10" x14ac:dyDescent="0.25">
      <c r="A1286" s="7">
        <v>1475</v>
      </c>
      <c r="B1286" s="8">
        <v>441</v>
      </c>
      <c r="C1286" s="8"/>
      <c r="D1286" s="8">
        <v>441</v>
      </c>
      <c r="G1286" s="14" t="s">
        <v>8414</v>
      </c>
      <c r="H1286">
        <v>71</v>
      </c>
      <c r="I1286" s="15" t="s">
        <v>8415</v>
      </c>
      <c r="J1286" s="8">
        <v>9</v>
      </c>
    </row>
    <row r="1287" spans="1:10" x14ac:dyDescent="0.25">
      <c r="A1287" s="7">
        <v>1476</v>
      </c>
      <c r="B1287" s="8">
        <v>916</v>
      </c>
      <c r="C1287" s="8"/>
      <c r="D1287" s="8">
        <v>916</v>
      </c>
      <c r="G1287" s="14" t="s">
        <v>8414</v>
      </c>
      <c r="H1287">
        <v>81</v>
      </c>
      <c r="I1287" s="15" t="s">
        <v>8415</v>
      </c>
      <c r="J1287" s="8">
        <v>43</v>
      </c>
    </row>
    <row r="1288" spans="1:10" x14ac:dyDescent="0.25">
      <c r="A1288" s="7">
        <v>1477</v>
      </c>
      <c r="B1288" s="8">
        <v>369</v>
      </c>
      <c r="C1288" s="8"/>
      <c r="D1288" s="8">
        <v>369</v>
      </c>
      <c r="G1288" s="14" t="s">
        <v>8414</v>
      </c>
      <c r="H1288">
        <v>76</v>
      </c>
      <c r="I1288" s="15" t="s">
        <v>8415</v>
      </c>
      <c r="J1288" s="8">
        <v>28</v>
      </c>
    </row>
    <row r="1289" spans="1:10" x14ac:dyDescent="0.25">
      <c r="A1289" s="7">
        <v>1478</v>
      </c>
      <c r="B1289" s="8">
        <v>20242</v>
      </c>
      <c r="C1289" s="8"/>
      <c r="D1289" s="8">
        <v>20242</v>
      </c>
      <c r="G1289" s="14" t="s">
        <v>8414</v>
      </c>
      <c r="H1289">
        <v>48</v>
      </c>
      <c r="I1289" s="15" t="s">
        <v>8415</v>
      </c>
      <c r="J1289" s="8">
        <v>4</v>
      </c>
    </row>
    <row r="1290" spans="1:10" x14ac:dyDescent="0.25">
      <c r="A1290" s="7">
        <v>1479</v>
      </c>
      <c r="B1290" s="8">
        <v>71</v>
      </c>
      <c r="C1290" s="8"/>
      <c r="D1290" s="8">
        <v>71</v>
      </c>
      <c r="G1290" s="14" t="s">
        <v>8414</v>
      </c>
      <c r="H1290">
        <v>61</v>
      </c>
      <c r="I1290" s="15" t="s">
        <v>8415</v>
      </c>
      <c r="J1290" s="8">
        <v>24</v>
      </c>
    </row>
    <row r="1291" spans="1:10" x14ac:dyDescent="0.25">
      <c r="A1291" s="7">
        <v>1480</v>
      </c>
      <c r="B1291" s="8">
        <v>635</v>
      </c>
      <c r="C1291" s="8"/>
      <c r="D1291" s="8">
        <v>635</v>
      </c>
      <c r="G1291" s="14" t="s">
        <v>8414</v>
      </c>
      <c r="H1291">
        <v>60</v>
      </c>
      <c r="I1291" s="15" t="s">
        <v>8415</v>
      </c>
      <c r="J1291" s="8">
        <v>2</v>
      </c>
    </row>
    <row r="1292" spans="1:10" x14ac:dyDescent="0.25">
      <c r="A1292" s="7">
        <v>1481</v>
      </c>
      <c r="B1292" s="8"/>
      <c r="C1292" s="8">
        <v>6</v>
      </c>
      <c r="D1292" s="8">
        <v>6</v>
      </c>
      <c r="G1292" s="14" t="s">
        <v>8414</v>
      </c>
      <c r="H1292">
        <v>136</v>
      </c>
      <c r="I1292" s="15" t="s">
        <v>8415</v>
      </c>
      <c r="J1292" s="8">
        <v>2</v>
      </c>
    </row>
    <row r="1293" spans="1:10" x14ac:dyDescent="0.25">
      <c r="A1293" s="7">
        <v>1482</v>
      </c>
      <c r="B1293" s="8"/>
      <c r="C1293" s="8">
        <v>1</v>
      </c>
      <c r="D1293" s="8">
        <v>1</v>
      </c>
      <c r="G1293" s="14" t="s">
        <v>8414</v>
      </c>
      <c r="H1293">
        <v>14</v>
      </c>
      <c r="I1293" s="15" t="s">
        <v>8415</v>
      </c>
      <c r="J1293" s="8">
        <v>20</v>
      </c>
    </row>
    <row r="1294" spans="1:10" x14ac:dyDescent="0.25">
      <c r="A1294" s="7">
        <v>1483</v>
      </c>
      <c r="B1294" s="8"/>
      <c r="C1294" s="8">
        <v>2</v>
      </c>
      <c r="D1294" s="8">
        <v>2</v>
      </c>
      <c r="G1294" s="14" t="s">
        <v>8414</v>
      </c>
      <c r="H1294">
        <v>78</v>
      </c>
      <c r="I1294" s="15" t="s">
        <v>8415</v>
      </c>
      <c r="J1294" s="8">
        <v>1</v>
      </c>
    </row>
    <row r="1295" spans="1:10" x14ac:dyDescent="0.25">
      <c r="A1295" s="7">
        <v>1484</v>
      </c>
      <c r="B1295" s="8"/>
      <c r="C1295" s="8">
        <v>0</v>
      </c>
      <c r="D1295" s="8">
        <v>0</v>
      </c>
      <c r="G1295" s="14" t="s">
        <v>8414</v>
      </c>
      <c r="H1295">
        <v>4</v>
      </c>
      <c r="I1295" s="15" t="s">
        <v>8415</v>
      </c>
      <c r="J1295" s="8">
        <v>1</v>
      </c>
    </row>
    <row r="1296" spans="1:10" x14ac:dyDescent="0.25">
      <c r="A1296" s="7">
        <v>1485</v>
      </c>
      <c r="B1296" s="8"/>
      <c r="C1296" s="8">
        <v>3</v>
      </c>
      <c r="D1296" s="8">
        <v>3</v>
      </c>
      <c r="G1296" s="14" t="s">
        <v>8414</v>
      </c>
      <c r="H1296">
        <v>11</v>
      </c>
      <c r="I1296" s="15" t="s">
        <v>8415</v>
      </c>
      <c r="J1296" s="8">
        <v>4</v>
      </c>
    </row>
    <row r="1297" spans="1:10" x14ac:dyDescent="0.25">
      <c r="A1297" s="7">
        <v>1486</v>
      </c>
      <c r="B1297" s="8"/>
      <c r="C1297" s="8">
        <v>3</v>
      </c>
      <c r="D1297" s="8">
        <v>3</v>
      </c>
      <c r="G1297" s="14" t="s">
        <v>8414</v>
      </c>
      <c r="H1297">
        <v>185</v>
      </c>
      <c r="I1297" s="15" t="s">
        <v>8415</v>
      </c>
      <c r="J1297" s="8">
        <v>1</v>
      </c>
    </row>
    <row r="1298" spans="1:10" x14ac:dyDescent="0.25">
      <c r="A1298" s="7">
        <v>1487</v>
      </c>
      <c r="B1298" s="8"/>
      <c r="C1298" s="8">
        <v>0</v>
      </c>
      <c r="D1298" s="8">
        <v>0</v>
      </c>
      <c r="G1298" s="14" t="s">
        <v>8414</v>
      </c>
      <c r="H1298">
        <v>59</v>
      </c>
      <c r="I1298" s="15" t="s">
        <v>8415</v>
      </c>
      <c r="J1298" s="8">
        <v>1</v>
      </c>
    </row>
    <row r="1299" spans="1:10" x14ac:dyDescent="0.25">
      <c r="A1299" s="7">
        <v>1488</v>
      </c>
      <c r="B1299" s="8"/>
      <c r="C1299" s="8">
        <v>6</v>
      </c>
      <c r="D1299" s="8">
        <v>6</v>
      </c>
      <c r="G1299" s="14" t="s">
        <v>8414</v>
      </c>
      <c r="H1299">
        <v>27</v>
      </c>
      <c r="I1299" s="15" t="s">
        <v>8415</v>
      </c>
      <c r="J1299" s="8">
        <v>13</v>
      </c>
    </row>
    <row r="1300" spans="1:10" x14ac:dyDescent="0.25">
      <c r="A1300" s="7">
        <v>1489</v>
      </c>
      <c r="B1300" s="8"/>
      <c r="C1300" s="8">
        <v>0</v>
      </c>
      <c r="D1300" s="8">
        <v>0</v>
      </c>
      <c r="G1300" s="14" t="s">
        <v>8414</v>
      </c>
      <c r="H1300">
        <v>63</v>
      </c>
      <c r="I1300" s="15" t="s">
        <v>8415</v>
      </c>
      <c r="J1300" s="8">
        <v>1</v>
      </c>
    </row>
    <row r="1301" spans="1:10" x14ac:dyDescent="0.25">
      <c r="A1301" s="7">
        <v>1490</v>
      </c>
      <c r="B1301" s="8"/>
      <c r="C1301" s="8">
        <v>19</v>
      </c>
      <c r="D1301" s="8">
        <v>19</v>
      </c>
      <c r="G1301" s="14" t="s">
        <v>8414</v>
      </c>
      <c r="H1301">
        <v>13</v>
      </c>
      <c r="I1301" s="15" t="s">
        <v>8415</v>
      </c>
      <c r="J1301" s="8">
        <v>1</v>
      </c>
    </row>
    <row r="1302" spans="1:10" x14ac:dyDescent="0.25">
      <c r="A1302" s="7">
        <v>1491</v>
      </c>
      <c r="B1302" s="8"/>
      <c r="C1302" s="8">
        <v>1</v>
      </c>
      <c r="D1302" s="8">
        <v>1</v>
      </c>
      <c r="G1302" s="14" t="s">
        <v>8414</v>
      </c>
      <c r="H1302">
        <v>13</v>
      </c>
      <c r="I1302" s="15" t="s">
        <v>8415</v>
      </c>
      <c r="J1302" s="8">
        <v>0</v>
      </c>
    </row>
    <row r="1303" spans="1:10" x14ac:dyDescent="0.25">
      <c r="A1303" s="7">
        <v>1492</v>
      </c>
      <c r="B1303" s="8"/>
      <c r="C1303" s="8">
        <v>2</v>
      </c>
      <c r="D1303" s="8">
        <v>2</v>
      </c>
      <c r="G1303" s="14" t="s">
        <v>8414</v>
      </c>
      <c r="H1303">
        <v>57</v>
      </c>
      <c r="I1303" s="15" t="s">
        <v>8415</v>
      </c>
      <c r="J1303" s="8">
        <v>3</v>
      </c>
    </row>
    <row r="1304" spans="1:10" x14ac:dyDescent="0.25">
      <c r="A1304" s="7">
        <v>1493</v>
      </c>
      <c r="B1304" s="8"/>
      <c r="C1304" s="8">
        <v>0</v>
      </c>
      <c r="D1304" s="8">
        <v>0</v>
      </c>
      <c r="G1304" s="14" t="s">
        <v>8414</v>
      </c>
      <c r="H1304">
        <v>61</v>
      </c>
      <c r="I1304" s="15" t="s">
        <v>8415</v>
      </c>
      <c r="J1304" s="8">
        <v>14</v>
      </c>
    </row>
    <row r="1305" spans="1:10" x14ac:dyDescent="0.25">
      <c r="A1305" s="7">
        <v>1494</v>
      </c>
      <c r="B1305" s="8"/>
      <c r="C1305" s="8">
        <v>11</v>
      </c>
      <c r="D1305" s="8">
        <v>11</v>
      </c>
      <c r="G1305" s="14" t="s">
        <v>8414</v>
      </c>
      <c r="H1305">
        <v>65</v>
      </c>
      <c r="I1305" s="15" t="s">
        <v>8415</v>
      </c>
      <c r="J1305" s="8">
        <v>2</v>
      </c>
    </row>
    <row r="1306" spans="1:10" x14ac:dyDescent="0.25">
      <c r="A1306" s="7">
        <v>1495</v>
      </c>
      <c r="B1306" s="8"/>
      <c r="C1306" s="8">
        <v>0</v>
      </c>
      <c r="D1306" s="8">
        <v>0</v>
      </c>
      <c r="G1306" s="14" t="s">
        <v>8414</v>
      </c>
      <c r="H1306">
        <v>134</v>
      </c>
      <c r="I1306" s="15" t="s">
        <v>8415</v>
      </c>
      <c r="J1306" s="8">
        <v>5</v>
      </c>
    </row>
    <row r="1307" spans="1:10" x14ac:dyDescent="0.25">
      <c r="A1307" s="7">
        <v>1496</v>
      </c>
      <c r="B1307" s="8"/>
      <c r="C1307" s="8">
        <v>0</v>
      </c>
      <c r="D1307" s="8">
        <v>0</v>
      </c>
      <c r="G1307" s="14" t="s">
        <v>8414</v>
      </c>
      <c r="H1307">
        <v>37</v>
      </c>
      <c r="I1307" s="15" t="s">
        <v>8415</v>
      </c>
      <c r="J1307" s="8">
        <v>14</v>
      </c>
    </row>
    <row r="1308" spans="1:10" x14ac:dyDescent="0.25">
      <c r="A1308" s="7">
        <v>1497</v>
      </c>
      <c r="B1308" s="8"/>
      <c r="C1308" s="8">
        <v>1</v>
      </c>
      <c r="D1308" s="8">
        <v>1</v>
      </c>
      <c r="G1308" s="14" t="s">
        <v>8414</v>
      </c>
      <c r="H1308">
        <v>37</v>
      </c>
      <c r="I1308" s="15" t="s">
        <v>8415</v>
      </c>
      <c r="J1308" s="8">
        <v>9</v>
      </c>
    </row>
    <row r="1309" spans="1:10" x14ac:dyDescent="0.25">
      <c r="A1309" s="7">
        <v>1498</v>
      </c>
      <c r="B1309" s="8"/>
      <c r="C1309" s="8">
        <v>3</v>
      </c>
      <c r="D1309" s="8">
        <v>3</v>
      </c>
      <c r="G1309" s="14" t="s">
        <v>8414</v>
      </c>
      <c r="H1309">
        <v>150</v>
      </c>
      <c r="I1309" s="15" t="s">
        <v>8415</v>
      </c>
      <c r="J1309" s="8">
        <v>8</v>
      </c>
    </row>
    <row r="1310" spans="1:10" x14ac:dyDescent="0.25">
      <c r="A1310" s="7">
        <v>1499</v>
      </c>
      <c r="B1310" s="8"/>
      <c r="C1310" s="8">
        <v>1</v>
      </c>
      <c r="D1310" s="8">
        <v>1</v>
      </c>
      <c r="G1310" s="14" t="s">
        <v>8414</v>
      </c>
      <c r="H1310">
        <v>56</v>
      </c>
      <c r="I1310" s="15" t="s">
        <v>8415</v>
      </c>
      <c r="J1310" s="8">
        <v>7</v>
      </c>
    </row>
    <row r="1311" spans="1:10" x14ac:dyDescent="0.25">
      <c r="A1311" s="7">
        <v>1500</v>
      </c>
      <c r="B1311" s="8"/>
      <c r="C1311" s="8">
        <v>15</v>
      </c>
      <c r="D1311" s="8">
        <v>15</v>
      </c>
      <c r="G1311" s="14" t="s">
        <v>8414</v>
      </c>
      <c r="H1311">
        <v>18</v>
      </c>
      <c r="I1311" s="15" t="s">
        <v>8415</v>
      </c>
      <c r="J1311" s="8">
        <v>0</v>
      </c>
    </row>
    <row r="1312" spans="1:10" x14ac:dyDescent="0.25">
      <c r="A1312" s="7">
        <v>1501</v>
      </c>
      <c r="B1312" s="8">
        <v>885</v>
      </c>
      <c r="C1312" s="8"/>
      <c r="D1312" s="8">
        <v>885</v>
      </c>
      <c r="G1312" s="14" t="s">
        <v>8414</v>
      </c>
      <c r="H1312">
        <v>60</v>
      </c>
      <c r="I1312" s="15" t="s">
        <v>8415</v>
      </c>
      <c r="J1312" s="8">
        <v>84</v>
      </c>
    </row>
    <row r="1313" spans="1:10" x14ac:dyDescent="0.25">
      <c r="A1313" s="7">
        <v>1502</v>
      </c>
      <c r="B1313" s="8">
        <v>329</v>
      </c>
      <c r="C1313" s="8"/>
      <c r="D1313" s="8">
        <v>329</v>
      </c>
      <c r="G1313" s="14" t="s">
        <v>8414</v>
      </c>
      <c r="H1313">
        <v>67</v>
      </c>
      <c r="I1313" s="15" t="s">
        <v>8415</v>
      </c>
      <c r="J1313" s="8">
        <v>11</v>
      </c>
    </row>
    <row r="1314" spans="1:10" x14ac:dyDescent="0.25">
      <c r="A1314" s="7">
        <v>1503</v>
      </c>
      <c r="B1314" s="8">
        <v>71</v>
      </c>
      <c r="C1314" s="8"/>
      <c r="D1314" s="8">
        <v>71</v>
      </c>
      <c r="G1314" s="14" t="s">
        <v>8414</v>
      </c>
      <c r="H1314">
        <v>35</v>
      </c>
      <c r="I1314" s="15" t="s">
        <v>8415</v>
      </c>
      <c r="J1314" s="8">
        <v>1</v>
      </c>
    </row>
    <row r="1315" spans="1:10" x14ac:dyDescent="0.25">
      <c r="A1315" s="7">
        <v>1504</v>
      </c>
      <c r="B1315" s="8">
        <v>269</v>
      </c>
      <c r="C1315" s="8"/>
      <c r="D1315" s="8">
        <v>269</v>
      </c>
      <c r="G1315" s="14" t="s">
        <v>8414</v>
      </c>
      <c r="H1315">
        <v>34</v>
      </c>
      <c r="I1315" s="15" t="s">
        <v>8415</v>
      </c>
      <c r="J1315" s="8">
        <v>4</v>
      </c>
    </row>
    <row r="1316" spans="1:10" x14ac:dyDescent="0.25">
      <c r="A1316" s="7">
        <v>1505</v>
      </c>
      <c r="B1316" s="8">
        <v>345</v>
      </c>
      <c r="C1316" s="8"/>
      <c r="D1316" s="8">
        <v>345</v>
      </c>
      <c r="G1316" s="14" t="s">
        <v>8414</v>
      </c>
      <c r="H1316">
        <v>36</v>
      </c>
      <c r="I1316" s="15" t="s">
        <v>8415</v>
      </c>
      <c r="J1316" s="8">
        <v>10</v>
      </c>
    </row>
    <row r="1317" spans="1:10" x14ac:dyDescent="0.25">
      <c r="A1317" s="7">
        <v>1506</v>
      </c>
      <c r="B1317" s="8">
        <v>43</v>
      </c>
      <c r="C1317" s="8"/>
      <c r="D1317" s="8">
        <v>43</v>
      </c>
      <c r="G1317" s="14" t="s">
        <v>8414</v>
      </c>
      <c r="H1317">
        <v>18</v>
      </c>
      <c r="I1317" s="15" t="s">
        <v>8415</v>
      </c>
      <c r="J1317" s="8">
        <v>16</v>
      </c>
    </row>
    <row r="1318" spans="1:10" x14ac:dyDescent="0.25">
      <c r="A1318" s="7">
        <v>1507</v>
      </c>
      <c r="B1318" s="8">
        <v>33</v>
      </c>
      <c r="C1318" s="8"/>
      <c r="D1318" s="8">
        <v>33</v>
      </c>
      <c r="G1318" s="14" t="s">
        <v>8414</v>
      </c>
      <c r="H1318">
        <v>25</v>
      </c>
      <c r="I1318" s="15" t="s">
        <v>8415</v>
      </c>
      <c r="J1318" s="8">
        <v>2</v>
      </c>
    </row>
    <row r="1319" spans="1:10" x14ac:dyDescent="0.25">
      <c r="A1319" s="7">
        <v>1508</v>
      </c>
      <c r="B1319" s="8">
        <v>211</v>
      </c>
      <c r="C1319" s="8"/>
      <c r="D1319" s="8">
        <v>211</v>
      </c>
      <c r="G1319" s="14" t="s">
        <v>8414</v>
      </c>
      <c r="H1319">
        <v>21</v>
      </c>
      <c r="I1319" s="15" t="s">
        <v>8415</v>
      </c>
      <c r="J1319" s="8">
        <v>5</v>
      </c>
    </row>
    <row r="1320" spans="1:10" x14ac:dyDescent="0.25">
      <c r="A1320" s="7">
        <v>1509</v>
      </c>
      <c r="B1320" s="8">
        <v>196</v>
      </c>
      <c r="C1320" s="8"/>
      <c r="D1320" s="8">
        <v>196</v>
      </c>
      <c r="G1320" s="14" t="s">
        <v>8414</v>
      </c>
      <c r="H1320">
        <v>151</v>
      </c>
      <c r="I1320" s="15" t="s">
        <v>8415</v>
      </c>
      <c r="J1320" s="8">
        <v>1</v>
      </c>
    </row>
    <row r="1321" spans="1:10" x14ac:dyDescent="0.25">
      <c r="A1321" s="7">
        <v>1510</v>
      </c>
      <c r="B1321" s="8">
        <v>405</v>
      </c>
      <c r="C1321" s="8"/>
      <c r="D1321" s="8">
        <v>405</v>
      </c>
      <c r="G1321" s="14" t="s">
        <v>8414</v>
      </c>
      <c r="H1321">
        <v>489</v>
      </c>
      <c r="I1321" s="15" t="s">
        <v>8415</v>
      </c>
      <c r="J1321" s="8">
        <v>31</v>
      </c>
    </row>
    <row r="1322" spans="1:10" x14ac:dyDescent="0.25">
      <c r="A1322" s="7">
        <v>1511</v>
      </c>
      <c r="B1322" s="8">
        <v>206</v>
      </c>
      <c r="C1322" s="8"/>
      <c r="D1322" s="8">
        <v>206</v>
      </c>
      <c r="G1322" s="14" t="s">
        <v>8414</v>
      </c>
      <c r="H1322">
        <v>50</v>
      </c>
      <c r="I1322" s="15" t="s">
        <v>8415</v>
      </c>
      <c r="J1322" s="8">
        <v>0</v>
      </c>
    </row>
    <row r="1323" spans="1:10" x14ac:dyDescent="0.25">
      <c r="A1323" s="7">
        <v>1512</v>
      </c>
      <c r="B1323" s="8">
        <v>335</v>
      </c>
      <c r="C1323" s="8"/>
      <c r="D1323" s="8">
        <v>335</v>
      </c>
      <c r="G1323" s="14" t="s">
        <v>8414</v>
      </c>
      <c r="H1323">
        <v>321</v>
      </c>
      <c r="I1323" s="15" t="s">
        <v>8415</v>
      </c>
      <c r="J1323" s="8">
        <v>2</v>
      </c>
    </row>
    <row r="1324" spans="1:10" x14ac:dyDescent="0.25">
      <c r="A1324" s="7">
        <v>1513</v>
      </c>
      <c r="B1324" s="8">
        <v>215</v>
      </c>
      <c r="C1324" s="8"/>
      <c r="D1324" s="8">
        <v>215</v>
      </c>
      <c r="G1324" s="14" t="s">
        <v>8414</v>
      </c>
      <c r="H1324">
        <v>1762</v>
      </c>
      <c r="I1324" s="15" t="s">
        <v>8415</v>
      </c>
      <c r="J1324" s="8">
        <v>7</v>
      </c>
    </row>
    <row r="1325" spans="1:10" x14ac:dyDescent="0.25">
      <c r="A1325" s="7">
        <v>1514</v>
      </c>
      <c r="B1325" s="8">
        <v>176</v>
      </c>
      <c r="C1325" s="8"/>
      <c r="D1325" s="8">
        <v>176</v>
      </c>
      <c r="G1325" s="14" t="s">
        <v>8414</v>
      </c>
      <c r="H1325">
        <v>385</v>
      </c>
      <c r="I1325" s="15" t="s">
        <v>8415</v>
      </c>
      <c r="J1325" s="8">
        <v>16</v>
      </c>
    </row>
    <row r="1326" spans="1:10" x14ac:dyDescent="0.25">
      <c r="A1326" s="7">
        <v>1515</v>
      </c>
      <c r="B1326" s="8">
        <v>555</v>
      </c>
      <c r="C1326" s="8"/>
      <c r="D1326" s="8">
        <v>555</v>
      </c>
      <c r="G1326" s="14" t="s">
        <v>8414</v>
      </c>
      <c r="H1326">
        <v>398</v>
      </c>
      <c r="I1326" s="15" t="s">
        <v>8415</v>
      </c>
      <c r="J1326" s="8">
        <v>4</v>
      </c>
    </row>
    <row r="1327" spans="1:10" x14ac:dyDescent="0.25">
      <c r="A1327" s="7">
        <v>1516</v>
      </c>
      <c r="B1327" s="8">
        <v>116</v>
      </c>
      <c r="C1327" s="8"/>
      <c r="D1327" s="8">
        <v>116</v>
      </c>
      <c r="G1327" s="14" t="s">
        <v>8414</v>
      </c>
      <c r="H1327">
        <v>304</v>
      </c>
      <c r="I1327" s="15" t="s">
        <v>8415</v>
      </c>
      <c r="J1327" s="8">
        <v>4</v>
      </c>
    </row>
    <row r="1328" spans="1:10" x14ac:dyDescent="0.25">
      <c r="A1328" s="7">
        <v>1517</v>
      </c>
      <c r="B1328" s="8">
        <v>615</v>
      </c>
      <c r="C1328" s="8"/>
      <c r="D1328" s="8">
        <v>615</v>
      </c>
      <c r="G1328" s="14" t="s">
        <v>8414</v>
      </c>
      <c r="H1328">
        <v>676</v>
      </c>
      <c r="I1328" s="15" t="s">
        <v>8415</v>
      </c>
      <c r="J1328" s="8">
        <v>4</v>
      </c>
    </row>
    <row r="1329" spans="1:10" x14ac:dyDescent="0.25">
      <c r="A1329" s="7">
        <v>1518</v>
      </c>
      <c r="B1329" s="8">
        <v>236</v>
      </c>
      <c r="C1329" s="8"/>
      <c r="D1329" s="8">
        <v>236</v>
      </c>
      <c r="G1329" s="14" t="s">
        <v>8414</v>
      </c>
      <c r="H1329">
        <v>577</v>
      </c>
      <c r="I1329" s="15" t="s">
        <v>8415</v>
      </c>
      <c r="J1329" s="8">
        <v>3</v>
      </c>
    </row>
    <row r="1330" spans="1:10" x14ac:dyDescent="0.25">
      <c r="A1330" s="7">
        <v>1519</v>
      </c>
      <c r="B1330" s="8">
        <v>145</v>
      </c>
      <c r="C1330" s="8"/>
      <c r="D1330" s="8">
        <v>145</v>
      </c>
      <c r="G1330" s="14" t="s">
        <v>8414</v>
      </c>
      <c r="H1330">
        <v>3663</v>
      </c>
      <c r="I1330" s="15" t="s">
        <v>8415</v>
      </c>
      <c r="J1330" s="8">
        <v>36</v>
      </c>
    </row>
    <row r="1331" spans="1:10" x14ac:dyDescent="0.25">
      <c r="A1331" s="7">
        <v>1520</v>
      </c>
      <c r="B1331" s="8">
        <v>167</v>
      </c>
      <c r="C1331" s="8"/>
      <c r="D1331" s="8">
        <v>167</v>
      </c>
      <c r="G1331" s="14" t="s">
        <v>8414</v>
      </c>
      <c r="H1331">
        <v>294</v>
      </c>
      <c r="I1331" s="15" t="s">
        <v>8415</v>
      </c>
      <c r="J1331" s="8">
        <v>1</v>
      </c>
    </row>
    <row r="1332" spans="1:10" x14ac:dyDescent="0.25">
      <c r="A1332" s="7">
        <v>1521</v>
      </c>
      <c r="B1332" s="8">
        <v>235</v>
      </c>
      <c r="C1332" s="8"/>
      <c r="D1332" s="8">
        <v>235</v>
      </c>
      <c r="G1332" s="14" t="s">
        <v>8414</v>
      </c>
      <c r="H1332">
        <v>28</v>
      </c>
      <c r="I1332" s="15" t="s">
        <v>8415</v>
      </c>
      <c r="J1332" s="8">
        <v>7</v>
      </c>
    </row>
    <row r="1333" spans="1:10" x14ac:dyDescent="0.25">
      <c r="A1333" s="7">
        <v>1522</v>
      </c>
      <c r="B1333" s="8">
        <v>452</v>
      </c>
      <c r="C1333" s="8"/>
      <c r="D1333" s="8">
        <v>452</v>
      </c>
      <c r="G1333" s="14" t="s">
        <v>8414</v>
      </c>
      <c r="H1333">
        <v>100</v>
      </c>
      <c r="I1333" s="15" t="s">
        <v>8415</v>
      </c>
      <c r="J1333" s="8">
        <v>27</v>
      </c>
    </row>
    <row r="1334" spans="1:10" x14ac:dyDescent="0.25">
      <c r="A1334" s="7">
        <v>1523</v>
      </c>
      <c r="B1334" s="8">
        <v>241</v>
      </c>
      <c r="C1334" s="8"/>
      <c r="D1334" s="8">
        <v>241</v>
      </c>
      <c r="G1334" s="14" t="s">
        <v>8414</v>
      </c>
      <c r="H1334">
        <v>72</v>
      </c>
      <c r="I1334" s="15" t="s">
        <v>8415</v>
      </c>
      <c r="J1334" s="8">
        <v>1</v>
      </c>
    </row>
    <row r="1335" spans="1:10" x14ac:dyDescent="0.25">
      <c r="A1335" s="7">
        <v>1524</v>
      </c>
      <c r="B1335" s="8">
        <v>28</v>
      </c>
      <c r="C1335" s="8"/>
      <c r="D1335" s="8">
        <v>28</v>
      </c>
      <c r="G1335" s="14" t="s">
        <v>8414</v>
      </c>
      <c r="H1335">
        <v>238</v>
      </c>
      <c r="I1335" s="15" t="s">
        <v>8415</v>
      </c>
      <c r="J1335" s="8">
        <v>0</v>
      </c>
    </row>
    <row r="1336" spans="1:10" x14ac:dyDescent="0.25">
      <c r="A1336" s="7">
        <v>1525</v>
      </c>
      <c r="B1336" s="8">
        <v>140</v>
      </c>
      <c r="C1336" s="8"/>
      <c r="D1336" s="8">
        <v>140</v>
      </c>
      <c r="G1336" s="14" t="s">
        <v>8414</v>
      </c>
      <c r="H1336">
        <v>159</v>
      </c>
      <c r="I1336" s="15" t="s">
        <v>8415</v>
      </c>
      <c r="J1336" s="8">
        <v>1</v>
      </c>
    </row>
    <row r="1337" spans="1:10" x14ac:dyDescent="0.25">
      <c r="A1337" s="7">
        <v>1526</v>
      </c>
      <c r="B1337" s="8">
        <v>280</v>
      </c>
      <c r="C1337" s="8"/>
      <c r="D1337" s="8">
        <v>280</v>
      </c>
      <c r="G1337" s="14" t="s">
        <v>8414</v>
      </c>
      <c r="H1337">
        <v>77</v>
      </c>
      <c r="I1337" s="15" t="s">
        <v>8415</v>
      </c>
      <c r="J1337" s="8">
        <v>3</v>
      </c>
    </row>
    <row r="1338" spans="1:10" x14ac:dyDescent="0.25">
      <c r="A1338" s="7">
        <v>1527</v>
      </c>
      <c r="B1338" s="8">
        <v>70</v>
      </c>
      <c r="C1338" s="8"/>
      <c r="D1338" s="8">
        <v>70</v>
      </c>
      <c r="G1338" s="14" t="s">
        <v>8414</v>
      </c>
      <c r="H1338">
        <v>53</v>
      </c>
      <c r="I1338" s="15" t="s">
        <v>8415</v>
      </c>
      <c r="J1338" s="8">
        <v>3</v>
      </c>
    </row>
    <row r="1339" spans="1:10" x14ac:dyDescent="0.25">
      <c r="A1339" s="7">
        <v>1528</v>
      </c>
      <c r="B1339" s="8">
        <v>160</v>
      </c>
      <c r="C1339" s="8"/>
      <c r="D1339" s="8">
        <v>160</v>
      </c>
      <c r="G1339" s="14" t="s">
        <v>8414</v>
      </c>
      <c r="H1339">
        <v>1251</v>
      </c>
      <c r="I1339" s="15" t="s">
        <v>8415</v>
      </c>
      <c r="J1339" s="8">
        <v>3</v>
      </c>
    </row>
    <row r="1340" spans="1:10" x14ac:dyDescent="0.25">
      <c r="A1340" s="7">
        <v>1529</v>
      </c>
      <c r="B1340" s="8">
        <v>141</v>
      </c>
      <c r="C1340" s="8"/>
      <c r="D1340" s="8">
        <v>141</v>
      </c>
      <c r="G1340" s="14" t="s">
        <v>8414</v>
      </c>
      <c r="H1340">
        <v>465</v>
      </c>
      <c r="I1340" s="15" t="s">
        <v>8415</v>
      </c>
      <c r="J1340" s="8">
        <v>0</v>
      </c>
    </row>
    <row r="1341" spans="1:10" x14ac:dyDescent="0.25">
      <c r="A1341" s="7">
        <v>1530</v>
      </c>
      <c r="B1341" s="8">
        <v>874</v>
      </c>
      <c r="C1341" s="8"/>
      <c r="D1341" s="8">
        <v>874</v>
      </c>
      <c r="G1341" s="14" t="s">
        <v>8414</v>
      </c>
      <c r="H1341">
        <v>74</v>
      </c>
      <c r="I1341" s="15" t="s">
        <v>8415</v>
      </c>
      <c r="J1341" s="8">
        <v>6</v>
      </c>
    </row>
    <row r="1342" spans="1:10" x14ac:dyDescent="0.25">
      <c r="A1342" s="7">
        <v>1531</v>
      </c>
      <c r="B1342" s="8">
        <v>73</v>
      </c>
      <c r="C1342" s="8"/>
      <c r="D1342" s="8">
        <v>73</v>
      </c>
      <c r="G1342" s="14" t="s">
        <v>8414</v>
      </c>
      <c r="H1342">
        <v>62</v>
      </c>
      <c r="I1342" s="15" t="s">
        <v>8415</v>
      </c>
      <c r="J1342" s="8">
        <v>17</v>
      </c>
    </row>
    <row r="1343" spans="1:10" x14ac:dyDescent="0.25">
      <c r="A1343" s="7">
        <v>1532</v>
      </c>
      <c r="B1343" s="8">
        <v>294</v>
      </c>
      <c r="C1343" s="8"/>
      <c r="D1343" s="8">
        <v>294</v>
      </c>
      <c r="G1343" s="14" t="s">
        <v>8414</v>
      </c>
      <c r="H1343">
        <v>3468</v>
      </c>
      <c r="I1343" s="15" t="s">
        <v>8415</v>
      </c>
      <c r="J1343" s="8">
        <v>40</v>
      </c>
    </row>
    <row r="1344" spans="1:10" x14ac:dyDescent="0.25">
      <c r="A1344" s="7">
        <v>1533</v>
      </c>
      <c r="B1344" s="8">
        <v>740</v>
      </c>
      <c r="C1344" s="8"/>
      <c r="D1344" s="8">
        <v>740</v>
      </c>
      <c r="G1344" s="14" t="s">
        <v>8414</v>
      </c>
      <c r="H1344">
        <v>52</v>
      </c>
      <c r="I1344" s="15" t="s">
        <v>8415</v>
      </c>
      <c r="J1344" s="8">
        <v>3</v>
      </c>
    </row>
    <row r="1345" spans="1:10" x14ac:dyDescent="0.25">
      <c r="A1345" s="7">
        <v>1534</v>
      </c>
      <c r="B1345" s="8">
        <v>369</v>
      </c>
      <c r="C1345" s="8"/>
      <c r="D1345" s="8">
        <v>369</v>
      </c>
      <c r="G1345" s="14" t="s">
        <v>8414</v>
      </c>
      <c r="H1345">
        <v>50</v>
      </c>
      <c r="I1345" s="15" t="s">
        <v>8415</v>
      </c>
      <c r="J1345" s="8">
        <v>1</v>
      </c>
    </row>
    <row r="1346" spans="1:10" x14ac:dyDescent="0.25">
      <c r="A1346" s="7">
        <v>1535</v>
      </c>
      <c r="B1346" s="8">
        <v>110</v>
      </c>
      <c r="C1346" s="8"/>
      <c r="D1346" s="8">
        <v>110</v>
      </c>
      <c r="G1346" s="14" t="s">
        <v>8414</v>
      </c>
      <c r="H1346">
        <v>45</v>
      </c>
      <c r="I1346" s="15" t="s">
        <v>8415</v>
      </c>
      <c r="J1346" s="8">
        <v>2</v>
      </c>
    </row>
    <row r="1347" spans="1:10" x14ac:dyDescent="0.25">
      <c r="A1347" s="7">
        <v>1536</v>
      </c>
      <c r="B1347" s="8">
        <v>455</v>
      </c>
      <c r="C1347" s="8"/>
      <c r="D1347" s="8">
        <v>455</v>
      </c>
      <c r="G1347" s="14" t="s">
        <v>8414</v>
      </c>
      <c r="H1347">
        <v>21</v>
      </c>
      <c r="I1347" s="15" t="s">
        <v>8415</v>
      </c>
      <c r="J1347" s="8">
        <v>7</v>
      </c>
    </row>
    <row r="1348" spans="1:10" x14ac:dyDescent="0.25">
      <c r="A1348" s="7">
        <v>1537</v>
      </c>
      <c r="B1348" s="8">
        <v>224</v>
      </c>
      <c r="C1348" s="8"/>
      <c r="D1348" s="8">
        <v>224</v>
      </c>
      <c r="G1348" s="14" t="s">
        <v>8414</v>
      </c>
      <c r="H1348">
        <v>100</v>
      </c>
      <c r="I1348" s="15" t="s">
        <v>8415</v>
      </c>
      <c r="J1348" s="8">
        <v>14</v>
      </c>
    </row>
    <row r="1349" spans="1:10" x14ac:dyDescent="0.25">
      <c r="A1349" s="7">
        <v>1538</v>
      </c>
      <c r="B1349" s="8">
        <v>46</v>
      </c>
      <c r="C1349" s="8"/>
      <c r="D1349" s="8">
        <v>46</v>
      </c>
      <c r="G1349" s="14" t="s">
        <v>8414</v>
      </c>
      <c r="H1349">
        <v>81</v>
      </c>
      <c r="I1349" s="15" t="s">
        <v>8415</v>
      </c>
      <c r="J1349" s="8">
        <v>0</v>
      </c>
    </row>
    <row r="1350" spans="1:10" x14ac:dyDescent="0.25">
      <c r="A1350" s="7">
        <v>1539</v>
      </c>
      <c r="B1350" s="8">
        <v>284</v>
      </c>
      <c r="C1350" s="8"/>
      <c r="D1350" s="8">
        <v>284</v>
      </c>
      <c r="G1350" s="14" t="s">
        <v>8414</v>
      </c>
      <c r="H1350">
        <v>286</v>
      </c>
      <c r="I1350" s="15" t="s">
        <v>8415</v>
      </c>
      <c r="J1350" s="8">
        <v>0</v>
      </c>
    </row>
    <row r="1351" spans="1:10" x14ac:dyDescent="0.25">
      <c r="A1351" s="7">
        <v>1540</v>
      </c>
      <c r="B1351" s="8">
        <v>98</v>
      </c>
      <c r="C1351" s="8"/>
      <c r="D1351" s="8">
        <v>98</v>
      </c>
      <c r="G1351" s="14" t="s">
        <v>8414</v>
      </c>
      <c r="H1351">
        <v>42</v>
      </c>
      <c r="I1351" s="15" t="s">
        <v>8415</v>
      </c>
      <c r="J1351" s="8">
        <v>1</v>
      </c>
    </row>
    <row r="1352" spans="1:10" x14ac:dyDescent="0.25">
      <c r="A1352" s="7">
        <v>1541</v>
      </c>
      <c r="B1352" s="8"/>
      <c r="C1352" s="8">
        <v>2</v>
      </c>
      <c r="D1352" s="8">
        <v>2</v>
      </c>
      <c r="G1352" s="14" t="s">
        <v>8414</v>
      </c>
      <c r="H1352">
        <v>199</v>
      </c>
      <c r="I1352" s="15" t="s">
        <v>8415</v>
      </c>
      <c r="J1352" s="8">
        <v>12</v>
      </c>
    </row>
    <row r="1353" spans="1:10" x14ac:dyDescent="0.25">
      <c r="A1353" s="7">
        <v>1542</v>
      </c>
      <c r="B1353" s="8"/>
      <c r="C1353" s="8">
        <v>1</v>
      </c>
      <c r="D1353" s="8">
        <v>1</v>
      </c>
      <c r="G1353" s="14" t="s">
        <v>8414</v>
      </c>
      <c r="H1353">
        <v>25</v>
      </c>
      <c r="I1353" s="15" t="s">
        <v>8415</v>
      </c>
      <c r="J1353" s="8">
        <v>12</v>
      </c>
    </row>
    <row r="1354" spans="1:10" x14ac:dyDescent="0.25">
      <c r="A1354" s="7">
        <v>1543</v>
      </c>
      <c r="B1354" s="8"/>
      <c r="C1354" s="8">
        <v>1</v>
      </c>
      <c r="D1354" s="8">
        <v>1</v>
      </c>
      <c r="G1354" s="14" t="s">
        <v>8414</v>
      </c>
      <c r="H1354">
        <v>84</v>
      </c>
      <c r="I1354" s="15" t="s">
        <v>8415</v>
      </c>
      <c r="J1354" s="8">
        <v>23</v>
      </c>
    </row>
    <row r="1355" spans="1:10" x14ac:dyDescent="0.25">
      <c r="A1355" s="7">
        <v>1544</v>
      </c>
      <c r="B1355" s="8"/>
      <c r="C1355" s="8">
        <v>0</v>
      </c>
      <c r="D1355" s="8">
        <v>0</v>
      </c>
      <c r="G1355" s="14" t="s">
        <v>8414</v>
      </c>
      <c r="H1355">
        <v>50</v>
      </c>
      <c r="I1355" s="15" t="s">
        <v>8415</v>
      </c>
      <c r="J1355" s="8">
        <v>0</v>
      </c>
    </row>
    <row r="1356" spans="1:10" x14ac:dyDescent="0.25">
      <c r="A1356" s="7">
        <v>1545</v>
      </c>
      <c r="B1356" s="8"/>
      <c r="C1356" s="8">
        <v>1</v>
      </c>
      <c r="D1356" s="8">
        <v>1</v>
      </c>
      <c r="G1356" s="14" t="s">
        <v>8414</v>
      </c>
      <c r="H1356">
        <v>26</v>
      </c>
      <c r="I1356" s="15" t="s">
        <v>8415</v>
      </c>
      <c r="J1356" s="8">
        <v>10</v>
      </c>
    </row>
    <row r="1357" spans="1:10" x14ac:dyDescent="0.25">
      <c r="A1357" s="7">
        <v>1546</v>
      </c>
      <c r="B1357" s="8"/>
      <c r="C1357" s="8">
        <v>11</v>
      </c>
      <c r="D1357" s="8">
        <v>11</v>
      </c>
      <c r="G1357" s="14" t="s">
        <v>8414</v>
      </c>
      <c r="H1357">
        <v>14</v>
      </c>
      <c r="I1357" s="15" t="s">
        <v>8415</v>
      </c>
      <c r="J1357" s="8">
        <v>5</v>
      </c>
    </row>
    <row r="1358" spans="1:10" x14ac:dyDescent="0.25">
      <c r="A1358" s="7">
        <v>1547</v>
      </c>
      <c r="B1358" s="8"/>
      <c r="C1358" s="8">
        <v>0</v>
      </c>
      <c r="D1358" s="8">
        <v>0</v>
      </c>
      <c r="G1358" s="14" t="s">
        <v>8414</v>
      </c>
      <c r="H1358">
        <v>49</v>
      </c>
      <c r="I1358" s="15" t="s">
        <v>8415</v>
      </c>
      <c r="J1358" s="8">
        <v>1</v>
      </c>
    </row>
    <row r="1359" spans="1:10" x14ac:dyDescent="0.25">
      <c r="A1359" s="7">
        <v>1548</v>
      </c>
      <c r="B1359" s="8"/>
      <c r="C1359" s="8">
        <v>1</v>
      </c>
      <c r="D1359" s="8">
        <v>1</v>
      </c>
      <c r="G1359" s="14" t="s">
        <v>8414</v>
      </c>
      <c r="H1359">
        <v>69</v>
      </c>
      <c r="I1359" s="15" t="s">
        <v>8415</v>
      </c>
      <c r="J1359" s="8">
        <v>2</v>
      </c>
    </row>
    <row r="1360" spans="1:10" x14ac:dyDescent="0.25">
      <c r="A1360" s="7">
        <v>1549</v>
      </c>
      <c r="B1360" s="8"/>
      <c r="C1360" s="8">
        <v>6</v>
      </c>
      <c r="D1360" s="8">
        <v>6</v>
      </c>
      <c r="G1360" s="14" t="s">
        <v>8414</v>
      </c>
      <c r="H1360">
        <v>60</v>
      </c>
      <c r="I1360" s="15" t="s">
        <v>8415</v>
      </c>
      <c r="J1360" s="8">
        <v>2</v>
      </c>
    </row>
    <row r="1361" spans="1:10" x14ac:dyDescent="0.25">
      <c r="A1361" s="7">
        <v>1550</v>
      </c>
      <c r="B1361" s="8"/>
      <c r="C1361" s="8">
        <v>7</v>
      </c>
      <c r="D1361" s="8">
        <v>7</v>
      </c>
      <c r="G1361" s="14" t="s">
        <v>8414</v>
      </c>
      <c r="H1361">
        <v>80</v>
      </c>
      <c r="I1361" s="15" t="s">
        <v>8415</v>
      </c>
      <c r="J1361" s="8">
        <v>0</v>
      </c>
    </row>
    <row r="1362" spans="1:10" x14ac:dyDescent="0.25">
      <c r="A1362" s="7">
        <v>1551</v>
      </c>
      <c r="B1362" s="8"/>
      <c r="C1362" s="8">
        <v>0</v>
      </c>
      <c r="D1362" s="8">
        <v>0</v>
      </c>
      <c r="G1362" s="14" t="s">
        <v>8414</v>
      </c>
      <c r="H1362">
        <v>56</v>
      </c>
      <c r="I1362" s="15" t="s">
        <v>8415</v>
      </c>
      <c r="J1362" s="8">
        <v>13</v>
      </c>
    </row>
    <row r="1363" spans="1:10" x14ac:dyDescent="0.25">
      <c r="A1363" s="7">
        <v>1552</v>
      </c>
      <c r="B1363" s="8"/>
      <c r="C1363" s="8">
        <v>16</v>
      </c>
      <c r="D1363" s="8">
        <v>16</v>
      </c>
      <c r="G1363" s="14" t="s">
        <v>8414</v>
      </c>
      <c r="H1363">
        <v>104</v>
      </c>
      <c r="I1363" s="15" t="s">
        <v>8415</v>
      </c>
      <c r="J1363" s="8">
        <v>0</v>
      </c>
    </row>
    <row r="1364" spans="1:10" x14ac:dyDescent="0.25">
      <c r="A1364" s="7">
        <v>1553</v>
      </c>
      <c r="B1364" s="8"/>
      <c r="C1364" s="8">
        <v>0</v>
      </c>
      <c r="D1364" s="8">
        <v>0</v>
      </c>
      <c r="G1364" s="14" t="s">
        <v>8414</v>
      </c>
      <c r="H1364">
        <v>46</v>
      </c>
      <c r="I1364" s="15" t="s">
        <v>8415</v>
      </c>
      <c r="J1364" s="8">
        <v>1</v>
      </c>
    </row>
    <row r="1365" spans="1:10" x14ac:dyDescent="0.25">
      <c r="A1365" s="7">
        <v>1554</v>
      </c>
      <c r="B1365" s="8"/>
      <c r="C1365" s="8">
        <v>0</v>
      </c>
      <c r="D1365" s="8">
        <v>0</v>
      </c>
      <c r="G1365" s="14" t="s">
        <v>8414</v>
      </c>
      <c r="H1365">
        <v>206</v>
      </c>
      <c r="I1365" s="15" t="s">
        <v>8415</v>
      </c>
      <c r="J1365" s="8">
        <v>5</v>
      </c>
    </row>
    <row r="1366" spans="1:10" x14ac:dyDescent="0.25">
      <c r="A1366" s="7">
        <v>1555</v>
      </c>
      <c r="B1366" s="8"/>
      <c r="C1366" s="8">
        <v>0</v>
      </c>
      <c r="D1366" s="8">
        <v>0</v>
      </c>
      <c r="G1366" s="14" t="s">
        <v>8414</v>
      </c>
      <c r="H1366">
        <v>18</v>
      </c>
      <c r="I1366" s="15" t="s">
        <v>8415</v>
      </c>
      <c r="J1366" s="8">
        <v>2</v>
      </c>
    </row>
    <row r="1367" spans="1:10" x14ac:dyDescent="0.25">
      <c r="A1367" s="7">
        <v>1556</v>
      </c>
      <c r="B1367" s="8"/>
      <c r="C1367" s="8">
        <v>12</v>
      </c>
      <c r="D1367" s="8">
        <v>12</v>
      </c>
      <c r="G1367" s="14" t="s">
        <v>8414</v>
      </c>
      <c r="H1367">
        <v>28</v>
      </c>
      <c r="I1367" s="15" t="s">
        <v>8415</v>
      </c>
      <c r="J1367" s="8">
        <v>0</v>
      </c>
    </row>
    <row r="1368" spans="1:10" x14ac:dyDescent="0.25">
      <c r="A1368" s="7">
        <v>1557</v>
      </c>
      <c r="B1368" s="8"/>
      <c r="C1368" s="8">
        <v>1</v>
      </c>
      <c r="D1368" s="8">
        <v>1</v>
      </c>
      <c r="G1368" s="14" t="s">
        <v>8414</v>
      </c>
      <c r="H1368">
        <v>11</v>
      </c>
      <c r="I1368" s="15" t="s">
        <v>8415</v>
      </c>
      <c r="J1368" s="8">
        <v>32</v>
      </c>
    </row>
    <row r="1369" spans="1:10" x14ac:dyDescent="0.25">
      <c r="A1369" s="7">
        <v>1558</v>
      </c>
      <c r="B1369" s="8"/>
      <c r="C1369" s="8">
        <v>3</v>
      </c>
      <c r="D1369" s="8">
        <v>3</v>
      </c>
      <c r="G1369" s="14" t="s">
        <v>8414</v>
      </c>
      <c r="H1369">
        <v>263</v>
      </c>
      <c r="I1369" s="15" t="s">
        <v>8415</v>
      </c>
      <c r="J1369" s="8">
        <v>1</v>
      </c>
    </row>
    <row r="1370" spans="1:10" x14ac:dyDescent="0.25">
      <c r="A1370" s="7">
        <v>1559</v>
      </c>
      <c r="B1370" s="8"/>
      <c r="C1370" s="8">
        <v>1</v>
      </c>
      <c r="D1370" s="8">
        <v>1</v>
      </c>
      <c r="G1370" s="14" t="s">
        <v>8414</v>
      </c>
      <c r="H1370">
        <v>394</v>
      </c>
      <c r="I1370" s="15" t="s">
        <v>8415</v>
      </c>
      <c r="J1370" s="8">
        <v>1</v>
      </c>
    </row>
    <row r="1371" spans="1:10" x14ac:dyDescent="0.25">
      <c r="A1371" s="7">
        <v>1560</v>
      </c>
      <c r="B1371" s="8"/>
      <c r="C1371" s="8">
        <v>4</v>
      </c>
      <c r="D1371" s="8">
        <v>4</v>
      </c>
      <c r="G1371" s="14" t="s">
        <v>8414</v>
      </c>
      <c r="H1371">
        <v>1049</v>
      </c>
      <c r="I1371" s="15" t="s">
        <v>8415</v>
      </c>
      <c r="J1371" s="8">
        <v>1</v>
      </c>
    </row>
    <row r="1372" spans="1:10" x14ac:dyDescent="0.25">
      <c r="A1372" s="7">
        <v>1581</v>
      </c>
      <c r="B1372" s="8"/>
      <c r="C1372" s="8">
        <v>1</v>
      </c>
      <c r="D1372" s="8">
        <v>1</v>
      </c>
      <c r="G1372" s="14" t="s">
        <v>8414</v>
      </c>
      <c r="H1372">
        <v>308</v>
      </c>
      <c r="I1372" s="15" t="s">
        <v>8415</v>
      </c>
      <c r="J1372" s="8">
        <v>0</v>
      </c>
    </row>
    <row r="1373" spans="1:10" x14ac:dyDescent="0.25">
      <c r="A1373" s="7">
        <v>1582</v>
      </c>
      <c r="B1373" s="8"/>
      <c r="C1373" s="8">
        <v>3</v>
      </c>
      <c r="D1373" s="8">
        <v>3</v>
      </c>
      <c r="G1373" s="14" t="s">
        <v>8414</v>
      </c>
      <c r="H1373">
        <v>1088</v>
      </c>
      <c r="I1373" s="15" t="s">
        <v>8415</v>
      </c>
      <c r="J1373" s="8">
        <v>0</v>
      </c>
    </row>
    <row r="1374" spans="1:10" x14ac:dyDescent="0.25">
      <c r="A1374" s="7">
        <v>1583</v>
      </c>
      <c r="B1374" s="8"/>
      <c r="C1374" s="8">
        <v>1</v>
      </c>
      <c r="D1374" s="8">
        <v>1</v>
      </c>
      <c r="G1374" s="14" t="s">
        <v>8414</v>
      </c>
      <c r="H1374">
        <v>73</v>
      </c>
      <c r="I1374" s="15" t="s">
        <v>8415</v>
      </c>
      <c r="J1374" s="8">
        <v>8</v>
      </c>
    </row>
    <row r="1375" spans="1:10" x14ac:dyDescent="0.25">
      <c r="A1375" s="7">
        <v>1584</v>
      </c>
      <c r="B1375" s="8"/>
      <c r="C1375" s="8">
        <v>0</v>
      </c>
      <c r="D1375" s="8">
        <v>0</v>
      </c>
      <c r="G1375" s="14" t="s">
        <v>8414</v>
      </c>
      <c r="H1375">
        <v>143</v>
      </c>
      <c r="I1375" s="15" t="s">
        <v>8415</v>
      </c>
      <c r="J1375" s="8">
        <v>0</v>
      </c>
    </row>
    <row r="1376" spans="1:10" x14ac:dyDescent="0.25">
      <c r="A1376" s="7">
        <v>1585</v>
      </c>
      <c r="B1376" s="8"/>
      <c r="C1376" s="8">
        <v>12</v>
      </c>
      <c r="D1376" s="8">
        <v>12</v>
      </c>
      <c r="G1376" s="14" t="s">
        <v>8414</v>
      </c>
      <c r="H1376">
        <v>1420</v>
      </c>
      <c r="I1376" s="15" t="s">
        <v>8415</v>
      </c>
      <c r="J1376" s="8">
        <v>1</v>
      </c>
    </row>
    <row r="1377" spans="1:10" x14ac:dyDescent="0.25">
      <c r="A1377" s="7">
        <v>1586</v>
      </c>
      <c r="B1377" s="8"/>
      <c r="C1377" s="8">
        <v>0</v>
      </c>
      <c r="D1377" s="8">
        <v>0</v>
      </c>
      <c r="G1377" s="14" t="s">
        <v>8414</v>
      </c>
      <c r="H1377">
        <v>305</v>
      </c>
      <c r="I1377" s="15" t="s">
        <v>8415</v>
      </c>
      <c r="J1377" s="8">
        <v>16</v>
      </c>
    </row>
    <row r="1378" spans="1:10" x14ac:dyDescent="0.25">
      <c r="A1378" s="7">
        <v>1587</v>
      </c>
      <c r="B1378" s="8"/>
      <c r="C1378" s="8">
        <v>1</v>
      </c>
      <c r="D1378" s="8">
        <v>1</v>
      </c>
      <c r="G1378" s="14" t="s">
        <v>8414</v>
      </c>
      <c r="H1378">
        <v>551</v>
      </c>
      <c r="I1378" s="15" t="s">
        <v>8415</v>
      </c>
      <c r="J1378" s="8">
        <v>12</v>
      </c>
    </row>
    <row r="1379" spans="1:10" x14ac:dyDescent="0.25">
      <c r="A1379" s="7">
        <v>1588</v>
      </c>
      <c r="B1379" s="8"/>
      <c r="C1379" s="8">
        <v>0</v>
      </c>
      <c r="D1379" s="8">
        <v>0</v>
      </c>
      <c r="G1379" s="14" t="s">
        <v>8414</v>
      </c>
      <c r="H1379">
        <v>187</v>
      </c>
      <c r="I1379" s="15" t="s">
        <v>8415</v>
      </c>
      <c r="J1379" s="8">
        <v>4</v>
      </c>
    </row>
    <row r="1380" spans="1:10" x14ac:dyDescent="0.25">
      <c r="A1380" s="7">
        <v>1589</v>
      </c>
      <c r="B1380" s="8"/>
      <c r="C1380" s="8">
        <v>0</v>
      </c>
      <c r="D1380" s="8">
        <v>0</v>
      </c>
      <c r="G1380" s="14" t="s">
        <v>8414</v>
      </c>
      <c r="H1380">
        <v>325</v>
      </c>
      <c r="I1380" s="15" t="s">
        <v>8415</v>
      </c>
      <c r="J1380" s="8">
        <v>2</v>
      </c>
    </row>
    <row r="1381" spans="1:10" x14ac:dyDescent="0.25">
      <c r="A1381" s="7">
        <v>1590</v>
      </c>
      <c r="B1381" s="8"/>
      <c r="C1381" s="8">
        <v>2</v>
      </c>
      <c r="D1381" s="8">
        <v>2</v>
      </c>
      <c r="G1381" s="14" t="s">
        <v>8414</v>
      </c>
      <c r="H1381">
        <v>148</v>
      </c>
      <c r="I1381" s="15" t="s">
        <v>8415</v>
      </c>
      <c r="J1381" s="8">
        <v>3</v>
      </c>
    </row>
    <row r="1382" spans="1:10" x14ac:dyDescent="0.25">
      <c r="A1382" s="7">
        <v>1591</v>
      </c>
      <c r="B1382" s="8"/>
      <c r="C1382" s="8">
        <v>92</v>
      </c>
      <c r="D1382" s="8">
        <v>92</v>
      </c>
      <c r="G1382" s="14" t="s">
        <v>8414</v>
      </c>
      <c r="H1382">
        <v>69</v>
      </c>
      <c r="I1382" s="15" t="s">
        <v>8415</v>
      </c>
      <c r="J1382" s="8">
        <v>0</v>
      </c>
    </row>
    <row r="1383" spans="1:10" x14ac:dyDescent="0.25">
      <c r="A1383" s="7">
        <v>1592</v>
      </c>
      <c r="B1383" s="8"/>
      <c r="C1383" s="8">
        <v>0</v>
      </c>
      <c r="D1383" s="8">
        <v>0</v>
      </c>
      <c r="G1383" s="14" t="s">
        <v>8414</v>
      </c>
      <c r="H1383">
        <v>173</v>
      </c>
      <c r="I1383" s="15" t="s">
        <v>8415</v>
      </c>
      <c r="J1383" s="8">
        <v>3</v>
      </c>
    </row>
    <row r="1384" spans="1:10" x14ac:dyDescent="0.25">
      <c r="A1384" s="7">
        <v>1593</v>
      </c>
      <c r="B1384" s="8"/>
      <c r="C1384" s="8">
        <v>3</v>
      </c>
      <c r="D1384" s="8">
        <v>3</v>
      </c>
      <c r="G1384" s="14" t="s">
        <v>8414</v>
      </c>
      <c r="H1384">
        <v>269</v>
      </c>
      <c r="I1384" s="15" t="s">
        <v>8415</v>
      </c>
      <c r="J1384" s="8">
        <v>4</v>
      </c>
    </row>
    <row r="1385" spans="1:10" x14ac:dyDescent="0.25">
      <c r="A1385" s="7">
        <v>1594</v>
      </c>
      <c r="B1385" s="8"/>
      <c r="C1385" s="8">
        <v>10</v>
      </c>
      <c r="D1385" s="8">
        <v>10</v>
      </c>
      <c r="G1385" s="14" t="s">
        <v>8414</v>
      </c>
      <c r="H1385">
        <v>185</v>
      </c>
      <c r="I1385" s="15" t="s">
        <v>8415</v>
      </c>
      <c r="J1385" s="8">
        <v>2</v>
      </c>
    </row>
    <row r="1386" spans="1:10" x14ac:dyDescent="0.25">
      <c r="A1386" s="7">
        <v>1595</v>
      </c>
      <c r="B1386" s="8"/>
      <c r="C1386" s="8">
        <v>7</v>
      </c>
      <c r="D1386" s="8">
        <v>7</v>
      </c>
      <c r="G1386" s="14" t="s">
        <v>8414</v>
      </c>
      <c r="H1386">
        <v>176</v>
      </c>
      <c r="I1386" s="15" t="s">
        <v>8415</v>
      </c>
      <c r="J1386" s="8">
        <v>10</v>
      </c>
    </row>
    <row r="1387" spans="1:10" x14ac:dyDescent="0.25">
      <c r="A1387" s="7">
        <v>1596</v>
      </c>
      <c r="B1387" s="8"/>
      <c r="C1387" s="8">
        <v>3</v>
      </c>
      <c r="D1387" s="8">
        <v>3</v>
      </c>
      <c r="G1387" s="14" t="s">
        <v>8414</v>
      </c>
      <c r="H1387">
        <v>1019</v>
      </c>
      <c r="I1387" s="15" t="s">
        <v>8415</v>
      </c>
      <c r="J1387" s="8">
        <v>11</v>
      </c>
    </row>
    <row r="1388" spans="1:10" x14ac:dyDescent="0.25">
      <c r="A1388" s="7">
        <v>1597</v>
      </c>
      <c r="B1388" s="8"/>
      <c r="C1388" s="8">
        <v>0</v>
      </c>
      <c r="D1388" s="8">
        <v>0</v>
      </c>
      <c r="G1388" s="14" t="s">
        <v>8414</v>
      </c>
      <c r="H1388">
        <v>113</v>
      </c>
      <c r="I1388" s="15" t="s">
        <v>8415</v>
      </c>
      <c r="J1388" s="8">
        <v>6</v>
      </c>
    </row>
    <row r="1389" spans="1:10" x14ac:dyDescent="0.25">
      <c r="A1389" s="7">
        <v>1598</v>
      </c>
      <c r="B1389" s="8"/>
      <c r="C1389" s="8">
        <v>1</v>
      </c>
      <c r="D1389" s="8">
        <v>1</v>
      </c>
      <c r="G1389" s="14" t="s">
        <v>8414</v>
      </c>
      <c r="H1389">
        <v>404</v>
      </c>
      <c r="I1389" s="15" t="s">
        <v>8415</v>
      </c>
      <c r="J1389" s="8">
        <v>2</v>
      </c>
    </row>
    <row r="1390" spans="1:10" x14ac:dyDescent="0.25">
      <c r="A1390" s="7">
        <v>1599</v>
      </c>
      <c r="B1390" s="8"/>
      <c r="C1390" s="8">
        <v>0</v>
      </c>
      <c r="D1390" s="8">
        <v>0</v>
      </c>
      <c r="G1390" s="14" t="s">
        <v>8414</v>
      </c>
      <c r="H1390">
        <v>707</v>
      </c>
      <c r="I1390" s="15" t="s">
        <v>8415</v>
      </c>
      <c r="J1390" s="8">
        <v>6</v>
      </c>
    </row>
    <row r="1391" spans="1:10" x14ac:dyDescent="0.25">
      <c r="A1391" s="7">
        <v>1600</v>
      </c>
      <c r="B1391" s="8"/>
      <c r="C1391" s="8">
        <v>9</v>
      </c>
      <c r="D1391" s="8">
        <v>9</v>
      </c>
      <c r="G1391" s="14" t="s">
        <v>8414</v>
      </c>
      <c r="H1391">
        <v>392</v>
      </c>
      <c r="I1391" s="15" t="s">
        <v>8415</v>
      </c>
      <c r="J1391" s="8">
        <v>8</v>
      </c>
    </row>
    <row r="1392" spans="1:10" x14ac:dyDescent="0.25">
      <c r="A1392" s="7">
        <v>1601</v>
      </c>
      <c r="B1392" s="8">
        <v>56</v>
      </c>
      <c r="C1392" s="8"/>
      <c r="D1392" s="8">
        <v>56</v>
      </c>
      <c r="G1392" s="14" t="s">
        <v>8414</v>
      </c>
      <c r="H1392">
        <v>23</v>
      </c>
      <c r="I1392" s="15" t="s">
        <v>8415</v>
      </c>
      <c r="J1392" s="8">
        <v>37</v>
      </c>
    </row>
    <row r="1393" spans="1:10" x14ac:dyDescent="0.25">
      <c r="A1393" s="7">
        <v>1602</v>
      </c>
      <c r="B1393" s="8">
        <v>32</v>
      </c>
      <c r="C1393" s="8"/>
      <c r="D1393" s="8">
        <v>32</v>
      </c>
      <c r="G1393" s="14" t="s">
        <v>8414</v>
      </c>
      <c r="H1393">
        <v>682</v>
      </c>
      <c r="I1393" s="15" t="s">
        <v>8415</v>
      </c>
      <c r="J1393" s="8">
        <v>11</v>
      </c>
    </row>
    <row r="1394" spans="1:10" x14ac:dyDescent="0.25">
      <c r="A1394" s="7">
        <v>1603</v>
      </c>
      <c r="B1394" s="8">
        <v>30</v>
      </c>
      <c r="C1394" s="8"/>
      <c r="D1394" s="8">
        <v>30</v>
      </c>
      <c r="G1394" s="14" t="s">
        <v>8414</v>
      </c>
      <c r="H1394">
        <v>37</v>
      </c>
      <c r="I1394" s="15" t="s">
        <v>8415</v>
      </c>
      <c r="J1394" s="8">
        <v>0</v>
      </c>
    </row>
    <row r="1395" spans="1:10" x14ac:dyDescent="0.25">
      <c r="A1395" s="7">
        <v>1604</v>
      </c>
      <c r="B1395" s="8">
        <v>70</v>
      </c>
      <c r="C1395" s="8"/>
      <c r="D1395" s="8">
        <v>70</v>
      </c>
      <c r="G1395" s="14" t="s">
        <v>8414</v>
      </c>
      <c r="H1395">
        <v>146</v>
      </c>
      <c r="I1395" s="15" t="s">
        <v>8415</v>
      </c>
      <c r="J1395" s="8">
        <v>10</v>
      </c>
    </row>
    <row r="1396" spans="1:10" x14ac:dyDescent="0.25">
      <c r="A1396" s="7">
        <v>1605</v>
      </c>
      <c r="B1396" s="8">
        <v>44</v>
      </c>
      <c r="C1396" s="8"/>
      <c r="D1396" s="8">
        <v>44</v>
      </c>
      <c r="G1396" s="14" t="s">
        <v>8414</v>
      </c>
      <c r="H1396">
        <v>119</v>
      </c>
      <c r="I1396" s="15" t="s">
        <v>8415</v>
      </c>
      <c r="J1396" s="8">
        <v>6</v>
      </c>
    </row>
    <row r="1397" spans="1:10" x14ac:dyDescent="0.25">
      <c r="A1397" s="7">
        <v>1606</v>
      </c>
      <c r="B1397" s="8">
        <v>92</v>
      </c>
      <c r="C1397" s="8"/>
      <c r="D1397" s="8">
        <v>92</v>
      </c>
      <c r="G1397" s="14" t="s">
        <v>8414</v>
      </c>
      <c r="H1397">
        <v>163</v>
      </c>
      <c r="I1397" s="15" t="s">
        <v>8415</v>
      </c>
      <c r="J1397" s="8">
        <v>8</v>
      </c>
    </row>
    <row r="1398" spans="1:10" x14ac:dyDescent="0.25">
      <c r="A1398" s="7">
        <v>1607</v>
      </c>
      <c r="B1398" s="8">
        <v>205</v>
      </c>
      <c r="C1398" s="8"/>
      <c r="D1398" s="8">
        <v>205</v>
      </c>
      <c r="G1398" s="14" t="s">
        <v>8414</v>
      </c>
      <c r="H1398">
        <v>339</v>
      </c>
      <c r="I1398" s="15" t="s">
        <v>8415</v>
      </c>
      <c r="J1398" s="8">
        <v>6</v>
      </c>
    </row>
    <row r="1399" spans="1:10" x14ac:dyDescent="0.25">
      <c r="A1399" s="7">
        <v>1608</v>
      </c>
      <c r="B1399" s="8">
        <v>23</v>
      </c>
      <c r="C1399" s="8"/>
      <c r="D1399" s="8">
        <v>23</v>
      </c>
      <c r="G1399" s="14" t="s">
        <v>8414</v>
      </c>
      <c r="H1399">
        <v>58</v>
      </c>
      <c r="I1399" s="15" t="s">
        <v>8415</v>
      </c>
      <c r="J1399" s="8">
        <v>7</v>
      </c>
    </row>
    <row r="1400" spans="1:10" x14ac:dyDescent="0.25">
      <c r="A1400" s="7">
        <v>1609</v>
      </c>
      <c r="B1400" s="8">
        <v>4</v>
      </c>
      <c r="C1400" s="8"/>
      <c r="D1400" s="8">
        <v>4</v>
      </c>
      <c r="G1400" s="14" t="s">
        <v>8414</v>
      </c>
      <c r="H1400">
        <v>456</v>
      </c>
      <c r="I1400" s="15" t="s">
        <v>8415</v>
      </c>
      <c r="J1400" s="8">
        <v>7</v>
      </c>
    </row>
    <row r="1401" spans="1:10" x14ac:dyDescent="0.25">
      <c r="A1401" s="7">
        <v>1610</v>
      </c>
      <c r="B1401" s="8">
        <v>112</v>
      </c>
      <c r="C1401" s="8"/>
      <c r="D1401" s="8">
        <v>112</v>
      </c>
      <c r="G1401" s="14" t="s">
        <v>8414</v>
      </c>
      <c r="H1401">
        <v>15</v>
      </c>
      <c r="I1401" s="15" t="s">
        <v>8415</v>
      </c>
      <c r="J1401" s="8">
        <v>5</v>
      </c>
    </row>
    <row r="1402" spans="1:10" x14ac:dyDescent="0.25">
      <c r="A1402" s="7">
        <v>1611</v>
      </c>
      <c r="B1402" s="8">
        <v>27</v>
      </c>
      <c r="C1402" s="8"/>
      <c r="D1402" s="8">
        <v>27</v>
      </c>
      <c r="G1402" s="14" t="s">
        <v>8414</v>
      </c>
      <c r="H1402">
        <v>191</v>
      </c>
      <c r="I1402" s="15" t="s">
        <v>8415</v>
      </c>
      <c r="J1402" s="8">
        <v>46</v>
      </c>
    </row>
    <row r="1403" spans="1:10" x14ac:dyDescent="0.25">
      <c r="A1403" s="7">
        <v>1612</v>
      </c>
      <c r="B1403" s="8">
        <v>11</v>
      </c>
      <c r="C1403" s="8"/>
      <c r="D1403" s="8">
        <v>11</v>
      </c>
      <c r="G1403" s="14" t="s">
        <v>8414</v>
      </c>
      <c r="H1403">
        <v>17</v>
      </c>
      <c r="I1403" s="15" t="s">
        <v>8415</v>
      </c>
      <c r="J1403" s="8">
        <v>10</v>
      </c>
    </row>
    <row r="1404" spans="1:10" x14ac:dyDescent="0.25">
      <c r="A1404" s="7">
        <v>1613</v>
      </c>
      <c r="B1404" s="8">
        <v>26</v>
      </c>
      <c r="C1404" s="8"/>
      <c r="D1404" s="8">
        <v>26</v>
      </c>
      <c r="G1404" s="14" t="s">
        <v>8414</v>
      </c>
      <c r="H1404">
        <v>28</v>
      </c>
      <c r="I1404" s="15" t="s">
        <v>8415</v>
      </c>
      <c r="J1404" s="8">
        <v>19</v>
      </c>
    </row>
    <row r="1405" spans="1:10" x14ac:dyDescent="0.25">
      <c r="A1405" s="7">
        <v>1614</v>
      </c>
      <c r="B1405" s="8">
        <v>77</v>
      </c>
      <c r="C1405" s="8"/>
      <c r="D1405" s="8">
        <v>77</v>
      </c>
      <c r="G1405" s="14" t="s">
        <v>8414</v>
      </c>
      <c r="H1405">
        <v>18</v>
      </c>
      <c r="I1405" s="15" t="s">
        <v>8415</v>
      </c>
      <c r="J1405" s="8">
        <v>13</v>
      </c>
    </row>
    <row r="1406" spans="1:10" x14ac:dyDescent="0.25">
      <c r="A1406" s="7">
        <v>1615</v>
      </c>
      <c r="B1406" s="8">
        <v>136</v>
      </c>
      <c r="C1406" s="8"/>
      <c r="D1406" s="8">
        <v>136</v>
      </c>
      <c r="G1406" s="14" t="s">
        <v>8414</v>
      </c>
      <c r="H1406">
        <v>61</v>
      </c>
      <c r="I1406" s="15" t="s">
        <v>8415</v>
      </c>
      <c r="J1406" s="8">
        <v>13</v>
      </c>
    </row>
    <row r="1407" spans="1:10" x14ac:dyDescent="0.25">
      <c r="A1407" s="7">
        <v>1616</v>
      </c>
      <c r="B1407" s="8">
        <v>157</v>
      </c>
      <c r="C1407" s="8"/>
      <c r="D1407" s="8">
        <v>157</v>
      </c>
      <c r="G1407" s="14" t="s">
        <v>8414</v>
      </c>
      <c r="H1407">
        <v>108</v>
      </c>
      <c r="I1407" s="15" t="s">
        <v>8415</v>
      </c>
      <c r="J1407" s="8">
        <v>4</v>
      </c>
    </row>
    <row r="1408" spans="1:10" x14ac:dyDescent="0.25">
      <c r="A1408" s="7">
        <v>1617</v>
      </c>
      <c r="B1408" s="8">
        <v>158</v>
      </c>
      <c r="C1408" s="8"/>
      <c r="D1408" s="8">
        <v>158</v>
      </c>
      <c r="G1408" s="14" t="s">
        <v>8414</v>
      </c>
      <c r="H1408">
        <v>142</v>
      </c>
      <c r="I1408" s="15" t="s">
        <v>8415</v>
      </c>
      <c r="J1408" s="8">
        <v>0</v>
      </c>
    </row>
    <row r="1409" spans="1:10" x14ac:dyDescent="0.25">
      <c r="A1409" s="7">
        <v>1618</v>
      </c>
      <c r="B1409" s="8">
        <v>27</v>
      </c>
      <c r="C1409" s="8"/>
      <c r="D1409" s="8">
        <v>27</v>
      </c>
      <c r="G1409" s="14" t="s">
        <v>8414</v>
      </c>
      <c r="H1409">
        <v>74</v>
      </c>
      <c r="I1409" s="15" t="s">
        <v>8415</v>
      </c>
      <c r="J1409" s="8">
        <v>3</v>
      </c>
    </row>
    <row r="1410" spans="1:10" x14ac:dyDescent="0.25">
      <c r="A1410" s="7">
        <v>1619</v>
      </c>
      <c r="B1410" s="8">
        <v>23</v>
      </c>
      <c r="C1410" s="8"/>
      <c r="D1410" s="8">
        <v>23</v>
      </c>
      <c r="G1410" s="14" t="s">
        <v>8414</v>
      </c>
      <c r="H1410">
        <v>38</v>
      </c>
      <c r="I1410" s="15" t="s">
        <v>8415</v>
      </c>
      <c r="J1410" s="8">
        <v>1</v>
      </c>
    </row>
    <row r="1411" spans="1:10" x14ac:dyDescent="0.25">
      <c r="A1411" s="7">
        <v>1620</v>
      </c>
      <c r="B1411" s="8">
        <v>17</v>
      </c>
      <c r="C1411" s="8"/>
      <c r="D1411" s="8">
        <v>17</v>
      </c>
      <c r="G1411" s="14" t="s">
        <v>8414</v>
      </c>
      <c r="H1411">
        <v>20</v>
      </c>
      <c r="I1411" s="15" t="s">
        <v>8415</v>
      </c>
      <c r="J1411" s="8">
        <v>9</v>
      </c>
    </row>
    <row r="1412" spans="1:10" x14ac:dyDescent="0.25">
      <c r="A1412" s="7">
        <v>1621</v>
      </c>
      <c r="B1412" s="8">
        <v>37</v>
      </c>
      <c r="C1412" s="8"/>
      <c r="D1412" s="8">
        <v>37</v>
      </c>
      <c r="G1412" s="14" t="s">
        <v>8414</v>
      </c>
      <c r="H1412">
        <v>24</v>
      </c>
      <c r="I1412" s="15" t="s">
        <v>8415</v>
      </c>
      <c r="J1412" s="8">
        <v>1</v>
      </c>
    </row>
    <row r="1413" spans="1:10" x14ac:dyDescent="0.25">
      <c r="A1413" s="7">
        <v>1622</v>
      </c>
      <c r="B1413" s="8">
        <v>65</v>
      </c>
      <c r="C1413" s="8"/>
      <c r="D1413" s="8">
        <v>65</v>
      </c>
      <c r="G1413" s="14" t="s">
        <v>8414</v>
      </c>
      <c r="H1413">
        <v>66</v>
      </c>
      <c r="I1413" s="15" t="s">
        <v>8415</v>
      </c>
      <c r="J1413" s="8">
        <v>1</v>
      </c>
    </row>
    <row r="1414" spans="1:10" x14ac:dyDescent="0.25">
      <c r="A1414" s="7">
        <v>1623</v>
      </c>
      <c r="B1414" s="8">
        <v>18</v>
      </c>
      <c r="C1414" s="8"/>
      <c r="D1414" s="8">
        <v>18</v>
      </c>
      <c r="G1414" s="14" t="s">
        <v>8414</v>
      </c>
      <c r="H1414">
        <v>28</v>
      </c>
      <c r="I1414" s="15" t="s">
        <v>8415</v>
      </c>
      <c r="J1414" s="8">
        <v>4</v>
      </c>
    </row>
    <row r="1415" spans="1:10" x14ac:dyDescent="0.25">
      <c r="A1415" s="7">
        <v>1624</v>
      </c>
      <c r="B1415" s="8">
        <v>25</v>
      </c>
      <c r="C1415" s="8"/>
      <c r="D1415" s="8">
        <v>25</v>
      </c>
      <c r="G1415" s="14" t="s">
        <v>8414</v>
      </c>
      <c r="H1415">
        <v>24</v>
      </c>
      <c r="I1415" s="15" t="s">
        <v>8415</v>
      </c>
      <c r="J1415" s="8">
        <v>17</v>
      </c>
    </row>
    <row r="1416" spans="1:10" x14ac:dyDescent="0.25">
      <c r="A1416" s="7">
        <v>1625</v>
      </c>
      <c r="B1416" s="8">
        <v>104</v>
      </c>
      <c r="C1416" s="8"/>
      <c r="D1416" s="8">
        <v>104</v>
      </c>
      <c r="G1416" s="14" t="s">
        <v>8414</v>
      </c>
      <c r="H1416">
        <v>73</v>
      </c>
      <c r="I1416" s="15" t="s">
        <v>8415</v>
      </c>
      <c r="J1416" s="8">
        <v>0</v>
      </c>
    </row>
    <row r="1417" spans="1:10" x14ac:dyDescent="0.25">
      <c r="A1417" s="7">
        <v>1626</v>
      </c>
      <c r="B1417" s="8">
        <v>108</v>
      </c>
      <c r="C1417" s="8"/>
      <c r="D1417" s="8">
        <v>108</v>
      </c>
      <c r="G1417" s="14" t="s">
        <v>8414</v>
      </c>
      <c r="H1417">
        <v>3</v>
      </c>
      <c r="I1417" s="15" t="s">
        <v>8415</v>
      </c>
      <c r="J1417" s="8">
        <v>12</v>
      </c>
    </row>
    <row r="1418" spans="1:10" x14ac:dyDescent="0.25">
      <c r="A1418" s="7">
        <v>1627</v>
      </c>
      <c r="B1418" s="8">
        <v>38</v>
      </c>
      <c r="C1418" s="8"/>
      <c r="D1418" s="8">
        <v>38</v>
      </c>
      <c r="G1418" s="14" t="s">
        <v>8414</v>
      </c>
      <c r="H1418">
        <v>20</v>
      </c>
      <c r="I1418" s="15" t="s">
        <v>8415</v>
      </c>
      <c r="J1418" s="8">
        <v>14</v>
      </c>
    </row>
    <row r="1419" spans="1:10" x14ac:dyDescent="0.25">
      <c r="A1419" s="7">
        <v>1628</v>
      </c>
      <c r="B1419" s="8">
        <v>88</v>
      </c>
      <c r="C1419" s="8"/>
      <c r="D1419" s="8">
        <v>88</v>
      </c>
      <c r="G1419" s="14" t="s">
        <v>8414</v>
      </c>
      <c r="H1419">
        <v>21</v>
      </c>
      <c r="I1419" s="15" t="s">
        <v>8415</v>
      </c>
      <c r="J1419" s="8">
        <v>1</v>
      </c>
    </row>
    <row r="1420" spans="1:10" x14ac:dyDescent="0.25">
      <c r="A1420" s="7">
        <v>1629</v>
      </c>
      <c r="B1420" s="8">
        <v>82</v>
      </c>
      <c r="C1420" s="8"/>
      <c r="D1420" s="8">
        <v>82</v>
      </c>
      <c r="G1420" s="14" t="s">
        <v>8414</v>
      </c>
      <c r="H1420">
        <v>94</v>
      </c>
      <c r="I1420" s="15" t="s">
        <v>8415</v>
      </c>
      <c r="J1420" s="8">
        <v>14</v>
      </c>
    </row>
    <row r="1421" spans="1:10" x14ac:dyDescent="0.25">
      <c r="A1421" s="7">
        <v>1630</v>
      </c>
      <c r="B1421" s="8">
        <v>126</v>
      </c>
      <c r="C1421" s="8"/>
      <c r="D1421" s="8">
        <v>126</v>
      </c>
      <c r="G1421" s="14" t="s">
        <v>8414</v>
      </c>
      <c r="H1421">
        <v>139</v>
      </c>
      <c r="I1421" s="15" t="s">
        <v>8415</v>
      </c>
      <c r="J1421" s="8">
        <v>4</v>
      </c>
    </row>
    <row r="1422" spans="1:10" x14ac:dyDescent="0.25">
      <c r="A1422" s="7">
        <v>1631</v>
      </c>
      <c r="B1422" s="8">
        <v>133</v>
      </c>
      <c r="C1422" s="8"/>
      <c r="D1422" s="8">
        <v>133</v>
      </c>
      <c r="G1422" s="14" t="s">
        <v>8414</v>
      </c>
      <c r="H1422">
        <v>130</v>
      </c>
      <c r="I1422" s="15" t="s">
        <v>8415</v>
      </c>
      <c r="J1422" s="8">
        <v>2</v>
      </c>
    </row>
    <row r="1423" spans="1:10" x14ac:dyDescent="0.25">
      <c r="A1423" s="7">
        <v>1632</v>
      </c>
      <c r="B1423" s="8">
        <v>47</v>
      </c>
      <c r="C1423" s="8"/>
      <c r="D1423" s="8">
        <v>47</v>
      </c>
      <c r="G1423" s="14" t="s">
        <v>8414</v>
      </c>
      <c r="H1423">
        <v>31</v>
      </c>
      <c r="I1423" s="15" t="s">
        <v>8415</v>
      </c>
      <c r="J1423" s="8">
        <v>1</v>
      </c>
    </row>
    <row r="1424" spans="1:10" x14ac:dyDescent="0.25">
      <c r="A1424" s="7">
        <v>1633</v>
      </c>
      <c r="B1424" s="8">
        <v>58</v>
      </c>
      <c r="C1424" s="8"/>
      <c r="D1424" s="8">
        <v>58</v>
      </c>
      <c r="G1424" s="14" t="s">
        <v>8414</v>
      </c>
      <c r="H1424">
        <v>13</v>
      </c>
      <c r="I1424" s="15" t="s">
        <v>8415</v>
      </c>
      <c r="J1424" s="8">
        <v>2</v>
      </c>
    </row>
    <row r="1425" spans="1:10" x14ac:dyDescent="0.25">
      <c r="A1425" s="7">
        <v>1634</v>
      </c>
      <c r="B1425" s="8">
        <v>32</v>
      </c>
      <c r="C1425" s="8"/>
      <c r="D1425" s="8">
        <v>32</v>
      </c>
      <c r="G1425" s="14" t="s">
        <v>8414</v>
      </c>
      <c r="H1425">
        <v>90</v>
      </c>
      <c r="I1425" s="15" t="s">
        <v>8415</v>
      </c>
      <c r="J1425" s="8">
        <v>1</v>
      </c>
    </row>
    <row r="1426" spans="1:10" x14ac:dyDescent="0.25">
      <c r="A1426" s="7">
        <v>1635</v>
      </c>
      <c r="B1426" s="8">
        <v>37</v>
      </c>
      <c r="C1426" s="8"/>
      <c r="D1426" s="8">
        <v>37</v>
      </c>
      <c r="G1426" s="14" t="s">
        <v>8414</v>
      </c>
      <c r="H1426">
        <v>141</v>
      </c>
      <c r="I1426" s="15" t="s">
        <v>8415</v>
      </c>
      <c r="J1426" s="8">
        <v>1</v>
      </c>
    </row>
    <row r="1427" spans="1:10" x14ac:dyDescent="0.25">
      <c r="A1427" s="7">
        <v>1636</v>
      </c>
      <c r="B1427" s="8">
        <v>87</v>
      </c>
      <c r="C1427" s="8"/>
      <c r="D1427" s="8">
        <v>87</v>
      </c>
      <c r="G1427" s="14" t="s">
        <v>8414</v>
      </c>
      <c r="H1427">
        <v>23</v>
      </c>
      <c r="I1427" s="15" t="s">
        <v>8415</v>
      </c>
      <c r="J1427" s="8">
        <v>4</v>
      </c>
    </row>
    <row r="1428" spans="1:10" x14ac:dyDescent="0.25">
      <c r="A1428" s="7">
        <v>1637</v>
      </c>
      <c r="B1428" s="8">
        <v>15</v>
      </c>
      <c r="C1428" s="8"/>
      <c r="D1428" s="8">
        <v>15</v>
      </c>
      <c r="G1428" s="14" t="s">
        <v>8414</v>
      </c>
      <c r="H1428">
        <v>18</v>
      </c>
      <c r="I1428" s="15" t="s">
        <v>8415</v>
      </c>
      <c r="J1428" s="8">
        <v>3</v>
      </c>
    </row>
    <row r="1429" spans="1:10" x14ac:dyDescent="0.25">
      <c r="A1429" s="7">
        <v>1638</v>
      </c>
      <c r="B1429" s="8">
        <v>27</v>
      </c>
      <c r="C1429" s="8"/>
      <c r="D1429" s="8">
        <v>27</v>
      </c>
      <c r="G1429" s="14" t="s">
        <v>8414</v>
      </c>
      <c r="H1429">
        <v>76</v>
      </c>
      <c r="I1429" s="15" t="s">
        <v>8415</v>
      </c>
      <c r="J1429" s="8">
        <v>38</v>
      </c>
    </row>
    <row r="1430" spans="1:10" x14ac:dyDescent="0.25">
      <c r="A1430" s="7">
        <v>1639</v>
      </c>
      <c r="B1430" s="8">
        <v>19</v>
      </c>
      <c r="C1430" s="8"/>
      <c r="D1430" s="8">
        <v>19</v>
      </c>
      <c r="G1430" s="14" t="s">
        <v>8414</v>
      </c>
      <c r="H1430">
        <v>93</v>
      </c>
      <c r="I1430" s="15" t="s">
        <v>8415</v>
      </c>
      <c r="J1430" s="8">
        <v>4</v>
      </c>
    </row>
    <row r="1431" spans="1:10" x14ac:dyDescent="0.25">
      <c r="A1431" s="7">
        <v>1640</v>
      </c>
      <c r="B1431" s="8">
        <v>17</v>
      </c>
      <c r="C1431" s="8"/>
      <c r="D1431" s="8">
        <v>17</v>
      </c>
      <c r="G1431" s="14" t="s">
        <v>8414</v>
      </c>
      <c r="H1431">
        <v>69</v>
      </c>
      <c r="I1431" s="15" t="s">
        <v>8415</v>
      </c>
      <c r="J1431" s="8">
        <v>0</v>
      </c>
    </row>
    <row r="1432" spans="1:10" x14ac:dyDescent="0.25">
      <c r="A1432" s="7">
        <v>1641</v>
      </c>
      <c r="B1432" s="8">
        <v>26</v>
      </c>
      <c r="C1432" s="8"/>
      <c r="D1432" s="8">
        <v>26</v>
      </c>
      <c r="G1432" s="14" t="s">
        <v>8414</v>
      </c>
      <c r="H1432">
        <v>21</v>
      </c>
      <c r="I1432" s="15" t="s">
        <v>8415</v>
      </c>
      <c r="J1432" s="8">
        <v>2</v>
      </c>
    </row>
    <row r="1433" spans="1:10" x14ac:dyDescent="0.25">
      <c r="A1433" s="7">
        <v>1642</v>
      </c>
      <c r="B1433" s="8">
        <v>28</v>
      </c>
      <c r="C1433" s="8"/>
      <c r="D1433" s="8">
        <v>28</v>
      </c>
      <c r="G1433" s="14" t="s">
        <v>8414</v>
      </c>
      <c r="H1433">
        <v>57</v>
      </c>
      <c r="I1433" s="15" t="s">
        <v>8415</v>
      </c>
      <c r="J1433" s="8">
        <v>0</v>
      </c>
    </row>
    <row r="1434" spans="1:10" x14ac:dyDescent="0.25">
      <c r="A1434" s="7">
        <v>1643</v>
      </c>
      <c r="B1434" s="8">
        <v>37</v>
      </c>
      <c r="C1434" s="8"/>
      <c r="D1434" s="8">
        <v>37</v>
      </c>
      <c r="G1434" s="14" t="s">
        <v>8414</v>
      </c>
      <c r="H1434">
        <v>108</v>
      </c>
      <c r="I1434" s="15" t="s">
        <v>8415</v>
      </c>
      <c r="J1434" s="8">
        <v>1</v>
      </c>
    </row>
    <row r="1435" spans="1:10" x14ac:dyDescent="0.25">
      <c r="A1435" s="7">
        <v>1644</v>
      </c>
      <c r="B1435" s="8">
        <v>128</v>
      </c>
      <c r="C1435" s="8"/>
      <c r="D1435" s="8">
        <v>128</v>
      </c>
      <c r="G1435" s="14" t="s">
        <v>8414</v>
      </c>
      <c r="H1435">
        <v>83</v>
      </c>
      <c r="I1435" s="15" t="s">
        <v>8415</v>
      </c>
      <c r="J1435" s="8">
        <v>7</v>
      </c>
    </row>
    <row r="1436" spans="1:10" x14ac:dyDescent="0.25">
      <c r="A1436" s="7">
        <v>1645</v>
      </c>
      <c r="B1436" s="8">
        <v>10</v>
      </c>
      <c r="C1436" s="8"/>
      <c r="D1436" s="8">
        <v>10</v>
      </c>
      <c r="G1436" s="14" t="s">
        <v>8414</v>
      </c>
      <c r="H1436">
        <v>96</v>
      </c>
      <c r="I1436" s="15" t="s">
        <v>8415</v>
      </c>
      <c r="J1436" s="8">
        <v>2</v>
      </c>
    </row>
    <row r="1437" spans="1:10" x14ac:dyDescent="0.25">
      <c r="A1437" s="7">
        <v>1646</v>
      </c>
      <c r="B1437" s="8">
        <v>83</v>
      </c>
      <c r="C1437" s="8"/>
      <c r="D1437" s="8">
        <v>83</v>
      </c>
      <c r="G1437" s="14" t="s">
        <v>8414</v>
      </c>
      <c r="H1437">
        <v>64</v>
      </c>
      <c r="I1437" s="15" t="s">
        <v>8415</v>
      </c>
      <c r="J1437" s="8">
        <v>4</v>
      </c>
    </row>
    <row r="1438" spans="1:10" x14ac:dyDescent="0.25">
      <c r="A1438" s="7">
        <v>1647</v>
      </c>
      <c r="B1438" s="8">
        <v>46</v>
      </c>
      <c r="C1438" s="8"/>
      <c r="D1438" s="8">
        <v>46</v>
      </c>
      <c r="G1438" s="14" t="s">
        <v>8414</v>
      </c>
      <c r="H1438">
        <v>14</v>
      </c>
      <c r="I1438" s="15" t="s">
        <v>8415</v>
      </c>
      <c r="J1438" s="8">
        <v>4</v>
      </c>
    </row>
    <row r="1439" spans="1:10" x14ac:dyDescent="0.25">
      <c r="A1439" s="7">
        <v>1648</v>
      </c>
      <c r="B1439" s="8">
        <v>90</v>
      </c>
      <c r="C1439" s="8"/>
      <c r="D1439" s="8">
        <v>90</v>
      </c>
      <c r="G1439" s="14" t="s">
        <v>8414</v>
      </c>
      <c r="H1439">
        <v>169</v>
      </c>
      <c r="I1439" s="15" t="s">
        <v>8415</v>
      </c>
      <c r="J1439" s="8">
        <v>3</v>
      </c>
    </row>
    <row r="1440" spans="1:10" x14ac:dyDescent="0.25">
      <c r="A1440" s="7">
        <v>1649</v>
      </c>
      <c r="B1440" s="8">
        <v>81</v>
      </c>
      <c r="C1440" s="8"/>
      <c r="D1440" s="8">
        <v>81</v>
      </c>
      <c r="G1440" s="14" t="s">
        <v>8414</v>
      </c>
      <c r="H1440">
        <v>33</v>
      </c>
      <c r="I1440" s="15" t="s">
        <v>8415</v>
      </c>
      <c r="J1440" s="8">
        <v>2</v>
      </c>
    </row>
    <row r="1441" spans="1:10" x14ac:dyDescent="0.25">
      <c r="A1441" s="7">
        <v>1650</v>
      </c>
      <c r="B1441" s="8">
        <v>32</v>
      </c>
      <c r="C1441" s="8"/>
      <c r="D1441" s="8">
        <v>32</v>
      </c>
      <c r="G1441" s="14" t="s">
        <v>8414</v>
      </c>
      <c r="H1441">
        <v>102</v>
      </c>
      <c r="I1441" s="15" t="s">
        <v>8415</v>
      </c>
      <c r="J1441" s="8">
        <v>197</v>
      </c>
    </row>
    <row r="1442" spans="1:10" x14ac:dyDescent="0.25">
      <c r="A1442" s="7">
        <v>1651</v>
      </c>
      <c r="B1442" s="8">
        <v>20</v>
      </c>
      <c r="C1442" s="8"/>
      <c r="D1442" s="8">
        <v>20</v>
      </c>
      <c r="G1442" s="14" t="s">
        <v>8414</v>
      </c>
      <c r="H1442">
        <v>104</v>
      </c>
      <c r="I1442" s="15" t="s">
        <v>8415</v>
      </c>
      <c r="J1442" s="8">
        <v>0</v>
      </c>
    </row>
    <row r="1443" spans="1:10" x14ac:dyDescent="0.25">
      <c r="A1443" s="7">
        <v>1652</v>
      </c>
      <c r="B1443" s="8">
        <v>70</v>
      </c>
      <c r="C1443" s="8"/>
      <c r="D1443" s="8">
        <v>70</v>
      </c>
      <c r="G1443" s="14" t="s">
        <v>8414</v>
      </c>
      <c r="H1443">
        <v>20</v>
      </c>
      <c r="I1443" s="15" t="s">
        <v>8415</v>
      </c>
      <c r="J1443" s="8">
        <v>1</v>
      </c>
    </row>
    <row r="1444" spans="1:10" x14ac:dyDescent="0.25">
      <c r="A1444" s="7">
        <v>1653</v>
      </c>
      <c r="B1444" s="8">
        <v>168</v>
      </c>
      <c r="C1444" s="8"/>
      <c r="D1444" s="8">
        <v>168</v>
      </c>
      <c r="G1444" s="14" t="s">
        <v>8414</v>
      </c>
      <c r="H1444">
        <v>35</v>
      </c>
      <c r="I1444" s="15" t="s">
        <v>8415</v>
      </c>
      <c r="J1444" s="8">
        <v>4</v>
      </c>
    </row>
    <row r="1445" spans="1:10" x14ac:dyDescent="0.25">
      <c r="A1445" s="7">
        <v>1654</v>
      </c>
      <c r="B1445" s="8">
        <v>34</v>
      </c>
      <c r="C1445" s="8"/>
      <c r="D1445" s="8">
        <v>34</v>
      </c>
      <c r="G1445" s="14" t="s">
        <v>8414</v>
      </c>
      <c r="H1445">
        <v>94</v>
      </c>
      <c r="I1445" s="15" t="s">
        <v>8415</v>
      </c>
      <c r="J1445" s="8">
        <v>0</v>
      </c>
    </row>
    <row r="1446" spans="1:10" x14ac:dyDescent="0.25">
      <c r="A1446" s="7">
        <v>1655</v>
      </c>
      <c r="B1446" s="8">
        <v>48</v>
      </c>
      <c r="C1446" s="8"/>
      <c r="D1446" s="8">
        <v>48</v>
      </c>
      <c r="G1446" s="14" t="s">
        <v>8414</v>
      </c>
      <c r="H1446">
        <v>14</v>
      </c>
      <c r="I1446" s="15" t="s">
        <v>8415</v>
      </c>
      <c r="J1446" s="8">
        <v>7</v>
      </c>
    </row>
    <row r="1447" spans="1:10" x14ac:dyDescent="0.25">
      <c r="A1447" s="7">
        <v>1656</v>
      </c>
      <c r="B1447" s="8">
        <v>48</v>
      </c>
      <c r="C1447" s="8"/>
      <c r="D1447" s="8">
        <v>48</v>
      </c>
      <c r="G1447" s="14" t="s">
        <v>8414</v>
      </c>
      <c r="H1447">
        <v>15</v>
      </c>
      <c r="I1447" s="15" t="s">
        <v>8415</v>
      </c>
      <c r="J1447" s="8">
        <v>11</v>
      </c>
    </row>
    <row r="1448" spans="1:10" x14ac:dyDescent="0.25">
      <c r="A1448" s="7">
        <v>1657</v>
      </c>
      <c r="B1448" s="8">
        <v>221</v>
      </c>
      <c r="C1448" s="8"/>
      <c r="D1448" s="8">
        <v>221</v>
      </c>
      <c r="G1448" s="14" t="s">
        <v>8414</v>
      </c>
      <c r="H1448">
        <v>51</v>
      </c>
      <c r="I1448" s="15" t="s">
        <v>8415</v>
      </c>
      <c r="J1448" s="8">
        <v>0</v>
      </c>
    </row>
    <row r="1449" spans="1:10" x14ac:dyDescent="0.25">
      <c r="A1449" s="7">
        <v>1658</v>
      </c>
      <c r="B1449" s="8">
        <v>107</v>
      </c>
      <c r="C1449" s="8"/>
      <c r="D1449" s="8">
        <v>107</v>
      </c>
      <c r="G1449" s="14" t="s">
        <v>8414</v>
      </c>
      <c r="H1449">
        <v>19</v>
      </c>
      <c r="I1449" s="15" t="s">
        <v>8415</v>
      </c>
      <c r="J1449" s="8">
        <v>6</v>
      </c>
    </row>
    <row r="1450" spans="1:10" x14ac:dyDescent="0.25">
      <c r="A1450" s="7">
        <v>1659</v>
      </c>
      <c r="B1450" s="8">
        <v>45</v>
      </c>
      <c r="C1450" s="8"/>
      <c r="D1450" s="8">
        <v>45</v>
      </c>
      <c r="G1450" s="14" t="s">
        <v>8414</v>
      </c>
      <c r="H1450">
        <v>23</v>
      </c>
      <c r="I1450" s="15" t="s">
        <v>8415</v>
      </c>
      <c r="J1450" s="8">
        <v>0</v>
      </c>
    </row>
    <row r="1451" spans="1:10" x14ac:dyDescent="0.25">
      <c r="A1451" s="7">
        <v>1660</v>
      </c>
      <c r="B1451" s="8">
        <v>36</v>
      </c>
      <c r="C1451" s="8"/>
      <c r="D1451" s="8">
        <v>36</v>
      </c>
      <c r="G1451" s="14" t="s">
        <v>8414</v>
      </c>
      <c r="H1451">
        <v>97</v>
      </c>
      <c r="I1451" s="15" t="s">
        <v>8415</v>
      </c>
      <c r="J1451" s="8">
        <v>7</v>
      </c>
    </row>
    <row r="1452" spans="1:10" x14ac:dyDescent="0.25">
      <c r="A1452" s="7">
        <v>1661</v>
      </c>
      <c r="B1452" s="8">
        <v>101</v>
      </c>
      <c r="C1452" s="8"/>
      <c r="D1452" s="8">
        <v>101</v>
      </c>
      <c r="G1452" s="14" t="s">
        <v>8414</v>
      </c>
      <c r="H1452">
        <v>76</v>
      </c>
      <c r="I1452" s="15" t="s">
        <v>8415</v>
      </c>
      <c r="J1452" s="8">
        <v>94</v>
      </c>
    </row>
    <row r="1453" spans="1:10" x14ac:dyDescent="0.25">
      <c r="A1453" s="7">
        <v>1662</v>
      </c>
      <c r="B1453" s="8">
        <v>62</v>
      </c>
      <c r="C1453" s="8"/>
      <c r="D1453" s="8">
        <v>62</v>
      </c>
      <c r="G1453" s="14" t="s">
        <v>8414</v>
      </c>
      <c r="H1453">
        <v>11</v>
      </c>
      <c r="I1453" s="15" t="s">
        <v>8415</v>
      </c>
      <c r="J1453" s="8">
        <v>2</v>
      </c>
    </row>
    <row r="1454" spans="1:10" x14ac:dyDescent="0.25">
      <c r="A1454" s="7">
        <v>1663</v>
      </c>
      <c r="B1454" s="8">
        <v>32</v>
      </c>
      <c r="C1454" s="8"/>
      <c r="D1454" s="8">
        <v>32</v>
      </c>
      <c r="G1454" s="14" t="s">
        <v>8414</v>
      </c>
      <c r="H1454">
        <v>52</v>
      </c>
      <c r="I1454" s="15" t="s">
        <v>8415</v>
      </c>
      <c r="J1454" s="8">
        <v>25</v>
      </c>
    </row>
    <row r="1455" spans="1:10" x14ac:dyDescent="0.25">
      <c r="A1455" s="7">
        <v>1664</v>
      </c>
      <c r="B1455" s="8">
        <v>89</v>
      </c>
      <c r="C1455" s="8"/>
      <c r="D1455" s="8">
        <v>89</v>
      </c>
      <c r="G1455" s="14" t="s">
        <v>8414</v>
      </c>
      <c r="H1455">
        <v>95</v>
      </c>
      <c r="I1455" s="15" t="s">
        <v>8415</v>
      </c>
      <c r="J1455" s="8">
        <v>17</v>
      </c>
    </row>
    <row r="1456" spans="1:10" x14ac:dyDescent="0.25">
      <c r="A1456" s="7">
        <v>1665</v>
      </c>
      <c r="B1456" s="8">
        <v>93</v>
      </c>
      <c r="C1456" s="8"/>
      <c r="D1456" s="8">
        <v>93</v>
      </c>
      <c r="G1456" s="14" t="s">
        <v>8414</v>
      </c>
      <c r="H1456">
        <v>35</v>
      </c>
      <c r="I1456" s="15" t="s">
        <v>8415</v>
      </c>
      <c r="J1456" s="8">
        <v>2</v>
      </c>
    </row>
    <row r="1457" spans="1:10" x14ac:dyDescent="0.25">
      <c r="A1457" s="7">
        <v>1666</v>
      </c>
      <c r="B1457" s="8">
        <v>98</v>
      </c>
      <c r="C1457" s="8"/>
      <c r="D1457" s="8">
        <v>98</v>
      </c>
      <c r="G1457" s="14" t="s">
        <v>8414</v>
      </c>
      <c r="H1457">
        <v>21</v>
      </c>
      <c r="I1457" s="15" t="s">
        <v>8415</v>
      </c>
      <c r="J1457" s="8">
        <v>4</v>
      </c>
    </row>
    <row r="1458" spans="1:10" x14ac:dyDescent="0.25">
      <c r="A1458" s="7">
        <v>1667</v>
      </c>
      <c r="B1458" s="8">
        <v>82</v>
      </c>
      <c r="C1458" s="8"/>
      <c r="D1458" s="8">
        <v>82</v>
      </c>
      <c r="G1458" s="14" t="s">
        <v>8414</v>
      </c>
      <c r="H1458">
        <v>93</v>
      </c>
      <c r="I1458" s="15" t="s">
        <v>8415</v>
      </c>
      <c r="J1458" s="8">
        <v>5</v>
      </c>
    </row>
    <row r="1459" spans="1:10" x14ac:dyDescent="0.25">
      <c r="A1459" s="7">
        <v>1668</v>
      </c>
      <c r="B1459" s="8">
        <v>116</v>
      </c>
      <c r="C1459" s="8"/>
      <c r="D1459" s="8">
        <v>116</v>
      </c>
      <c r="G1459" s="14" t="s">
        <v>8414</v>
      </c>
      <c r="H1459">
        <v>11</v>
      </c>
      <c r="I1459" s="15" t="s">
        <v>8415</v>
      </c>
      <c r="J1459" s="8">
        <v>2</v>
      </c>
    </row>
    <row r="1460" spans="1:10" x14ac:dyDescent="0.25">
      <c r="A1460" s="7">
        <v>1669</v>
      </c>
      <c r="B1460" s="8">
        <v>52</v>
      </c>
      <c r="C1460" s="8"/>
      <c r="D1460" s="8">
        <v>52</v>
      </c>
      <c r="G1460" s="14" t="s">
        <v>8414</v>
      </c>
      <c r="H1460">
        <v>21</v>
      </c>
      <c r="I1460" s="15" t="s">
        <v>8415</v>
      </c>
      <c r="J1460" s="8">
        <v>2</v>
      </c>
    </row>
    <row r="1461" spans="1:10" x14ac:dyDescent="0.25">
      <c r="A1461" s="7">
        <v>1670</v>
      </c>
      <c r="B1461" s="8">
        <v>23</v>
      </c>
      <c r="C1461" s="8"/>
      <c r="D1461" s="8">
        <v>23</v>
      </c>
      <c r="G1461" s="14" t="s">
        <v>8414</v>
      </c>
      <c r="H1461">
        <v>54</v>
      </c>
      <c r="I1461" s="15" t="s">
        <v>8415</v>
      </c>
      <c r="J1461" s="8">
        <v>3</v>
      </c>
    </row>
    <row r="1462" spans="1:10" x14ac:dyDescent="0.25">
      <c r="A1462" s="7">
        <v>1671</v>
      </c>
      <c r="B1462" s="8">
        <v>77</v>
      </c>
      <c r="C1462" s="8"/>
      <c r="D1462" s="8">
        <v>77</v>
      </c>
      <c r="G1462" s="14" t="s">
        <v>8414</v>
      </c>
      <c r="H1462">
        <v>31</v>
      </c>
      <c r="I1462" s="15" t="s">
        <v>8415</v>
      </c>
      <c r="J1462" s="8">
        <v>0</v>
      </c>
    </row>
    <row r="1463" spans="1:10" x14ac:dyDescent="0.25">
      <c r="A1463" s="7">
        <v>1672</v>
      </c>
      <c r="B1463" s="8">
        <v>49</v>
      </c>
      <c r="C1463" s="8"/>
      <c r="D1463" s="8">
        <v>49</v>
      </c>
      <c r="G1463" s="14" t="s">
        <v>8414</v>
      </c>
      <c r="H1463">
        <v>132</v>
      </c>
      <c r="I1463" s="15" t="s">
        <v>8415</v>
      </c>
      <c r="J1463" s="8">
        <v>4</v>
      </c>
    </row>
    <row r="1464" spans="1:10" x14ac:dyDescent="0.25">
      <c r="A1464" s="7">
        <v>1673</v>
      </c>
      <c r="B1464" s="8">
        <v>59</v>
      </c>
      <c r="C1464" s="8"/>
      <c r="D1464" s="8">
        <v>59</v>
      </c>
      <c r="G1464" s="14" t="s">
        <v>8414</v>
      </c>
      <c r="H1464">
        <v>3</v>
      </c>
      <c r="I1464" s="15" t="s">
        <v>8415</v>
      </c>
      <c r="J1464" s="8">
        <v>1</v>
      </c>
    </row>
    <row r="1465" spans="1:10" x14ac:dyDescent="0.25">
      <c r="A1465" s="7">
        <v>1674</v>
      </c>
      <c r="B1465" s="8">
        <v>113</v>
      </c>
      <c r="C1465" s="8"/>
      <c r="D1465" s="8">
        <v>113</v>
      </c>
      <c r="G1465" s="14" t="s">
        <v>8414</v>
      </c>
      <c r="H1465">
        <v>6</v>
      </c>
      <c r="I1465" s="15" t="s">
        <v>8415</v>
      </c>
      <c r="J1465" s="8">
        <v>12</v>
      </c>
    </row>
    <row r="1466" spans="1:10" x14ac:dyDescent="0.25">
      <c r="A1466" s="7">
        <v>1675</v>
      </c>
      <c r="B1466" s="8">
        <v>34</v>
      </c>
      <c r="C1466" s="8"/>
      <c r="D1466" s="8">
        <v>34</v>
      </c>
      <c r="G1466" s="14" t="s">
        <v>8414</v>
      </c>
      <c r="H1466">
        <v>10</v>
      </c>
      <c r="I1466" s="15" t="s">
        <v>8415</v>
      </c>
      <c r="J1466" s="8">
        <v>4</v>
      </c>
    </row>
    <row r="1467" spans="1:10" x14ac:dyDescent="0.25">
      <c r="A1467" s="7">
        <v>1676</v>
      </c>
      <c r="B1467" s="8">
        <v>42</v>
      </c>
      <c r="C1467" s="8"/>
      <c r="D1467" s="8">
        <v>42</v>
      </c>
      <c r="G1467" s="14" t="s">
        <v>8414</v>
      </c>
      <c r="H1467">
        <v>147</v>
      </c>
      <c r="I1467" s="15" t="s">
        <v>8415</v>
      </c>
      <c r="J1467" s="8">
        <v>91</v>
      </c>
    </row>
    <row r="1468" spans="1:10" x14ac:dyDescent="0.25">
      <c r="A1468" s="7">
        <v>1677</v>
      </c>
      <c r="B1468" s="8">
        <v>42</v>
      </c>
      <c r="C1468" s="8"/>
      <c r="D1468" s="8">
        <v>42</v>
      </c>
      <c r="G1468" s="14" t="s">
        <v>8414</v>
      </c>
      <c r="H1468">
        <v>199</v>
      </c>
      <c r="I1468" s="15" t="s">
        <v>8415</v>
      </c>
      <c r="J1468" s="8">
        <v>1</v>
      </c>
    </row>
    <row r="1469" spans="1:10" x14ac:dyDescent="0.25">
      <c r="A1469" s="7">
        <v>1678</v>
      </c>
      <c r="B1469" s="8">
        <v>49</v>
      </c>
      <c r="C1469" s="8"/>
      <c r="D1469" s="8">
        <v>49</v>
      </c>
      <c r="G1469" s="14" t="s">
        <v>8414</v>
      </c>
      <c r="H1469">
        <v>50</v>
      </c>
      <c r="I1469" s="15" t="s">
        <v>8415</v>
      </c>
      <c r="J1469" s="8">
        <v>1</v>
      </c>
    </row>
    <row r="1470" spans="1:10" x14ac:dyDescent="0.25">
      <c r="A1470" s="7">
        <v>1679</v>
      </c>
      <c r="B1470" s="8">
        <v>56</v>
      </c>
      <c r="C1470" s="8"/>
      <c r="D1470" s="8">
        <v>56</v>
      </c>
      <c r="G1470" s="14" t="s">
        <v>8414</v>
      </c>
      <c r="H1470">
        <v>21</v>
      </c>
      <c r="I1470" s="15" t="s">
        <v>8415</v>
      </c>
      <c r="J1470" s="8">
        <v>0</v>
      </c>
    </row>
    <row r="1471" spans="1:10" x14ac:dyDescent="0.25">
      <c r="A1471" s="7">
        <v>1680</v>
      </c>
      <c r="B1471" s="8">
        <v>25</v>
      </c>
      <c r="C1471" s="8"/>
      <c r="D1471" s="8">
        <v>25</v>
      </c>
      <c r="G1471" s="14" t="s">
        <v>8414</v>
      </c>
      <c r="H1471">
        <v>24</v>
      </c>
      <c r="I1471" s="15" t="s">
        <v>8415</v>
      </c>
      <c r="J1471" s="8">
        <v>13</v>
      </c>
    </row>
    <row r="1472" spans="1:10" x14ac:dyDescent="0.25">
      <c r="A1472" s="7">
        <v>1701</v>
      </c>
      <c r="B1472" s="8"/>
      <c r="C1472" s="8">
        <v>2</v>
      </c>
      <c r="D1472" s="8">
        <v>2</v>
      </c>
      <c r="G1472" s="14" t="s">
        <v>8414</v>
      </c>
      <c r="H1472">
        <v>32</v>
      </c>
      <c r="I1472" s="15" t="s">
        <v>8415</v>
      </c>
      <c r="J1472" s="8">
        <v>2</v>
      </c>
    </row>
    <row r="1473" spans="1:10" x14ac:dyDescent="0.25">
      <c r="A1473" s="7">
        <v>1702</v>
      </c>
      <c r="B1473" s="8"/>
      <c r="C1473" s="8">
        <v>1</v>
      </c>
      <c r="D1473" s="8">
        <v>1</v>
      </c>
      <c r="G1473" s="14" t="s">
        <v>8414</v>
      </c>
      <c r="H1473">
        <v>62</v>
      </c>
      <c r="I1473" s="15" t="s">
        <v>8415</v>
      </c>
      <c r="J1473" s="8">
        <v>0</v>
      </c>
    </row>
    <row r="1474" spans="1:10" x14ac:dyDescent="0.25">
      <c r="A1474" s="7">
        <v>1703</v>
      </c>
      <c r="B1474" s="8"/>
      <c r="C1474" s="8">
        <v>2</v>
      </c>
      <c r="D1474" s="8">
        <v>2</v>
      </c>
      <c r="G1474" s="14" t="s">
        <v>8414</v>
      </c>
      <c r="H1474">
        <v>9</v>
      </c>
      <c r="I1474" s="15" t="s">
        <v>8415</v>
      </c>
      <c r="J1474" s="8">
        <v>21</v>
      </c>
    </row>
    <row r="1475" spans="1:10" x14ac:dyDescent="0.25">
      <c r="A1475" s="7">
        <v>1704</v>
      </c>
      <c r="B1475" s="8"/>
      <c r="C1475" s="8">
        <v>11</v>
      </c>
      <c r="D1475" s="8">
        <v>11</v>
      </c>
      <c r="G1475" s="14" t="s">
        <v>8414</v>
      </c>
      <c r="H1475">
        <v>38</v>
      </c>
      <c r="I1475" s="15" t="s">
        <v>8415</v>
      </c>
      <c r="J1475" s="8">
        <v>9</v>
      </c>
    </row>
    <row r="1476" spans="1:10" x14ac:dyDescent="0.25">
      <c r="A1476" s="7">
        <v>1705</v>
      </c>
      <c r="B1476" s="8"/>
      <c r="C1476" s="8">
        <v>0</v>
      </c>
      <c r="D1476" s="8">
        <v>0</v>
      </c>
      <c r="G1476" s="14" t="s">
        <v>8414</v>
      </c>
      <c r="H1476">
        <v>54</v>
      </c>
      <c r="I1476" s="15" t="s">
        <v>8415</v>
      </c>
      <c r="J1476" s="8">
        <v>6</v>
      </c>
    </row>
    <row r="1477" spans="1:10" x14ac:dyDescent="0.25">
      <c r="A1477" s="7">
        <v>1706</v>
      </c>
      <c r="B1477" s="8"/>
      <c r="C1477" s="8">
        <v>0</v>
      </c>
      <c r="D1477" s="8">
        <v>0</v>
      </c>
      <c r="G1477" s="14" t="s">
        <v>8414</v>
      </c>
      <c r="H1477">
        <v>37</v>
      </c>
      <c r="I1477" s="15" t="s">
        <v>8415</v>
      </c>
      <c r="J1477" s="8">
        <v>4</v>
      </c>
    </row>
    <row r="1478" spans="1:10" x14ac:dyDescent="0.25">
      <c r="A1478" s="7">
        <v>1707</v>
      </c>
      <c r="B1478" s="8"/>
      <c r="C1478" s="8">
        <v>9</v>
      </c>
      <c r="D1478" s="8">
        <v>9</v>
      </c>
      <c r="G1478" s="14" t="s">
        <v>8414</v>
      </c>
      <c r="H1478">
        <v>39</v>
      </c>
      <c r="I1478" s="15" t="s">
        <v>8415</v>
      </c>
      <c r="J1478" s="8">
        <v>7</v>
      </c>
    </row>
    <row r="1479" spans="1:10" x14ac:dyDescent="0.25">
      <c r="A1479" s="7">
        <v>1708</v>
      </c>
      <c r="B1479" s="8"/>
      <c r="C1479" s="8">
        <v>0</v>
      </c>
      <c r="D1479" s="8">
        <v>0</v>
      </c>
      <c r="G1479" s="14" t="s">
        <v>8414</v>
      </c>
      <c r="H1479">
        <v>34</v>
      </c>
      <c r="I1479" s="15" t="s">
        <v>8415</v>
      </c>
      <c r="J1479" s="8">
        <v>5</v>
      </c>
    </row>
    <row r="1480" spans="1:10" x14ac:dyDescent="0.25">
      <c r="A1480" s="7">
        <v>1709</v>
      </c>
      <c r="B1480" s="8"/>
      <c r="C1480" s="8">
        <v>4</v>
      </c>
      <c r="D1480" s="8">
        <v>4</v>
      </c>
      <c r="G1480" s="14" t="s">
        <v>8414</v>
      </c>
      <c r="H1480">
        <v>55</v>
      </c>
      <c r="I1480" s="15" t="s">
        <v>8415</v>
      </c>
      <c r="J1480" s="8">
        <v>0</v>
      </c>
    </row>
    <row r="1481" spans="1:10" x14ac:dyDescent="0.25">
      <c r="A1481" s="7">
        <v>1710</v>
      </c>
      <c r="B1481" s="8"/>
      <c r="C1481" s="8">
        <v>1</v>
      </c>
      <c r="D1481" s="8">
        <v>1</v>
      </c>
      <c r="G1481" s="14" t="s">
        <v>8414</v>
      </c>
      <c r="H1481">
        <v>32</v>
      </c>
      <c r="I1481" s="15" t="s">
        <v>8415</v>
      </c>
      <c r="J1481" s="8">
        <v>3</v>
      </c>
    </row>
    <row r="1482" spans="1:10" x14ac:dyDescent="0.25">
      <c r="A1482" s="7">
        <v>1711</v>
      </c>
      <c r="B1482" s="8"/>
      <c r="C1482" s="8">
        <v>2</v>
      </c>
      <c r="D1482" s="8">
        <v>2</v>
      </c>
      <c r="G1482" s="14" t="s">
        <v>8414</v>
      </c>
      <c r="H1482">
        <v>25</v>
      </c>
      <c r="I1482" s="15" t="s">
        <v>8415</v>
      </c>
      <c r="J1482" s="8">
        <v>9</v>
      </c>
    </row>
    <row r="1483" spans="1:10" x14ac:dyDescent="0.25">
      <c r="A1483" s="7">
        <v>1712</v>
      </c>
      <c r="B1483" s="8"/>
      <c r="C1483" s="8">
        <v>0</v>
      </c>
      <c r="D1483" s="8">
        <v>0</v>
      </c>
      <c r="G1483" s="14" t="s">
        <v>8414</v>
      </c>
      <c r="H1483">
        <v>33</v>
      </c>
      <c r="I1483" s="15" t="s">
        <v>8415</v>
      </c>
      <c r="J1483" s="8">
        <v>6</v>
      </c>
    </row>
    <row r="1484" spans="1:10" x14ac:dyDescent="0.25">
      <c r="A1484" s="7">
        <v>1713</v>
      </c>
      <c r="B1484" s="8"/>
      <c r="C1484" s="8">
        <v>1</v>
      </c>
      <c r="D1484" s="8">
        <v>1</v>
      </c>
      <c r="G1484" s="14" t="s">
        <v>8414</v>
      </c>
      <c r="H1484">
        <v>108</v>
      </c>
      <c r="I1484" s="15" t="s">
        <v>8415</v>
      </c>
      <c r="J1484" s="8">
        <v>4</v>
      </c>
    </row>
    <row r="1485" spans="1:10" x14ac:dyDescent="0.25">
      <c r="A1485" s="7">
        <v>1714</v>
      </c>
      <c r="B1485" s="8"/>
      <c r="C1485" s="8">
        <v>17</v>
      </c>
      <c r="D1485" s="8">
        <v>17</v>
      </c>
      <c r="G1485" s="14" t="s">
        <v>8414</v>
      </c>
      <c r="H1485">
        <v>20</v>
      </c>
      <c r="I1485" s="15" t="s">
        <v>8415</v>
      </c>
      <c r="J1485" s="8">
        <v>1</v>
      </c>
    </row>
    <row r="1486" spans="1:10" x14ac:dyDescent="0.25">
      <c r="A1486" s="7">
        <v>1715</v>
      </c>
      <c r="B1486" s="8"/>
      <c r="C1486" s="8">
        <v>2</v>
      </c>
      <c r="D1486" s="8">
        <v>2</v>
      </c>
      <c r="G1486" s="14" t="s">
        <v>8414</v>
      </c>
      <c r="H1486">
        <v>98</v>
      </c>
      <c r="I1486" s="15" t="s">
        <v>8415</v>
      </c>
      <c r="J1486" s="8">
        <v>17</v>
      </c>
    </row>
    <row r="1487" spans="1:10" x14ac:dyDescent="0.25">
      <c r="A1487" s="7">
        <v>1716</v>
      </c>
      <c r="B1487" s="8"/>
      <c r="C1487" s="8">
        <v>3</v>
      </c>
      <c r="D1487" s="8">
        <v>3</v>
      </c>
      <c r="G1487" s="14" t="s">
        <v>8414</v>
      </c>
      <c r="H1487">
        <v>196</v>
      </c>
      <c r="I1487" s="15" t="s">
        <v>8415</v>
      </c>
      <c r="J1487" s="8">
        <v>1</v>
      </c>
    </row>
    <row r="1488" spans="1:10" x14ac:dyDescent="0.25">
      <c r="A1488" s="7">
        <v>1717</v>
      </c>
      <c r="B1488" s="8"/>
      <c r="C1488" s="8">
        <v>41</v>
      </c>
      <c r="D1488" s="8">
        <v>41</v>
      </c>
      <c r="G1488" s="14" t="s">
        <v>8414</v>
      </c>
      <c r="H1488">
        <v>39</v>
      </c>
      <c r="I1488" s="15" t="s">
        <v>8415</v>
      </c>
      <c r="J1488" s="8">
        <v>13</v>
      </c>
    </row>
    <row r="1489" spans="1:10" x14ac:dyDescent="0.25">
      <c r="A1489" s="7">
        <v>1718</v>
      </c>
      <c r="B1489" s="8"/>
      <c r="C1489" s="8">
        <v>2</v>
      </c>
      <c r="D1489" s="8">
        <v>2</v>
      </c>
      <c r="G1489" s="14" t="s">
        <v>8414</v>
      </c>
      <c r="H1489">
        <v>128</v>
      </c>
      <c r="I1489" s="15" t="s">
        <v>8415</v>
      </c>
      <c r="J1489" s="8">
        <v>6</v>
      </c>
    </row>
    <row r="1490" spans="1:10" x14ac:dyDescent="0.25">
      <c r="A1490" s="7">
        <v>1719</v>
      </c>
      <c r="B1490" s="8"/>
      <c r="C1490" s="8">
        <v>3</v>
      </c>
      <c r="D1490" s="8">
        <v>3</v>
      </c>
      <c r="G1490" s="14" t="s">
        <v>8414</v>
      </c>
      <c r="H1490">
        <v>71</v>
      </c>
      <c r="I1490" s="15" t="s">
        <v>8415</v>
      </c>
      <c r="J1490" s="8">
        <v>0</v>
      </c>
    </row>
    <row r="1491" spans="1:10" x14ac:dyDescent="0.25">
      <c r="A1491" s="7">
        <v>1720</v>
      </c>
      <c r="B1491" s="8"/>
      <c r="C1491" s="8">
        <v>8</v>
      </c>
      <c r="D1491" s="8">
        <v>8</v>
      </c>
      <c r="G1491" s="14" t="s">
        <v>8414</v>
      </c>
      <c r="H1491">
        <v>47</v>
      </c>
      <c r="I1491" s="15" t="s">
        <v>8415</v>
      </c>
      <c r="J1491" s="8">
        <v>2</v>
      </c>
    </row>
    <row r="1492" spans="1:10" x14ac:dyDescent="0.25">
      <c r="A1492" s="7">
        <v>1721</v>
      </c>
      <c r="B1492" s="8"/>
      <c r="C1492" s="8">
        <v>0</v>
      </c>
      <c r="D1492" s="8">
        <v>0</v>
      </c>
      <c r="G1492" s="14" t="s">
        <v>8414</v>
      </c>
      <c r="H1492">
        <v>17</v>
      </c>
      <c r="I1492" s="15" t="s">
        <v>8415</v>
      </c>
      <c r="J1492" s="8">
        <v>2</v>
      </c>
    </row>
    <row r="1493" spans="1:10" x14ac:dyDescent="0.25">
      <c r="A1493" s="7">
        <v>1722</v>
      </c>
      <c r="B1493" s="8"/>
      <c r="C1493" s="8">
        <v>1</v>
      </c>
      <c r="D1493" s="8">
        <v>1</v>
      </c>
      <c r="G1493" s="14" t="s">
        <v>8414</v>
      </c>
      <c r="H1493">
        <v>91</v>
      </c>
      <c r="I1493" s="15" t="s">
        <v>8415</v>
      </c>
      <c r="J1493" s="8">
        <v>21</v>
      </c>
    </row>
    <row r="1494" spans="1:10" x14ac:dyDescent="0.25">
      <c r="A1494" s="7">
        <v>1723</v>
      </c>
      <c r="B1494" s="8"/>
      <c r="C1494" s="8">
        <v>3</v>
      </c>
      <c r="D1494" s="8">
        <v>3</v>
      </c>
      <c r="G1494" s="14" t="s">
        <v>8414</v>
      </c>
      <c r="H1494">
        <v>43</v>
      </c>
      <c r="I1494" s="15" t="s">
        <v>8415</v>
      </c>
      <c r="J1494" s="8">
        <v>13</v>
      </c>
    </row>
    <row r="1495" spans="1:10" x14ac:dyDescent="0.25">
      <c r="A1495" s="7">
        <v>1724</v>
      </c>
      <c r="B1495" s="8"/>
      <c r="C1495" s="8">
        <v>4</v>
      </c>
      <c r="D1495" s="8">
        <v>4</v>
      </c>
      <c r="G1495" s="14" t="s">
        <v>8414</v>
      </c>
      <c r="H1495">
        <v>17</v>
      </c>
      <c r="I1495" s="15" t="s">
        <v>8415</v>
      </c>
      <c r="J1495" s="8">
        <v>0</v>
      </c>
    </row>
    <row r="1496" spans="1:10" x14ac:dyDescent="0.25">
      <c r="A1496" s="7">
        <v>1725</v>
      </c>
      <c r="B1496" s="8"/>
      <c r="C1496" s="8">
        <v>9</v>
      </c>
      <c r="D1496" s="8">
        <v>9</v>
      </c>
      <c r="G1496" s="14" t="s">
        <v>8414</v>
      </c>
      <c r="H1496">
        <v>33</v>
      </c>
      <c r="I1496" s="15" t="s">
        <v>8415</v>
      </c>
      <c r="J1496" s="8">
        <v>6</v>
      </c>
    </row>
    <row r="1497" spans="1:10" x14ac:dyDescent="0.25">
      <c r="A1497" s="7">
        <v>1726</v>
      </c>
      <c r="B1497" s="8"/>
      <c r="C1497" s="8">
        <v>16</v>
      </c>
      <c r="D1497" s="8">
        <v>16</v>
      </c>
      <c r="G1497" s="14" t="s">
        <v>8414</v>
      </c>
      <c r="H1497">
        <v>87</v>
      </c>
      <c r="I1497" s="15" t="s">
        <v>8415</v>
      </c>
      <c r="J1497" s="8">
        <v>0</v>
      </c>
    </row>
    <row r="1498" spans="1:10" x14ac:dyDescent="0.25">
      <c r="A1498" s="7">
        <v>1727</v>
      </c>
      <c r="B1498" s="8"/>
      <c r="C1498" s="8">
        <v>1</v>
      </c>
      <c r="D1498" s="8">
        <v>1</v>
      </c>
      <c r="G1498" s="14" t="s">
        <v>8414</v>
      </c>
      <c r="H1498">
        <v>113</v>
      </c>
      <c r="I1498" s="15" t="s">
        <v>8415</v>
      </c>
      <c r="J1498" s="8">
        <v>1</v>
      </c>
    </row>
    <row r="1499" spans="1:10" x14ac:dyDescent="0.25">
      <c r="A1499" s="7">
        <v>1728</v>
      </c>
      <c r="B1499" s="8"/>
      <c r="C1499" s="8">
        <v>7</v>
      </c>
      <c r="D1499" s="8">
        <v>7</v>
      </c>
      <c r="G1499" s="14" t="s">
        <v>8414</v>
      </c>
      <c r="H1499">
        <v>14</v>
      </c>
      <c r="I1499" s="15" t="s">
        <v>8415</v>
      </c>
      <c r="J1499" s="8">
        <v>0</v>
      </c>
    </row>
    <row r="1500" spans="1:10" x14ac:dyDescent="0.25">
      <c r="A1500" s="7">
        <v>1729</v>
      </c>
      <c r="B1500" s="8"/>
      <c r="C1500" s="8">
        <v>0</v>
      </c>
      <c r="D1500" s="8">
        <v>0</v>
      </c>
      <c r="G1500" s="14" t="s">
        <v>8414</v>
      </c>
      <c r="H1500">
        <v>30</v>
      </c>
      <c r="I1500" s="15" t="s">
        <v>8415</v>
      </c>
      <c r="J1500" s="8">
        <v>12</v>
      </c>
    </row>
    <row r="1501" spans="1:10" x14ac:dyDescent="0.25">
      <c r="A1501" s="7">
        <v>1730</v>
      </c>
      <c r="B1501" s="8"/>
      <c r="C1501" s="8">
        <v>0</v>
      </c>
      <c r="D1501" s="8">
        <v>0</v>
      </c>
      <c r="G1501" s="14" t="s">
        <v>8414</v>
      </c>
      <c r="H1501">
        <v>16</v>
      </c>
      <c r="I1501" s="15" t="s">
        <v>8415</v>
      </c>
      <c r="J1501" s="8">
        <v>2</v>
      </c>
    </row>
    <row r="1502" spans="1:10" x14ac:dyDescent="0.25">
      <c r="A1502" s="7">
        <v>1731</v>
      </c>
      <c r="B1502" s="8"/>
      <c r="C1502" s="8">
        <v>0</v>
      </c>
      <c r="D1502" s="8">
        <v>0</v>
      </c>
      <c r="G1502" s="14" t="s">
        <v>8414</v>
      </c>
      <c r="H1502">
        <v>46</v>
      </c>
      <c r="I1502" s="15" t="s">
        <v>8415</v>
      </c>
      <c r="J1502" s="8">
        <v>6</v>
      </c>
    </row>
    <row r="1503" spans="1:10" x14ac:dyDescent="0.25">
      <c r="A1503" s="7">
        <v>1732</v>
      </c>
      <c r="B1503" s="8"/>
      <c r="C1503" s="8">
        <v>0</v>
      </c>
      <c r="D1503" s="8">
        <v>0</v>
      </c>
      <c r="G1503" s="14" t="s">
        <v>8414</v>
      </c>
      <c r="H1503">
        <v>24</v>
      </c>
      <c r="I1503" s="15" t="s">
        <v>8415</v>
      </c>
      <c r="J1503" s="8">
        <v>1</v>
      </c>
    </row>
    <row r="1504" spans="1:10" x14ac:dyDescent="0.25">
      <c r="A1504" s="7">
        <v>1733</v>
      </c>
      <c r="B1504" s="8"/>
      <c r="C1504" s="8">
        <v>0</v>
      </c>
      <c r="D1504" s="8">
        <v>0</v>
      </c>
      <c r="G1504" s="14" t="s">
        <v>8414</v>
      </c>
      <c r="H1504">
        <v>97</v>
      </c>
      <c r="I1504" s="15" t="s">
        <v>8415</v>
      </c>
      <c r="J1504" s="8">
        <v>1</v>
      </c>
    </row>
    <row r="1505" spans="1:10" x14ac:dyDescent="0.25">
      <c r="A1505" s="7">
        <v>1734</v>
      </c>
      <c r="B1505" s="8"/>
      <c r="C1505" s="8">
        <v>1</v>
      </c>
      <c r="D1505" s="8">
        <v>1</v>
      </c>
      <c r="G1505" s="14" t="s">
        <v>8414</v>
      </c>
      <c r="H1505">
        <v>59</v>
      </c>
      <c r="I1505" s="15" t="s">
        <v>8415</v>
      </c>
      <c r="J1505" s="8">
        <v>5</v>
      </c>
    </row>
    <row r="1506" spans="1:10" x14ac:dyDescent="0.25">
      <c r="A1506" s="7">
        <v>1735</v>
      </c>
      <c r="B1506" s="8"/>
      <c r="C1506" s="8">
        <v>2</v>
      </c>
      <c r="D1506" s="8">
        <v>2</v>
      </c>
      <c r="G1506" s="14" t="s">
        <v>8414</v>
      </c>
      <c r="H1506">
        <v>1095</v>
      </c>
      <c r="I1506" s="15" t="s">
        <v>8415</v>
      </c>
      <c r="J1506" s="8">
        <v>0</v>
      </c>
    </row>
    <row r="1507" spans="1:10" x14ac:dyDescent="0.25">
      <c r="A1507" s="7">
        <v>1736</v>
      </c>
      <c r="B1507" s="8"/>
      <c r="C1507" s="8">
        <v>1</v>
      </c>
      <c r="D1507" s="8">
        <v>1</v>
      </c>
      <c r="G1507" s="14" t="s">
        <v>8414</v>
      </c>
      <c r="H1507">
        <v>218</v>
      </c>
      <c r="I1507" s="15" t="s">
        <v>8415</v>
      </c>
      <c r="J1507" s="8">
        <v>3</v>
      </c>
    </row>
    <row r="1508" spans="1:10" x14ac:dyDescent="0.25">
      <c r="A1508" s="7">
        <v>1737</v>
      </c>
      <c r="B1508" s="8"/>
      <c r="C1508" s="8">
        <v>15</v>
      </c>
      <c r="D1508" s="8">
        <v>15</v>
      </c>
      <c r="G1508" s="14" t="s">
        <v>8414</v>
      </c>
      <c r="H1508">
        <v>111</v>
      </c>
      <c r="I1508" s="15" t="s">
        <v>8415</v>
      </c>
      <c r="J1508" s="8">
        <v>8</v>
      </c>
    </row>
    <row r="1509" spans="1:10" x14ac:dyDescent="0.25">
      <c r="A1509" s="7">
        <v>1738</v>
      </c>
      <c r="B1509" s="8"/>
      <c r="C1509" s="8">
        <v>1</v>
      </c>
      <c r="D1509" s="8">
        <v>1</v>
      </c>
      <c r="G1509" s="14" t="s">
        <v>8414</v>
      </c>
      <c r="H1509">
        <v>56</v>
      </c>
      <c r="I1509" s="15" t="s">
        <v>8415</v>
      </c>
      <c r="J1509" s="8">
        <v>3</v>
      </c>
    </row>
    <row r="1510" spans="1:10" x14ac:dyDescent="0.25">
      <c r="A1510" s="7">
        <v>1739</v>
      </c>
      <c r="B1510" s="8"/>
      <c r="C1510" s="8">
        <v>1</v>
      </c>
      <c r="D1510" s="8">
        <v>1</v>
      </c>
      <c r="G1510" s="14" t="s">
        <v>8414</v>
      </c>
      <c r="H1510">
        <v>265</v>
      </c>
      <c r="I1510" s="15" t="s">
        <v>8415</v>
      </c>
      <c r="J1510" s="8">
        <v>8</v>
      </c>
    </row>
    <row r="1511" spans="1:10" x14ac:dyDescent="0.25">
      <c r="A1511" s="7">
        <v>1740</v>
      </c>
      <c r="B1511" s="8"/>
      <c r="C1511" s="8">
        <v>0</v>
      </c>
      <c r="D1511" s="8">
        <v>0</v>
      </c>
      <c r="G1511" s="14" t="s">
        <v>8414</v>
      </c>
      <c r="H1511">
        <v>28</v>
      </c>
      <c r="I1511" s="15" t="s">
        <v>8415</v>
      </c>
      <c r="J1511" s="8">
        <v>1</v>
      </c>
    </row>
    <row r="1512" spans="1:10" x14ac:dyDescent="0.25">
      <c r="A1512" s="7">
        <v>1741</v>
      </c>
      <c r="B1512" s="8">
        <v>52</v>
      </c>
      <c r="C1512" s="8"/>
      <c r="D1512" s="8">
        <v>52</v>
      </c>
      <c r="G1512" s="14" t="s">
        <v>8414</v>
      </c>
      <c r="H1512">
        <v>364</v>
      </c>
      <c r="I1512" s="15" t="s">
        <v>8415</v>
      </c>
      <c r="J1512" s="8">
        <v>4</v>
      </c>
    </row>
    <row r="1513" spans="1:10" x14ac:dyDescent="0.25">
      <c r="A1513" s="7">
        <v>1742</v>
      </c>
      <c r="B1513" s="8">
        <v>34</v>
      </c>
      <c r="C1513" s="8"/>
      <c r="D1513" s="8">
        <v>34</v>
      </c>
      <c r="G1513" s="14" t="s">
        <v>8414</v>
      </c>
      <c r="H1513">
        <v>27</v>
      </c>
      <c r="I1513" s="15" t="s">
        <v>8415</v>
      </c>
      <c r="J1513" s="8">
        <v>8</v>
      </c>
    </row>
    <row r="1514" spans="1:10" x14ac:dyDescent="0.25">
      <c r="A1514" s="7">
        <v>1743</v>
      </c>
      <c r="B1514" s="8">
        <v>67</v>
      </c>
      <c r="C1514" s="8"/>
      <c r="D1514" s="8">
        <v>67</v>
      </c>
      <c r="G1514" s="14" t="s">
        <v>8414</v>
      </c>
      <c r="H1514">
        <v>93</v>
      </c>
      <c r="I1514" s="15" t="s">
        <v>8415</v>
      </c>
      <c r="J1514" s="8">
        <v>1</v>
      </c>
    </row>
    <row r="1515" spans="1:10" x14ac:dyDescent="0.25">
      <c r="A1515" s="7">
        <v>1744</v>
      </c>
      <c r="B1515" s="8">
        <v>70</v>
      </c>
      <c r="C1515" s="8"/>
      <c r="D1515" s="8">
        <v>70</v>
      </c>
      <c r="G1515" s="14" t="s">
        <v>8414</v>
      </c>
      <c r="H1515">
        <v>64</v>
      </c>
      <c r="I1515" s="15" t="s">
        <v>8415</v>
      </c>
      <c r="J1515" s="8">
        <v>5</v>
      </c>
    </row>
    <row r="1516" spans="1:10" x14ac:dyDescent="0.25">
      <c r="A1516" s="7">
        <v>1745</v>
      </c>
      <c r="B1516" s="8">
        <v>89</v>
      </c>
      <c r="C1516" s="8"/>
      <c r="D1516" s="8">
        <v>89</v>
      </c>
      <c r="G1516" s="14" t="s">
        <v>8414</v>
      </c>
      <c r="H1516">
        <v>22</v>
      </c>
      <c r="I1516" s="15" t="s">
        <v>8415</v>
      </c>
      <c r="J1516" s="8">
        <v>0</v>
      </c>
    </row>
    <row r="1517" spans="1:10" x14ac:dyDescent="0.25">
      <c r="A1517" s="7">
        <v>1746</v>
      </c>
      <c r="B1517" s="8">
        <v>107</v>
      </c>
      <c r="C1517" s="8"/>
      <c r="D1517" s="8">
        <v>107</v>
      </c>
      <c r="G1517" s="14" t="s">
        <v>8414</v>
      </c>
      <c r="H1517">
        <v>59</v>
      </c>
      <c r="I1517" s="15" t="s">
        <v>8415</v>
      </c>
      <c r="J1517" s="8">
        <v>0</v>
      </c>
    </row>
    <row r="1518" spans="1:10" x14ac:dyDescent="0.25">
      <c r="A1518" s="7">
        <v>1747</v>
      </c>
      <c r="B1518" s="8">
        <v>159</v>
      </c>
      <c r="C1518" s="8"/>
      <c r="D1518" s="8">
        <v>159</v>
      </c>
      <c r="G1518" s="14" t="s">
        <v>8414</v>
      </c>
      <c r="H1518">
        <v>249</v>
      </c>
      <c r="I1518" s="15" t="s">
        <v>8415</v>
      </c>
      <c r="J1518" s="8">
        <v>1</v>
      </c>
    </row>
    <row r="1519" spans="1:10" x14ac:dyDescent="0.25">
      <c r="A1519" s="7">
        <v>1748</v>
      </c>
      <c r="B1519" s="8">
        <v>181</v>
      </c>
      <c r="C1519" s="8"/>
      <c r="D1519" s="8">
        <v>181</v>
      </c>
      <c r="G1519" s="14" t="s">
        <v>8414</v>
      </c>
      <c r="H1519">
        <v>392</v>
      </c>
      <c r="I1519" s="15" t="s">
        <v>8415</v>
      </c>
      <c r="J1519" s="8">
        <v>0</v>
      </c>
    </row>
    <row r="1520" spans="1:10" x14ac:dyDescent="0.25">
      <c r="A1520" s="7">
        <v>1749</v>
      </c>
      <c r="B1520" s="8">
        <v>131</v>
      </c>
      <c r="C1520" s="8"/>
      <c r="D1520" s="8">
        <v>131</v>
      </c>
      <c r="G1520" s="14" t="s">
        <v>8414</v>
      </c>
      <c r="H1520">
        <v>115</v>
      </c>
      <c r="I1520" s="15" t="s">
        <v>8415</v>
      </c>
      <c r="J1520" s="8">
        <v>0</v>
      </c>
    </row>
    <row r="1521" spans="1:10" x14ac:dyDescent="0.25">
      <c r="A1521" s="7">
        <v>1750</v>
      </c>
      <c r="B1521" s="8">
        <v>125</v>
      </c>
      <c r="C1521" s="8"/>
      <c r="D1521" s="8">
        <v>125</v>
      </c>
      <c r="G1521" s="14" t="s">
        <v>8414</v>
      </c>
      <c r="H1521">
        <v>433</v>
      </c>
      <c r="I1521" s="15" t="s">
        <v>8415</v>
      </c>
      <c r="J1521" s="8">
        <v>6</v>
      </c>
    </row>
    <row r="1522" spans="1:10" x14ac:dyDescent="0.25">
      <c r="A1522" s="7">
        <v>1751</v>
      </c>
      <c r="B1522" s="8">
        <v>61</v>
      </c>
      <c r="C1522" s="8"/>
      <c r="D1522" s="8">
        <v>61</v>
      </c>
      <c r="G1522" s="14" t="s">
        <v>8414</v>
      </c>
      <c r="H1522">
        <v>20</v>
      </c>
      <c r="I1522" s="15" t="s">
        <v>8415</v>
      </c>
      <c r="J1522" s="8">
        <v>6</v>
      </c>
    </row>
    <row r="1523" spans="1:10" x14ac:dyDescent="0.25">
      <c r="A1523" s="7">
        <v>1752</v>
      </c>
      <c r="B1523" s="8">
        <v>90</v>
      </c>
      <c r="C1523" s="8"/>
      <c r="D1523" s="8">
        <v>90</v>
      </c>
      <c r="G1523" s="14" t="s">
        <v>8414</v>
      </c>
      <c r="H1523">
        <v>8</v>
      </c>
      <c r="I1523" s="15" t="s">
        <v>8415</v>
      </c>
      <c r="J1523" s="8">
        <v>14</v>
      </c>
    </row>
    <row r="1524" spans="1:10" x14ac:dyDescent="0.25">
      <c r="A1524" s="7">
        <v>1753</v>
      </c>
      <c r="B1524" s="8">
        <v>35</v>
      </c>
      <c r="C1524" s="8"/>
      <c r="D1524" s="8">
        <v>35</v>
      </c>
      <c r="G1524" s="14" t="s">
        <v>8414</v>
      </c>
      <c r="H1524">
        <v>175</v>
      </c>
      <c r="I1524" s="15" t="s">
        <v>8415</v>
      </c>
      <c r="J1524" s="8">
        <v>6</v>
      </c>
    </row>
    <row r="1525" spans="1:10" x14ac:dyDescent="0.25">
      <c r="A1525" s="7">
        <v>1754</v>
      </c>
      <c r="B1525" s="8">
        <v>90</v>
      </c>
      <c r="C1525" s="8"/>
      <c r="D1525" s="8">
        <v>90</v>
      </c>
      <c r="G1525" s="14" t="s">
        <v>8414</v>
      </c>
      <c r="H1525">
        <v>104</v>
      </c>
      <c r="I1525" s="15" t="s">
        <v>8415</v>
      </c>
      <c r="J1525" s="8">
        <v>33</v>
      </c>
    </row>
    <row r="1526" spans="1:10" x14ac:dyDescent="0.25">
      <c r="A1526" s="7">
        <v>1755</v>
      </c>
      <c r="B1526" s="8">
        <v>4</v>
      </c>
      <c r="C1526" s="8"/>
      <c r="D1526" s="8">
        <v>4</v>
      </c>
      <c r="G1526" s="14" t="s">
        <v>8414</v>
      </c>
      <c r="H1526">
        <v>17</v>
      </c>
      <c r="I1526" s="15" t="s">
        <v>8415</v>
      </c>
      <c r="J1526" s="8">
        <v>4</v>
      </c>
    </row>
    <row r="1527" spans="1:10" x14ac:dyDescent="0.25">
      <c r="A1527" s="7">
        <v>1756</v>
      </c>
      <c r="B1527" s="8">
        <v>120</v>
      </c>
      <c r="C1527" s="8"/>
      <c r="D1527" s="8">
        <v>120</v>
      </c>
      <c r="G1527" s="14" t="s">
        <v>8414</v>
      </c>
      <c r="H1527">
        <v>277</v>
      </c>
      <c r="I1527" s="15" t="s">
        <v>8415</v>
      </c>
      <c r="J1527" s="8">
        <v>1</v>
      </c>
    </row>
    <row r="1528" spans="1:10" x14ac:dyDescent="0.25">
      <c r="A1528" s="7">
        <v>1757</v>
      </c>
      <c r="B1528" s="8">
        <v>14</v>
      </c>
      <c r="C1528" s="8"/>
      <c r="D1528" s="8">
        <v>14</v>
      </c>
      <c r="G1528" s="14" t="s">
        <v>8414</v>
      </c>
      <c r="H1528">
        <v>118</v>
      </c>
      <c r="I1528" s="15" t="s">
        <v>8415</v>
      </c>
      <c r="J1528" s="8">
        <v>0</v>
      </c>
    </row>
    <row r="1529" spans="1:10" x14ac:dyDescent="0.25">
      <c r="A1529" s="7">
        <v>1758</v>
      </c>
      <c r="B1529" s="8">
        <v>27</v>
      </c>
      <c r="C1529" s="8"/>
      <c r="D1529" s="8">
        <v>27</v>
      </c>
      <c r="G1529" s="14" t="s">
        <v>8414</v>
      </c>
      <c r="H1529">
        <v>97</v>
      </c>
      <c r="I1529" s="15" t="s">
        <v>8415</v>
      </c>
      <c r="J1529" s="8">
        <v>6</v>
      </c>
    </row>
    <row r="1530" spans="1:10" x14ac:dyDescent="0.25">
      <c r="A1530" s="7">
        <v>1759</v>
      </c>
      <c r="B1530" s="8">
        <v>49</v>
      </c>
      <c r="C1530" s="8"/>
      <c r="D1530" s="8">
        <v>49</v>
      </c>
      <c r="G1530" s="14" t="s">
        <v>8414</v>
      </c>
      <c r="H1530">
        <v>20</v>
      </c>
      <c r="I1530" s="15" t="s">
        <v>8415</v>
      </c>
      <c r="J1530" s="8">
        <v>6</v>
      </c>
    </row>
    <row r="1531" spans="1:10" x14ac:dyDescent="0.25">
      <c r="A1531" s="7">
        <v>1760</v>
      </c>
      <c r="B1531" s="8">
        <v>102</v>
      </c>
      <c r="C1531" s="8"/>
      <c r="D1531" s="8">
        <v>102</v>
      </c>
      <c r="G1531" s="14" t="s">
        <v>8414</v>
      </c>
      <c r="H1531">
        <v>26</v>
      </c>
      <c r="I1531" s="15" t="s">
        <v>8415</v>
      </c>
      <c r="J1531" s="8">
        <v>1</v>
      </c>
    </row>
    <row r="1532" spans="1:10" x14ac:dyDescent="0.25">
      <c r="A1532" s="7">
        <v>1761</v>
      </c>
      <c r="B1532" s="8">
        <v>3</v>
      </c>
      <c r="C1532" s="8"/>
      <c r="D1532" s="8">
        <v>3</v>
      </c>
      <c r="G1532" s="14" t="s">
        <v>8414</v>
      </c>
      <c r="H1532">
        <v>128</v>
      </c>
      <c r="I1532" s="15" t="s">
        <v>8415</v>
      </c>
      <c r="J1532" s="8">
        <v>3</v>
      </c>
    </row>
    <row r="1533" spans="1:10" x14ac:dyDescent="0.25">
      <c r="A1533" s="7">
        <v>1762</v>
      </c>
      <c r="B1533" s="8">
        <v>25</v>
      </c>
      <c r="C1533" s="8"/>
      <c r="D1533" s="8">
        <v>25</v>
      </c>
      <c r="G1533" s="14" t="s">
        <v>8414</v>
      </c>
      <c r="H1533">
        <v>15</v>
      </c>
      <c r="I1533" s="7"/>
      <c r="J1533" s="8"/>
    </row>
    <row r="1534" spans="1:10" x14ac:dyDescent="0.25">
      <c r="A1534" s="7">
        <v>1763</v>
      </c>
      <c r="B1534" s="8">
        <v>118</v>
      </c>
      <c r="C1534" s="8"/>
      <c r="D1534" s="8">
        <v>118</v>
      </c>
      <c r="G1534" s="14" t="s">
        <v>8414</v>
      </c>
      <c r="H1534">
        <v>25</v>
      </c>
      <c r="I1534" s="7"/>
      <c r="J1534" s="8"/>
    </row>
    <row r="1535" spans="1:10" x14ac:dyDescent="0.25">
      <c r="A1535" s="7">
        <v>1764</v>
      </c>
      <c r="B1535" s="8"/>
      <c r="C1535" s="8">
        <v>39</v>
      </c>
      <c r="D1535" s="8">
        <v>39</v>
      </c>
      <c r="G1535" s="14" t="s">
        <v>8414</v>
      </c>
      <c r="H1535">
        <v>55</v>
      </c>
      <c r="I1535" s="7"/>
      <c r="J1535" s="8"/>
    </row>
    <row r="1536" spans="1:10" x14ac:dyDescent="0.25">
      <c r="A1536" s="7">
        <v>1765</v>
      </c>
      <c r="B1536" s="8"/>
      <c r="C1536" s="8">
        <v>103</v>
      </c>
      <c r="D1536" s="8">
        <v>103</v>
      </c>
      <c r="G1536" s="14" t="s">
        <v>8414</v>
      </c>
      <c r="H1536">
        <v>107</v>
      </c>
      <c r="I1536" s="7"/>
      <c r="J1536" s="8"/>
    </row>
    <row r="1537" spans="1:10" x14ac:dyDescent="0.25">
      <c r="A1537" s="7">
        <v>1766</v>
      </c>
      <c r="B1537" s="8"/>
      <c r="C1537" s="8">
        <v>0</v>
      </c>
      <c r="D1537" s="8">
        <v>0</v>
      </c>
      <c r="G1537" s="14" t="s">
        <v>8414</v>
      </c>
      <c r="H1537">
        <v>557</v>
      </c>
      <c r="I1537" s="7"/>
      <c r="J1537" s="8"/>
    </row>
    <row r="1538" spans="1:10" x14ac:dyDescent="0.25">
      <c r="A1538" s="7">
        <v>1767</v>
      </c>
      <c r="B1538" s="8"/>
      <c r="C1538" s="8">
        <v>39</v>
      </c>
      <c r="D1538" s="8">
        <v>39</v>
      </c>
      <c r="G1538" s="14" t="s">
        <v>8414</v>
      </c>
      <c r="H1538">
        <v>40</v>
      </c>
      <c r="I1538" s="7"/>
      <c r="J1538" s="8"/>
    </row>
    <row r="1539" spans="1:10" x14ac:dyDescent="0.25">
      <c r="A1539" s="7">
        <v>1768</v>
      </c>
      <c r="B1539" s="8"/>
      <c r="C1539" s="8">
        <v>15</v>
      </c>
      <c r="D1539" s="8">
        <v>15</v>
      </c>
      <c r="G1539" s="14" t="s">
        <v>8414</v>
      </c>
      <c r="H1539">
        <v>36</v>
      </c>
      <c r="I1539" s="7"/>
      <c r="J1539" s="8"/>
    </row>
    <row r="1540" spans="1:10" x14ac:dyDescent="0.25">
      <c r="A1540" s="7">
        <v>1769</v>
      </c>
      <c r="B1540" s="8"/>
      <c r="C1540" s="8">
        <v>22</v>
      </c>
      <c r="D1540" s="8">
        <v>22</v>
      </c>
      <c r="G1540" s="14" t="s">
        <v>8414</v>
      </c>
      <c r="H1540">
        <v>159</v>
      </c>
      <c r="I1540" s="7"/>
      <c r="J1540" s="8"/>
    </row>
    <row r="1541" spans="1:10" x14ac:dyDescent="0.25">
      <c r="A1541" s="7">
        <v>1770</v>
      </c>
      <c r="B1541" s="8"/>
      <c r="C1541" s="8">
        <v>92</v>
      </c>
      <c r="D1541" s="8">
        <v>92</v>
      </c>
      <c r="G1541" s="14" t="s">
        <v>8414</v>
      </c>
      <c r="H1541">
        <v>41</v>
      </c>
      <c r="I1541" s="7"/>
      <c r="J1541" s="8"/>
    </row>
    <row r="1542" spans="1:10" x14ac:dyDescent="0.25">
      <c r="A1542" s="7">
        <v>1771</v>
      </c>
      <c r="B1542" s="8"/>
      <c r="C1542" s="8">
        <v>25</v>
      </c>
      <c r="D1542" s="8">
        <v>25</v>
      </c>
      <c r="G1542" s="14" t="s">
        <v>8414</v>
      </c>
      <c r="H1542">
        <v>226</v>
      </c>
      <c r="I1542" s="7"/>
      <c r="J1542" s="8"/>
    </row>
    <row r="1543" spans="1:10" x14ac:dyDescent="0.25">
      <c r="A1543" s="7">
        <v>1772</v>
      </c>
      <c r="B1543" s="8"/>
      <c r="C1543" s="8">
        <v>19</v>
      </c>
      <c r="D1543" s="8">
        <v>19</v>
      </c>
      <c r="G1543" s="14" t="s">
        <v>8414</v>
      </c>
      <c r="H1543">
        <v>30</v>
      </c>
      <c r="I1543" s="7"/>
      <c r="J1543" s="8"/>
    </row>
    <row r="1544" spans="1:10" x14ac:dyDescent="0.25">
      <c r="A1544" s="7">
        <v>1773</v>
      </c>
      <c r="B1544" s="8"/>
      <c r="C1544" s="8">
        <v>19</v>
      </c>
      <c r="D1544" s="8">
        <v>19</v>
      </c>
      <c r="G1544" s="14" t="s">
        <v>8414</v>
      </c>
      <c r="H1544">
        <v>103</v>
      </c>
      <c r="I1544" s="7"/>
      <c r="J1544" s="8"/>
    </row>
    <row r="1545" spans="1:10" x14ac:dyDescent="0.25">
      <c r="A1545" s="7">
        <v>1774</v>
      </c>
      <c r="B1545" s="8"/>
      <c r="C1545" s="8">
        <v>13</v>
      </c>
      <c r="D1545" s="8">
        <v>13</v>
      </c>
      <c r="G1545" s="14" t="s">
        <v>8414</v>
      </c>
      <c r="H1545">
        <v>62</v>
      </c>
      <c r="I1545" s="7"/>
      <c r="J1545" s="8"/>
    </row>
    <row r="1546" spans="1:10" x14ac:dyDescent="0.25">
      <c r="A1546" s="7">
        <v>1775</v>
      </c>
      <c r="B1546" s="8"/>
      <c r="C1546" s="8">
        <v>124</v>
      </c>
      <c r="D1546" s="8">
        <v>124</v>
      </c>
      <c r="G1546" s="14" t="s">
        <v>8414</v>
      </c>
      <c r="H1546">
        <v>6</v>
      </c>
      <c r="I1546" s="7"/>
      <c r="J1546" s="8"/>
    </row>
    <row r="1547" spans="1:10" x14ac:dyDescent="0.25">
      <c r="A1547" s="7">
        <v>1776</v>
      </c>
      <c r="B1547" s="8"/>
      <c r="C1547" s="8">
        <v>4</v>
      </c>
      <c r="D1547" s="8">
        <v>4</v>
      </c>
      <c r="G1547" s="14" t="s">
        <v>8414</v>
      </c>
      <c r="H1547">
        <v>182</v>
      </c>
      <c r="I1547" s="7"/>
      <c r="J1547" s="8"/>
    </row>
    <row r="1548" spans="1:10" x14ac:dyDescent="0.25">
      <c r="A1548" s="7">
        <v>1777</v>
      </c>
      <c r="B1548" s="8"/>
      <c r="C1548" s="8">
        <v>10</v>
      </c>
      <c r="D1548" s="8">
        <v>10</v>
      </c>
      <c r="G1548" s="14" t="s">
        <v>8414</v>
      </c>
      <c r="H1548">
        <v>145</v>
      </c>
      <c r="I1548" s="7"/>
      <c r="J1548" s="8"/>
    </row>
    <row r="1549" spans="1:10" x14ac:dyDescent="0.25">
      <c r="A1549" s="7">
        <v>1778</v>
      </c>
      <c r="B1549" s="8"/>
      <c r="C1549" s="8">
        <v>15</v>
      </c>
      <c r="D1549" s="8">
        <v>15</v>
      </c>
      <c r="G1549" s="14" t="s">
        <v>8414</v>
      </c>
      <c r="H1549">
        <v>25</v>
      </c>
      <c r="I1549" s="7"/>
      <c r="J1549" s="8"/>
    </row>
    <row r="1550" spans="1:10" x14ac:dyDescent="0.25">
      <c r="A1550" s="7">
        <v>1779</v>
      </c>
      <c r="B1550" s="8"/>
      <c r="C1550" s="8">
        <v>38</v>
      </c>
      <c r="D1550" s="8">
        <v>38</v>
      </c>
      <c r="G1550" s="14" t="s">
        <v>8414</v>
      </c>
      <c r="H1550">
        <v>320</v>
      </c>
      <c r="I1550" s="7"/>
      <c r="J1550" s="8"/>
    </row>
    <row r="1551" spans="1:10" x14ac:dyDescent="0.25">
      <c r="A1551" s="7">
        <v>1780</v>
      </c>
      <c r="B1551" s="8"/>
      <c r="C1551" s="8">
        <v>152</v>
      </c>
      <c r="D1551" s="8">
        <v>152</v>
      </c>
      <c r="G1551" s="14" t="s">
        <v>8414</v>
      </c>
      <c r="H1551">
        <v>99</v>
      </c>
      <c r="I1551" s="7"/>
      <c r="J1551" s="8"/>
    </row>
    <row r="1552" spans="1:10" x14ac:dyDescent="0.25">
      <c r="A1552" s="7">
        <v>1781</v>
      </c>
      <c r="B1552" s="8"/>
      <c r="C1552" s="8">
        <v>24</v>
      </c>
      <c r="D1552" s="8">
        <v>24</v>
      </c>
      <c r="G1552" s="14" t="s">
        <v>8414</v>
      </c>
      <c r="H1552">
        <v>348</v>
      </c>
      <c r="I1552" s="7"/>
      <c r="J1552" s="8"/>
    </row>
    <row r="1553" spans="1:10" x14ac:dyDescent="0.25">
      <c r="A1553" s="7">
        <v>1782</v>
      </c>
      <c r="B1553" s="8"/>
      <c r="C1553" s="8">
        <v>76</v>
      </c>
      <c r="D1553" s="8">
        <v>76</v>
      </c>
      <c r="G1553" s="14" t="s">
        <v>8414</v>
      </c>
      <c r="H1553">
        <v>41</v>
      </c>
      <c r="I1553" s="7"/>
      <c r="J1553" s="8"/>
    </row>
    <row r="1554" spans="1:10" x14ac:dyDescent="0.25">
      <c r="A1554" s="7">
        <v>1783</v>
      </c>
      <c r="B1554" s="8"/>
      <c r="C1554" s="8">
        <v>185</v>
      </c>
      <c r="D1554" s="8">
        <v>185</v>
      </c>
      <c r="G1554" s="14" t="s">
        <v>8414</v>
      </c>
      <c r="H1554">
        <v>29</v>
      </c>
      <c r="I1554" s="7"/>
      <c r="J1554" s="8"/>
    </row>
    <row r="1555" spans="1:10" x14ac:dyDescent="0.25">
      <c r="A1555" s="7">
        <v>1784</v>
      </c>
      <c r="B1555" s="8"/>
      <c r="C1555" s="8">
        <v>33</v>
      </c>
      <c r="D1555" s="8">
        <v>33</v>
      </c>
      <c r="G1555" s="14" t="s">
        <v>8414</v>
      </c>
      <c r="H1555">
        <v>25</v>
      </c>
      <c r="I1555" s="7"/>
      <c r="J1555" s="8"/>
    </row>
    <row r="1556" spans="1:10" x14ac:dyDescent="0.25">
      <c r="A1556" s="7">
        <v>1785</v>
      </c>
      <c r="B1556" s="8"/>
      <c r="C1556" s="8">
        <v>108</v>
      </c>
      <c r="D1556" s="8">
        <v>108</v>
      </c>
      <c r="G1556" s="14" t="s">
        <v>8414</v>
      </c>
      <c r="H1556">
        <v>23</v>
      </c>
      <c r="I1556" s="7"/>
      <c r="J1556" s="8"/>
    </row>
    <row r="1557" spans="1:10" x14ac:dyDescent="0.25">
      <c r="A1557" s="7">
        <v>1786</v>
      </c>
      <c r="B1557" s="8"/>
      <c r="C1557" s="8">
        <v>29</v>
      </c>
      <c r="D1557" s="8">
        <v>29</v>
      </c>
      <c r="G1557" s="14" t="s">
        <v>8414</v>
      </c>
      <c r="H1557">
        <v>1260</v>
      </c>
      <c r="I1557" s="7"/>
      <c r="J1557" s="8"/>
    </row>
    <row r="1558" spans="1:10" x14ac:dyDescent="0.25">
      <c r="A1558" s="7">
        <v>1787</v>
      </c>
      <c r="B1558" s="8"/>
      <c r="C1558" s="8">
        <v>24</v>
      </c>
      <c r="D1558" s="8">
        <v>24</v>
      </c>
      <c r="G1558" s="14" t="s">
        <v>8414</v>
      </c>
      <c r="H1558">
        <v>307</v>
      </c>
      <c r="I1558" s="7"/>
      <c r="J1558" s="8"/>
    </row>
    <row r="1559" spans="1:10" x14ac:dyDescent="0.25">
      <c r="A1559" s="7">
        <v>1788</v>
      </c>
      <c r="B1559" s="8"/>
      <c r="C1559" s="8">
        <v>4</v>
      </c>
      <c r="D1559" s="8">
        <v>4</v>
      </c>
      <c r="G1559" s="14" t="s">
        <v>8414</v>
      </c>
      <c r="H1559">
        <v>329</v>
      </c>
      <c r="I1559" s="7"/>
      <c r="J1559" s="8"/>
    </row>
    <row r="1560" spans="1:10" x14ac:dyDescent="0.25">
      <c r="A1560" s="7">
        <v>1789</v>
      </c>
      <c r="B1560" s="8"/>
      <c r="C1560" s="8">
        <v>4</v>
      </c>
      <c r="D1560" s="8">
        <v>4</v>
      </c>
      <c r="G1560" s="14" t="s">
        <v>8414</v>
      </c>
      <c r="H1560">
        <v>32</v>
      </c>
      <c r="I1560" s="7"/>
      <c r="J1560" s="8"/>
    </row>
    <row r="1561" spans="1:10" x14ac:dyDescent="0.25">
      <c r="A1561" s="7">
        <v>1790</v>
      </c>
      <c r="B1561" s="8"/>
      <c r="C1561" s="8">
        <v>15</v>
      </c>
      <c r="D1561" s="8">
        <v>15</v>
      </c>
      <c r="G1561" s="14" t="s">
        <v>8414</v>
      </c>
      <c r="H1561">
        <v>27</v>
      </c>
      <c r="I1561" s="7"/>
      <c r="J1561" s="8"/>
    </row>
    <row r="1562" spans="1:10" x14ac:dyDescent="0.25">
      <c r="A1562" s="7">
        <v>1791</v>
      </c>
      <c r="B1562" s="8"/>
      <c r="C1562" s="8">
        <v>4</v>
      </c>
      <c r="D1562" s="8">
        <v>4</v>
      </c>
      <c r="G1562" s="14" t="s">
        <v>8414</v>
      </c>
      <c r="H1562">
        <v>236</v>
      </c>
      <c r="I1562" s="7"/>
      <c r="J1562" s="8"/>
    </row>
    <row r="1563" spans="1:10" x14ac:dyDescent="0.25">
      <c r="A1563" s="7">
        <v>1792</v>
      </c>
      <c r="B1563" s="8"/>
      <c r="C1563" s="8">
        <v>139</v>
      </c>
      <c r="D1563" s="8">
        <v>139</v>
      </c>
      <c r="G1563" s="14" t="s">
        <v>8414</v>
      </c>
      <c r="H1563">
        <v>42</v>
      </c>
      <c r="I1563" s="7"/>
      <c r="J1563" s="8"/>
    </row>
    <row r="1564" spans="1:10" x14ac:dyDescent="0.25">
      <c r="A1564" s="7">
        <v>1793</v>
      </c>
      <c r="B1564" s="8"/>
      <c r="C1564" s="8">
        <v>2</v>
      </c>
      <c r="D1564" s="8">
        <v>2</v>
      </c>
      <c r="G1564" s="14" t="s">
        <v>8414</v>
      </c>
      <c r="H1564">
        <v>95</v>
      </c>
      <c r="I1564" s="7"/>
      <c r="J1564" s="8"/>
    </row>
    <row r="1565" spans="1:10" x14ac:dyDescent="0.25">
      <c r="A1565" s="7">
        <v>1794</v>
      </c>
      <c r="B1565" s="8"/>
      <c r="C1565" s="8">
        <v>18</v>
      </c>
      <c r="D1565" s="8">
        <v>18</v>
      </c>
      <c r="G1565" s="14" t="s">
        <v>8414</v>
      </c>
      <c r="H1565">
        <v>37</v>
      </c>
      <c r="I1565" s="7"/>
      <c r="J1565" s="8"/>
    </row>
    <row r="1566" spans="1:10" x14ac:dyDescent="0.25">
      <c r="A1566" s="7">
        <v>1795</v>
      </c>
      <c r="B1566" s="8"/>
      <c r="C1566" s="8">
        <v>81</v>
      </c>
      <c r="D1566" s="8">
        <v>81</v>
      </c>
      <c r="G1566" s="14" t="s">
        <v>8414</v>
      </c>
      <c r="H1566">
        <v>128</v>
      </c>
      <c r="I1566" s="7"/>
      <c r="J1566" s="8"/>
    </row>
    <row r="1567" spans="1:10" x14ac:dyDescent="0.25">
      <c r="A1567" s="7">
        <v>1796</v>
      </c>
      <c r="B1567" s="8"/>
      <c r="C1567" s="8">
        <v>86</v>
      </c>
      <c r="D1567" s="8">
        <v>86</v>
      </c>
      <c r="G1567" s="14" t="s">
        <v>8414</v>
      </c>
      <c r="H1567">
        <v>156</v>
      </c>
      <c r="I1567" s="7"/>
      <c r="J1567" s="8"/>
    </row>
    <row r="1568" spans="1:10" x14ac:dyDescent="0.25">
      <c r="A1568" s="7">
        <v>1797</v>
      </c>
      <c r="B1568" s="8"/>
      <c r="C1568" s="8">
        <v>140</v>
      </c>
      <c r="D1568" s="8">
        <v>140</v>
      </c>
      <c r="G1568" s="14" t="s">
        <v>8414</v>
      </c>
      <c r="H1568">
        <v>64</v>
      </c>
      <c r="I1568" s="7"/>
      <c r="J1568" s="8"/>
    </row>
    <row r="1569" spans="1:10" x14ac:dyDescent="0.25">
      <c r="A1569" s="7">
        <v>1798</v>
      </c>
      <c r="B1569" s="8"/>
      <c r="C1569" s="8">
        <v>37</v>
      </c>
      <c r="D1569" s="8">
        <v>37</v>
      </c>
      <c r="G1569" s="14" t="s">
        <v>8414</v>
      </c>
      <c r="H1569">
        <v>58</v>
      </c>
      <c r="I1569" s="7"/>
      <c r="J1569" s="8"/>
    </row>
    <row r="1570" spans="1:10" x14ac:dyDescent="0.25">
      <c r="A1570" s="7">
        <v>1799</v>
      </c>
      <c r="B1570" s="8"/>
      <c r="C1570" s="8">
        <v>6</v>
      </c>
      <c r="D1570" s="8">
        <v>6</v>
      </c>
      <c r="G1570" s="14" t="s">
        <v>8414</v>
      </c>
      <c r="H1570">
        <v>20</v>
      </c>
      <c r="I1570" s="7"/>
      <c r="J1570" s="8"/>
    </row>
    <row r="1571" spans="1:10" x14ac:dyDescent="0.25">
      <c r="A1571" s="7">
        <v>1800</v>
      </c>
      <c r="B1571" s="8"/>
      <c r="C1571" s="8">
        <v>113</v>
      </c>
      <c r="D1571" s="8">
        <v>113</v>
      </c>
      <c r="G1571" s="14" t="s">
        <v>8414</v>
      </c>
      <c r="H1571">
        <v>47</v>
      </c>
      <c r="I1571" s="7"/>
      <c r="J1571" s="8"/>
    </row>
    <row r="1572" spans="1:10" x14ac:dyDescent="0.25">
      <c r="A1572" s="7">
        <v>1801</v>
      </c>
      <c r="B1572" s="8"/>
      <c r="C1572" s="8">
        <v>37</v>
      </c>
      <c r="D1572" s="8">
        <v>37</v>
      </c>
      <c r="G1572" s="14" t="s">
        <v>8414</v>
      </c>
      <c r="H1572">
        <v>54</v>
      </c>
      <c r="I1572" s="7"/>
      <c r="J1572" s="8"/>
    </row>
    <row r="1573" spans="1:10" x14ac:dyDescent="0.25">
      <c r="A1573" s="7">
        <v>1802</v>
      </c>
      <c r="B1573" s="8"/>
      <c r="C1573" s="8">
        <v>18</v>
      </c>
      <c r="D1573" s="8">
        <v>18</v>
      </c>
      <c r="G1573" s="14" t="s">
        <v>8414</v>
      </c>
      <c r="H1573">
        <v>9</v>
      </c>
      <c r="I1573" s="7"/>
      <c r="J1573" s="8"/>
    </row>
    <row r="1574" spans="1:10" x14ac:dyDescent="0.25">
      <c r="A1574" s="7">
        <v>1803</v>
      </c>
      <c r="B1574" s="8"/>
      <c r="C1574" s="8">
        <v>75</v>
      </c>
      <c r="D1574" s="8">
        <v>75</v>
      </c>
      <c r="G1574" s="14" t="s">
        <v>8414</v>
      </c>
      <c r="H1574">
        <v>213</v>
      </c>
      <c r="I1574" s="7"/>
      <c r="J1574" s="8"/>
    </row>
    <row r="1575" spans="1:10" x14ac:dyDescent="0.25">
      <c r="A1575" s="7">
        <v>1804</v>
      </c>
      <c r="B1575" s="8"/>
      <c r="C1575" s="8">
        <v>52</v>
      </c>
      <c r="D1575" s="8">
        <v>52</v>
      </c>
      <c r="G1575" s="14" t="s">
        <v>8414</v>
      </c>
      <c r="H1575">
        <v>57</v>
      </c>
      <c r="I1575" s="7"/>
      <c r="J1575" s="8"/>
    </row>
    <row r="1576" spans="1:10" x14ac:dyDescent="0.25">
      <c r="A1576" s="7">
        <v>1805</v>
      </c>
      <c r="B1576" s="8"/>
      <c r="C1576" s="8">
        <v>122</v>
      </c>
      <c r="D1576" s="8">
        <v>122</v>
      </c>
      <c r="G1576" s="14" t="s">
        <v>8414</v>
      </c>
      <c r="H1576">
        <v>25</v>
      </c>
      <c r="I1576" s="7"/>
      <c r="J1576" s="8"/>
    </row>
    <row r="1577" spans="1:10" x14ac:dyDescent="0.25">
      <c r="A1577" s="7">
        <v>1806</v>
      </c>
      <c r="B1577" s="8"/>
      <c r="C1577" s="8">
        <v>8</v>
      </c>
      <c r="D1577" s="8">
        <v>8</v>
      </c>
      <c r="G1577" s="14" t="s">
        <v>8414</v>
      </c>
      <c r="H1577">
        <v>104</v>
      </c>
      <c r="I1577" s="7"/>
      <c r="J1577" s="8"/>
    </row>
    <row r="1578" spans="1:10" x14ac:dyDescent="0.25">
      <c r="A1578" s="7">
        <v>1807</v>
      </c>
      <c r="B1578" s="8"/>
      <c r="C1578" s="8">
        <v>8</v>
      </c>
      <c r="D1578" s="8">
        <v>8</v>
      </c>
      <c r="G1578" s="14" t="s">
        <v>8414</v>
      </c>
      <c r="H1578">
        <v>34</v>
      </c>
      <c r="I1578" s="7"/>
      <c r="J1578" s="8"/>
    </row>
    <row r="1579" spans="1:10" x14ac:dyDescent="0.25">
      <c r="A1579" s="7">
        <v>1808</v>
      </c>
      <c r="B1579" s="8"/>
      <c r="C1579" s="8">
        <v>96</v>
      </c>
      <c r="D1579" s="8">
        <v>96</v>
      </c>
      <c r="G1579" s="14" t="s">
        <v>8414</v>
      </c>
      <c r="H1579">
        <v>67</v>
      </c>
      <c r="I1579" s="7"/>
      <c r="J1579" s="8"/>
    </row>
    <row r="1580" spans="1:10" x14ac:dyDescent="0.25">
      <c r="A1580" s="7">
        <v>1809</v>
      </c>
      <c r="B1580" s="8"/>
      <c r="C1580" s="8">
        <v>9</v>
      </c>
      <c r="D1580" s="8">
        <v>9</v>
      </c>
      <c r="G1580" s="14" t="s">
        <v>8414</v>
      </c>
      <c r="H1580">
        <v>241</v>
      </c>
      <c r="I1580" s="7"/>
      <c r="J1580" s="8"/>
    </row>
    <row r="1581" spans="1:10" x14ac:dyDescent="0.25">
      <c r="A1581" s="7">
        <v>1810</v>
      </c>
      <c r="B1581" s="8"/>
      <c r="C1581" s="8">
        <v>2</v>
      </c>
      <c r="D1581" s="8">
        <v>2</v>
      </c>
      <c r="G1581" s="14" t="s">
        <v>8414</v>
      </c>
      <c r="H1581">
        <v>123</v>
      </c>
      <c r="I1581" s="7"/>
      <c r="J1581" s="8"/>
    </row>
    <row r="1582" spans="1:10" x14ac:dyDescent="0.25">
      <c r="A1582" s="7">
        <v>1811</v>
      </c>
      <c r="B1582" s="8"/>
      <c r="C1582" s="8">
        <v>26</v>
      </c>
      <c r="D1582" s="8">
        <v>26</v>
      </c>
      <c r="G1582" s="14" t="s">
        <v>8414</v>
      </c>
      <c r="H1582">
        <v>302</v>
      </c>
      <c r="I1582" s="7"/>
      <c r="J1582" s="8"/>
    </row>
    <row r="1583" spans="1:10" x14ac:dyDescent="0.25">
      <c r="A1583" s="7">
        <v>1812</v>
      </c>
      <c r="B1583" s="8"/>
      <c r="C1583" s="8">
        <v>23</v>
      </c>
      <c r="D1583" s="8">
        <v>23</v>
      </c>
      <c r="G1583" s="14" t="s">
        <v>8414</v>
      </c>
      <c r="H1583">
        <v>89</v>
      </c>
      <c r="I1583" s="7"/>
      <c r="J1583" s="8"/>
    </row>
    <row r="1584" spans="1:10" x14ac:dyDescent="0.25">
      <c r="A1584" s="7">
        <v>1813</v>
      </c>
      <c r="B1584" s="8"/>
      <c r="C1584" s="8">
        <v>0</v>
      </c>
      <c r="D1584" s="8">
        <v>0</v>
      </c>
      <c r="G1584" s="14" t="s">
        <v>8414</v>
      </c>
      <c r="H1584">
        <v>41</v>
      </c>
      <c r="I1584" s="7"/>
      <c r="J1584" s="8"/>
    </row>
    <row r="1585" spans="1:10" x14ac:dyDescent="0.25">
      <c r="A1585" s="7">
        <v>1814</v>
      </c>
      <c r="B1585" s="8"/>
      <c r="C1585" s="8">
        <v>140</v>
      </c>
      <c r="D1585" s="8">
        <v>140</v>
      </c>
      <c r="G1585" s="14" t="s">
        <v>8414</v>
      </c>
      <c r="H1585">
        <v>69</v>
      </c>
      <c r="I1585" s="7"/>
      <c r="J1585" s="8"/>
    </row>
    <row r="1586" spans="1:10" x14ac:dyDescent="0.25">
      <c r="A1586" s="7">
        <v>1815</v>
      </c>
      <c r="B1586" s="8"/>
      <c r="C1586" s="8">
        <v>0</v>
      </c>
      <c r="D1586" s="8">
        <v>0</v>
      </c>
      <c r="G1586" s="14" t="s">
        <v>8414</v>
      </c>
      <c r="H1586">
        <v>52</v>
      </c>
      <c r="I1586" s="7"/>
      <c r="J1586" s="8"/>
    </row>
    <row r="1587" spans="1:10" x14ac:dyDescent="0.25">
      <c r="A1587" s="7">
        <v>1816</v>
      </c>
      <c r="B1587" s="8"/>
      <c r="C1587" s="8">
        <v>6</v>
      </c>
      <c r="D1587" s="8">
        <v>6</v>
      </c>
      <c r="G1587" s="14" t="s">
        <v>8414</v>
      </c>
      <c r="H1587">
        <v>57</v>
      </c>
      <c r="I1587" s="7"/>
      <c r="J1587" s="8"/>
    </row>
    <row r="1588" spans="1:10" x14ac:dyDescent="0.25">
      <c r="A1588" s="7">
        <v>1817</v>
      </c>
      <c r="B1588" s="8"/>
      <c r="C1588" s="8">
        <v>100</v>
      </c>
      <c r="D1588" s="8">
        <v>100</v>
      </c>
      <c r="G1588" s="14" t="s">
        <v>8414</v>
      </c>
      <c r="H1588">
        <v>74</v>
      </c>
      <c r="I1588" s="7"/>
      <c r="J1588" s="8"/>
    </row>
    <row r="1589" spans="1:10" x14ac:dyDescent="0.25">
      <c r="A1589" s="7">
        <v>1818</v>
      </c>
      <c r="B1589" s="8"/>
      <c r="C1589" s="8">
        <v>0</v>
      </c>
      <c r="D1589" s="8">
        <v>0</v>
      </c>
      <c r="G1589" s="14" t="s">
        <v>8414</v>
      </c>
      <c r="H1589">
        <v>63</v>
      </c>
      <c r="I1589" s="7"/>
      <c r="J1589" s="8"/>
    </row>
    <row r="1590" spans="1:10" x14ac:dyDescent="0.25">
      <c r="A1590" s="7">
        <v>1819</v>
      </c>
      <c r="B1590" s="8"/>
      <c r="C1590" s="8">
        <v>4</v>
      </c>
      <c r="D1590" s="8">
        <v>4</v>
      </c>
      <c r="G1590" s="14" t="s">
        <v>8414</v>
      </c>
      <c r="H1590">
        <v>72</v>
      </c>
      <c r="I1590" s="7"/>
      <c r="J1590" s="8"/>
    </row>
    <row r="1591" spans="1:10" x14ac:dyDescent="0.25">
      <c r="A1591" s="7">
        <v>1820</v>
      </c>
      <c r="B1591" s="8"/>
      <c r="C1591" s="8">
        <v>8</v>
      </c>
      <c r="D1591" s="8">
        <v>8</v>
      </c>
      <c r="G1591" s="14" t="s">
        <v>8414</v>
      </c>
      <c r="H1591">
        <v>71</v>
      </c>
      <c r="I1591" s="7"/>
      <c r="J1591" s="8"/>
    </row>
    <row r="1592" spans="1:10" x14ac:dyDescent="0.25">
      <c r="A1592" s="7">
        <v>1821</v>
      </c>
      <c r="B1592" s="8">
        <v>57</v>
      </c>
      <c r="C1592" s="8"/>
      <c r="D1592" s="8">
        <v>57</v>
      </c>
      <c r="G1592" s="14" t="s">
        <v>8414</v>
      </c>
      <c r="H1592">
        <v>21</v>
      </c>
      <c r="I1592" s="7"/>
      <c r="J1592" s="8"/>
    </row>
    <row r="1593" spans="1:10" x14ac:dyDescent="0.25">
      <c r="A1593" s="7">
        <v>1822</v>
      </c>
      <c r="B1593" s="8">
        <v>11</v>
      </c>
      <c r="C1593" s="8"/>
      <c r="D1593" s="8">
        <v>11</v>
      </c>
      <c r="G1593" s="14" t="s">
        <v>8414</v>
      </c>
      <c r="H1593">
        <v>930</v>
      </c>
      <c r="I1593" s="7"/>
      <c r="J1593" s="8"/>
    </row>
    <row r="1594" spans="1:10" x14ac:dyDescent="0.25">
      <c r="A1594" s="7">
        <v>1823</v>
      </c>
      <c r="B1594" s="8">
        <v>33</v>
      </c>
      <c r="C1594" s="8"/>
      <c r="D1594" s="8">
        <v>33</v>
      </c>
      <c r="G1594" s="14" t="s">
        <v>8414</v>
      </c>
      <c r="H1594">
        <v>55</v>
      </c>
      <c r="I1594" s="7"/>
      <c r="J1594" s="8"/>
    </row>
    <row r="1595" spans="1:10" x14ac:dyDescent="0.25">
      <c r="A1595" s="7">
        <v>1824</v>
      </c>
      <c r="B1595" s="8">
        <v>40</v>
      </c>
      <c r="C1595" s="8"/>
      <c r="D1595" s="8">
        <v>40</v>
      </c>
      <c r="G1595" s="14" t="s">
        <v>8414</v>
      </c>
      <c r="H1595">
        <v>61</v>
      </c>
      <c r="I1595" s="7"/>
      <c r="J1595" s="8"/>
    </row>
    <row r="1596" spans="1:10" x14ac:dyDescent="0.25">
      <c r="A1596" s="7">
        <v>1825</v>
      </c>
      <c r="B1596" s="8">
        <v>50</v>
      </c>
      <c r="C1596" s="8"/>
      <c r="D1596" s="8">
        <v>50</v>
      </c>
      <c r="G1596" s="14" t="s">
        <v>8414</v>
      </c>
      <c r="H1596">
        <v>82</v>
      </c>
      <c r="I1596" s="7"/>
      <c r="J1596" s="8"/>
    </row>
    <row r="1597" spans="1:10" x14ac:dyDescent="0.25">
      <c r="A1597" s="7">
        <v>1826</v>
      </c>
      <c r="B1597" s="8">
        <v>38</v>
      </c>
      <c r="C1597" s="8"/>
      <c r="D1597" s="8">
        <v>38</v>
      </c>
      <c r="G1597" s="14" t="s">
        <v>8414</v>
      </c>
      <c r="H1597">
        <v>71</v>
      </c>
      <c r="I1597" s="7"/>
      <c r="J1597" s="8"/>
    </row>
    <row r="1598" spans="1:10" x14ac:dyDescent="0.25">
      <c r="A1598" s="7">
        <v>1827</v>
      </c>
      <c r="B1598" s="8">
        <v>96</v>
      </c>
      <c r="C1598" s="8"/>
      <c r="D1598" s="8">
        <v>96</v>
      </c>
      <c r="G1598" s="14" t="s">
        <v>8414</v>
      </c>
      <c r="H1598">
        <v>117</v>
      </c>
      <c r="I1598" s="7"/>
      <c r="J1598" s="8"/>
    </row>
    <row r="1599" spans="1:10" x14ac:dyDescent="0.25">
      <c r="A1599" s="7">
        <v>1828</v>
      </c>
      <c r="B1599" s="8">
        <v>48</v>
      </c>
      <c r="C1599" s="8"/>
      <c r="D1599" s="8">
        <v>48</v>
      </c>
      <c r="G1599" s="14" t="s">
        <v>8414</v>
      </c>
      <c r="H1599">
        <v>29</v>
      </c>
      <c r="I1599" s="7"/>
      <c r="J1599" s="8"/>
    </row>
    <row r="1600" spans="1:10" x14ac:dyDescent="0.25">
      <c r="A1600" s="7">
        <v>1829</v>
      </c>
      <c r="B1600" s="8">
        <v>33</v>
      </c>
      <c r="C1600" s="8"/>
      <c r="D1600" s="8">
        <v>33</v>
      </c>
      <c r="G1600" s="14" t="s">
        <v>8414</v>
      </c>
      <c r="H1600">
        <v>74</v>
      </c>
      <c r="I1600" s="7"/>
      <c r="J1600" s="8"/>
    </row>
    <row r="1601" spans="1:10" x14ac:dyDescent="0.25">
      <c r="A1601" s="7">
        <v>1830</v>
      </c>
      <c r="B1601" s="8">
        <v>226</v>
      </c>
      <c r="C1601" s="8"/>
      <c r="D1601" s="8">
        <v>226</v>
      </c>
      <c r="G1601" s="14" t="s">
        <v>8414</v>
      </c>
      <c r="H1601">
        <v>23</v>
      </c>
      <c r="I1601" s="7"/>
      <c r="J1601" s="8"/>
    </row>
    <row r="1602" spans="1:10" x14ac:dyDescent="0.25">
      <c r="A1602" s="7">
        <v>1831</v>
      </c>
      <c r="B1602" s="8">
        <v>14</v>
      </c>
      <c r="C1602" s="8"/>
      <c r="D1602" s="8">
        <v>14</v>
      </c>
      <c r="G1602" s="14" t="s">
        <v>8414</v>
      </c>
      <c r="H1602">
        <v>60</v>
      </c>
      <c r="I1602" s="7"/>
      <c r="J1602" s="8"/>
    </row>
    <row r="1603" spans="1:10" x14ac:dyDescent="0.25">
      <c r="A1603" s="7">
        <v>1832</v>
      </c>
      <c r="B1603" s="8">
        <v>20</v>
      </c>
      <c r="C1603" s="8"/>
      <c r="D1603" s="8">
        <v>20</v>
      </c>
      <c r="G1603" s="14" t="s">
        <v>8414</v>
      </c>
      <c r="H1603">
        <v>55</v>
      </c>
      <c r="I1603" s="7"/>
      <c r="J1603" s="8"/>
    </row>
    <row r="1604" spans="1:10" x14ac:dyDescent="0.25">
      <c r="A1604" s="7">
        <v>1833</v>
      </c>
      <c r="B1604" s="8">
        <v>25</v>
      </c>
      <c r="C1604" s="8"/>
      <c r="D1604" s="8">
        <v>25</v>
      </c>
      <c r="G1604" s="14" t="s">
        <v>8414</v>
      </c>
      <c r="H1604">
        <v>51</v>
      </c>
      <c r="I1604" s="7"/>
      <c r="J1604" s="8"/>
    </row>
    <row r="1605" spans="1:10" x14ac:dyDescent="0.25">
      <c r="A1605" s="7">
        <v>1834</v>
      </c>
      <c r="B1605" s="8">
        <v>90</v>
      </c>
      <c r="C1605" s="8"/>
      <c r="D1605" s="8">
        <v>90</v>
      </c>
      <c r="G1605" s="14" t="s">
        <v>8414</v>
      </c>
      <c r="H1605">
        <v>78</v>
      </c>
      <c r="I1605" s="7"/>
      <c r="J1605" s="8"/>
    </row>
    <row r="1606" spans="1:10" x14ac:dyDescent="0.25">
      <c r="A1606" s="7">
        <v>1835</v>
      </c>
      <c r="B1606" s="8">
        <v>11</v>
      </c>
      <c r="C1606" s="8"/>
      <c r="D1606" s="8">
        <v>11</v>
      </c>
      <c r="G1606" s="14" t="s">
        <v>8414</v>
      </c>
      <c r="H1606">
        <v>62</v>
      </c>
      <c r="I1606" s="7"/>
      <c r="J1606" s="8"/>
    </row>
    <row r="1607" spans="1:10" x14ac:dyDescent="0.25">
      <c r="A1607" s="7">
        <v>1836</v>
      </c>
      <c r="B1607" s="8">
        <v>55</v>
      </c>
      <c r="C1607" s="8"/>
      <c r="D1607" s="8">
        <v>55</v>
      </c>
      <c r="G1607" s="14" t="s">
        <v>8414</v>
      </c>
      <c r="H1607">
        <v>45</v>
      </c>
      <c r="I1607" s="7"/>
      <c r="J1607" s="8"/>
    </row>
    <row r="1608" spans="1:10" x14ac:dyDescent="0.25">
      <c r="A1608" s="7">
        <v>1837</v>
      </c>
      <c r="B1608" s="8">
        <v>30</v>
      </c>
      <c r="C1608" s="8"/>
      <c r="D1608" s="8">
        <v>30</v>
      </c>
      <c r="G1608" s="14" t="s">
        <v>8414</v>
      </c>
      <c r="H1608">
        <v>15</v>
      </c>
      <c r="I1608" s="7"/>
      <c r="J1608" s="8"/>
    </row>
    <row r="1609" spans="1:10" x14ac:dyDescent="0.25">
      <c r="A1609" s="7">
        <v>1838</v>
      </c>
      <c r="B1609" s="8">
        <v>28</v>
      </c>
      <c r="C1609" s="8"/>
      <c r="D1609" s="8">
        <v>28</v>
      </c>
      <c r="G1609" s="14" t="s">
        <v>8414</v>
      </c>
      <c r="H1609">
        <v>151</v>
      </c>
      <c r="I1609" s="7"/>
      <c r="J1609" s="8"/>
    </row>
    <row r="1610" spans="1:10" x14ac:dyDescent="0.25">
      <c r="A1610" s="7">
        <v>1839</v>
      </c>
      <c r="B1610" s="8">
        <v>45</v>
      </c>
      <c r="C1610" s="8"/>
      <c r="D1610" s="8">
        <v>45</v>
      </c>
      <c r="G1610" s="14" t="s">
        <v>8414</v>
      </c>
      <c r="H1610">
        <v>68</v>
      </c>
      <c r="I1610" s="7"/>
      <c r="J1610" s="8"/>
    </row>
    <row r="1611" spans="1:10" x14ac:dyDescent="0.25">
      <c r="A1611" s="7">
        <v>1840</v>
      </c>
      <c r="B1611" s="8">
        <v>13</v>
      </c>
      <c r="C1611" s="8"/>
      <c r="D1611" s="8">
        <v>13</v>
      </c>
      <c r="G1611" s="14" t="s">
        <v>8414</v>
      </c>
      <c r="H1611">
        <v>46</v>
      </c>
      <c r="I1611" s="7"/>
      <c r="J1611" s="8"/>
    </row>
    <row r="1612" spans="1:10" x14ac:dyDescent="0.25">
      <c r="A1612" s="7">
        <v>1841</v>
      </c>
      <c r="B1612" s="8">
        <v>40</v>
      </c>
      <c r="C1612" s="8"/>
      <c r="D1612" s="8">
        <v>40</v>
      </c>
      <c r="G1612" s="14" t="s">
        <v>8414</v>
      </c>
      <c r="H1612">
        <v>24</v>
      </c>
      <c r="I1612" s="7"/>
      <c r="J1612" s="8"/>
    </row>
    <row r="1613" spans="1:10" x14ac:dyDescent="0.25">
      <c r="A1613" s="7">
        <v>1842</v>
      </c>
      <c r="B1613" s="8">
        <v>21</v>
      </c>
      <c r="C1613" s="8"/>
      <c r="D1613" s="8">
        <v>21</v>
      </c>
      <c r="G1613" s="14" t="s">
        <v>8414</v>
      </c>
      <c r="H1613">
        <v>70</v>
      </c>
      <c r="I1613" s="7"/>
      <c r="J1613" s="8"/>
    </row>
    <row r="1614" spans="1:10" x14ac:dyDescent="0.25">
      <c r="A1614" s="7">
        <v>1843</v>
      </c>
      <c r="B1614" s="8">
        <v>134</v>
      </c>
      <c r="C1614" s="8"/>
      <c r="D1614" s="8">
        <v>134</v>
      </c>
      <c r="G1614" s="14" t="s">
        <v>8414</v>
      </c>
      <c r="H1614">
        <v>244</v>
      </c>
      <c r="I1614" s="7"/>
      <c r="J1614" s="8"/>
    </row>
    <row r="1615" spans="1:10" x14ac:dyDescent="0.25">
      <c r="A1615" s="7">
        <v>1844</v>
      </c>
      <c r="B1615" s="8">
        <v>20</v>
      </c>
      <c r="C1615" s="8"/>
      <c r="D1615" s="8">
        <v>20</v>
      </c>
      <c r="G1615" s="14" t="s">
        <v>8414</v>
      </c>
      <c r="H1615">
        <v>82</v>
      </c>
      <c r="I1615" s="7"/>
      <c r="J1615" s="8"/>
    </row>
    <row r="1616" spans="1:10" x14ac:dyDescent="0.25">
      <c r="A1616" s="7">
        <v>1845</v>
      </c>
      <c r="B1616" s="8">
        <v>19</v>
      </c>
      <c r="C1616" s="8"/>
      <c r="D1616" s="8">
        <v>19</v>
      </c>
      <c r="G1616" s="14" t="s">
        <v>8414</v>
      </c>
      <c r="H1616">
        <v>226</v>
      </c>
      <c r="I1616" s="7"/>
      <c r="J1616" s="8"/>
    </row>
    <row r="1617" spans="1:10" x14ac:dyDescent="0.25">
      <c r="A1617" s="7">
        <v>1846</v>
      </c>
      <c r="B1617" s="8">
        <v>209</v>
      </c>
      <c r="C1617" s="8"/>
      <c r="D1617" s="8">
        <v>209</v>
      </c>
      <c r="G1617" s="14" t="s">
        <v>8414</v>
      </c>
      <c r="H1617">
        <v>60</v>
      </c>
      <c r="I1617" s="7"/>
      <c r="J1617" s="8"/>
    </row>
    <row r="1618" spans="1:10" x14ac:dyDescent="0.25">
      <c r="A1618" s="7">
        <v>1847</v>
      </c>
      <c r="B1618" s="8">
        <v>38</v>
      </c>
      <c r="C1618" s="8"/>
      <c r="D1618" s="8">
        <v>38</v>
      </c>
      <c r="G1618" s="14" t="s">
        <v>8414</v>
      </c>
      <c r="H1618">
        <v>322</v>
      </c>
      <c r="I1618" s="7"/>
      <c r="J1618" s="8"/>
    </row>
    <row r="1619" spans="1:10" x14ac:dyDescent="0.25">
      <c r="A1619" s="7">
        <v>1848</v>
      </c>
      <c r="B1619" s="8">
        <v>24</v>
      </c>
      <c r="C1619" s="8"/>
      <c r="D1619" s="8">
        <v>24</v>
      </c>
      <c r="G1619" s="14" t="s">
        <v>8414</v>
      </c>
      <c r="H1619">
        <v>94</v>
      </c>
      <c r="I1619" s="7"/>
      <c r="J1619" s="8"/>
    </row>
    <row r="1620" spans="1:10" x14ac:dyDescent="0.25">
      <c r="A1620" s="7">
        <v>1849</v>
      </c>
      <c r="B1620" s="8">
        <v>8</v>
      </c>
      <c r="C1620" s="8"/>
      <c r="D1620" s="8">
        <v>8</v>
      </c>
      <c r="G1620" s="14" t="s">
        <v>8414</v>
      </c>
      <c r="H1620">
        <v>47</v>
      </c>
      <c r="I1620" s="7"/>
      <c r="J1620" s="8"/>
    </row>
    <row r="1621" spans="1:10" x14ac:dyDescent="0.25">
      <c r="A1621" s="7">
        <v>1850</v>
      </c>
      <c r="B1621" s="8">
        <v>179</v>
      </c>
      <c r="C1621" s="8"/>
      <c r="D1621" s="8">
        <v>179</v>
      </c>
      <c r="G1621" s="14" t="s">
        <v>8414</v>
      </c>
      <c r="H1621">
        <v>115</v>
      </c>
      <c r="I1621" s="7"/>
      <c r="J1621" s="8"/>
    </row>
    <row r="1622" spans="1:10" x14ac:dyDescent="0.25">
      <c r="A1622" s="7">
        <v>1851</v>
      </c>
      <c r="B1622" s="8">
        <v>26</v>
      </c>
      <c r="C1622" s="8"/>
      <c r="D1622" s="8">
        <v>26</v>
      </c>
      <c r="G1622" s="14" t="s">
        <v>8414</v>
      </c>
      <c r="H1622">
        <v>134</v>
      </c>
      <c r="I1622" s="7"/>
      <c r="J1622" s="8"/>
    </row>
    <row r="1623" spans="1:10" x14ac:dyDescent="0.25">
      <c r="A1623" s="7">
        <v>1852</v>
      </c>
      <c r="B1623" s="8">
        <v>131</v>
      </c>
      <c r="C1623" s="8"/>
      <c r="D1623" s="8">
        <v>131</v>
      </c>
      <c r="G1623" s="14" t="s">
        <v>8414</v>
      </c>
      <c r="H1623">
        <v>35</v>
      </c>
      <c r="I1623" s="7"/>
      <c r="J1623" s="8"/>
    </row>
    <row r="1624" spans="1:10" x14ac:dyDescent="0.25">
      <c r="A1624" s="7">
        <v>1853</v>
      </c>
      <c r="B1624" s="8">
        <v>14</v>
      </c>
      <c r="C1624" s="8"/>
      <c r="D1624" s="8">
        <v>14</v>
      </c>
      <c r="G1624" s="14" t="s">
        <v>8414</v>
      </c>
      <c r="H1624">
        <v>104</v>
      </c>
      <c r="I1624" s="7"/>
      <c r="J1624" s="8"/>
    </row>
    <row r="1625" spans="1:10" x14ac:dyDescent="0.25">
      <c r="A1625" s="7">
        <v>1854</v>
      </c>
      <c r="B1625" s="8">
        <v>174</v>
      </c>
      <c r="C1625" s="8"/>
      <c r="D1625" s="8">
        <v>174</v>
      </c>
      <c r="G1625" s="14" t="s">
        <v>8414</v>
      </c>
      <c r="H1625">
        <v>184</v>
      </c>
      <c r="I1625" s="7"/>
      <c r="J1625" s="8"/>
    </row>
    <row r="1626" spans="1:10" x14ac:dyDescent="0.25">
      <c r="A1626" s="7">
        <v>1855</v>
      </c>
      <c r="B1626" s="8">
        <v>191</v>
      </c>
      <c r="C1626" s="8"/>
      <c r="D1626" s="8">
        <v>191</v>
      </c>
      <c r="G1626" s="14" t="s">
        <v>8414</v>
      </c>
      <c r="H1626">
        <v>119</v>
      </c>
      <c r="I1626" s="7"/>
      <c r="J1626" s="8"/>
    </row>
    <row r="1627" spans="1:10" x14ac:dyDescent="0.25">
      <c r="A1627" s="7">
        <v>1856</v>
      </c>
      <c r="B1627" s="8">
        <v>38</v>
      </c>
      <c r="C1627" s="8"/>
      <c r="D1627" s="8">
        <v>38</v>
      </c>
      <c r="G1627" s="14" t="s">
        <v>8414</v>
      </c>
      <c r="H1627">
        <v>59</v>
      </c>
      <c r="I1627" s="7"/>
      <c r="J1627" s="8"/>
    </row>
    <row r="1628" spans="1:10" x14ac:dyDescent="0.25">
      <c r="A1628" s="7">
        <v>1857</v>
      </c>
      <c r="B1628" s="8">
        <v>22</v>
      </c>
      <c r="C1628" s="8"/>
      <c r="D1628" s="8">
        <v>22</v>
      </c>
      <c r="G1628" s="14" t="s">
        <v>8414</v>
      </c>
      <c r="H1628">
        <v>113</v>
      </c>
      <c r="I1628" s="7"/>
      <c r="J1628" s="8"/>
    </row>
    <row r="1629" spans="1:10" x14ac:dyDescent="0.25">
      <c r="A1629" s="7">
        <v>1858</v>
      </c>
      <c r="B1629" s="8">
        <v>149</v>
      </c>
      <c r="C1629" s="8"/>
      <c r="D1629" s="8">
        <v>149</v>
      </c>
      <c r="G1629" s="14" t="s">
        <v>8414</v>
      </c>
      <c r="H1629">
        <v>84</v>
      </c>
      <c r="I1629" s="7"/>
      <c r="J1629" s="8"/>
    </row>
    <row r="1630" spans="1:10" x14ac:dyDescent="0.25">
      <c r="A1630" s="7">
        <v>1859</v>
      </c>
      <c r="B1630" s="8">
        <v>56</v>
      </c>
      <c r="C1630" s="8"/>
      <c r="D1630" s="8">
        <v>56</v>
      </c>
      <c r="G1630" s="14" t="s">
        <v>8414</v>
      </c>
      <c r="H1630">
        <v>74</v>
      </c>
      <c r="I1630" s="7"/>
      <c r="J1630" s="8"/>
    </row>
    <row r="1631" spans="1:10" x14ac:dyDescent="0.25">
      <c r="A1631" s="7">
        <v>1860</v>
      </c>
      <c r="B1631" s="8">
        <v>19</v>
      </c>
      <c r="C1631" s="8"/>
      <c r="D1631" s="8">
        <v>19</v>
      </c>
      <c r="G1631" s="14" t="s">
        <v>8414</v>
      </c>
      <c r="H1631">
        <v>216</v>
      </c>
      <c r="I1631" s="7"/>
      <c r="J1631" s="8"/>
    </row>
    <row r="1632" spans="1:10" x14ac:dyDescent="0.25">
      <c r="A1632" s="7">
        <v>1861</v>
      </c>
      <c r="B1632" s="8"/>
      <c r="C1632" s="8">
        <v>0</v>
      </c>
      <c r="D1632" s="8">
        <v>0</v>
      </c>
      <c r="G1632" s="14" t="s">
        <v>8414</v>
      </c>
      <c r="H1632">
        <v>39</v>
      </c>
      <c r="I1632" s="7"/>
      <c r="J1632" s="8"/>
    </row>
    <row r="1633" spans="1:10" x14ac:dyDescent="0.25">
      <c r="A1633" s="7">
        <v>1862</v>
      </c>
      <c r="B1633" s="8"/>
      <c r="C1633" s="8">
        <v>16</v>
      </c>
      <c r="D1633" s="8">
        <v>16</v>
      </c>
      <c r="G1633" s="14" t="s">
        <v>8414</v>
      </c>
      <c r="H1633">
        <v>21</v>
      </c>
      <c r="I1633" s="7"/>
      <c r="J1633" s="8"/>
    </row>
    <row r="1634" spans="1:10" x14ac:dyDescent="0.25">
      <c r="A1634" s="7">
        <v>1863</v>
      </c>
      <c r="B1634" s="8"/>
      <c r="C1634" s="8">
        <v>2</v>
      </c>
      <c r="D1634" s="8">
        <v>2</v>
      </c>
      <c r="G1634" s="14" t="s">
        <v>8414</v>
      </c>
      <c r="H1634">
        <v>30</v>
      </c>
      <c r="I1634" s="7"/>
      <c r="J1634" s="8"/>
    </row>
    <row r="1635" spans="1:10" x14ac:dyDescent="0.25">
      <c r="A1635" s="7">
        <v>1864</v>
      </c>
      <c r="B1635" s="8"/>
      <c r="C1635" s="8">
        <v>48</v>
      </c>
      <c r="D1635" s="8">
        <v>48</v>
      </c>
      <c r="G1635" s="14" t="s">
        <v>8414</v>
      </c>
      <c r="H1635">
        <v>37</v>
      </c>
      <c r="I1635" s="7"/>
      <c r="J1635" s="8"/>
    </row>
    <row r="1636" spans="1:10" x14ac:dyDescent="0.25">
      <c r="A1636" s="7">
        <v>1865</v>
      </c>
      <c r="B1636" s="8"/>
      <c r="C1636" s="8">
        <v>2</v>
      </c>
      <c r="D1636" s="8">
        <v>2</v>
      </c>
      <c r="G1636" s="14" t="s">
        <v>8414</v>
      </c>
      <c r="H1636">
        <v>202</v>
      </c>
      <c r="I1636" s="7"/>
      <c r="J1636" s="8"/>
    </row>
    <row r="1637" spans="1:10" x14ac:dyDescent="0.25">
      <c r="A1637" s="7">
        <v>1866</v>
      </c>
      <c r="B1637" s="8"/>
      <c r="C1637" s="8">
        <v>2</v>
      </c>
      <c r="D1637" s="8">
        <v>2</v>
      </c>
      <c r="G1637" s="14" t="s">
        <v>8414</v>
      </c>
      <c r="H1637">
        <v>37</v>
      </c>
      <c r="I1637" s="7"/>
      <c r="J1637" s="8"/>
    </row>
    <row r="1638" spans="1:10" x14ac:dyDescent="0.25">
      <c r="A1638" s="7">
        <v>1867</v>
      </c>
      <c r="B1638" s="8"/>
      <c r="C1638" s="8">
        <v>1</v>
      </c>
      <c r="D1638" s="8">
        <v>1</v>
      </c>
      <c r="G1638" s="14" t="s">
        <v>8414</v>
      </c>
      <c r="H1638">
        <v>28</v>
      </c>
      <c r="I1638" s="7"/>
      <c r="J1638" s="8"/>
    </row>
    <row r="1639" spans="1:10" x14ac:dyDescent="0.25">
      <c r="A1639" s="7">
        <v>1868</v>
      </c>
      <c r="B1639" s="8"/>
      <c r="C1639" s="8">
        <v>17</v>
      </c>
      <c r="D1639" s="8">
        <v>17</v>
      </c>
      <c r="G1639" s="14" t="s">
        <v>8414</v>
      </c>
      <c r="H1639">
        <v>26</v>
      </c>
      <c r="I1639" s="7"/>
      <c r="J1639" s="8"/>
    </row>
    <row r="1640" spans="1:10" x14ac:dyDescent="0.25">
      <c r="A1640" s="7">
        <v>1869</v>
      </c>
      <c r="B1640" s="8"/>
      <c r="C1640" s="8">
        <v>0</v>
      </c>
      <c r="D1640" s="8">
        <v>0</v>
      </c>
      <c r="G1640" s="14" t="s">
        <v>8414</v>
      </c>
      <c r="H1640">
        <v>61</v>
      </c>
      <c r="I1640" s="7"/>
      <c r="J1640" s="8"/>
    </row>
    <row r="1641" spans="1:10" x14ac:dyDescent="0.25">
      <c r="A1641" s="7">
        <v>1870</v>
      </c>
      <c r="B1641" s="8"/>
      <c r="C1641" s="8">
        <v>11</v>
      </c>
      <c r="D1641" s="8">
        <v>11</v>
      </c>
      <c r="G1641" s="14" t="s">
        <v>8414</v>
      </c>
      <c r="H1641">
        <v>115</v>
      </c>
      <c r="I1641" s="7"/>
      <c r="J1641" s="8"/>
    </row>
    <row r="1642" spans="1:10" x14ac:dyDescent="0.25">
      <c r="A1642" s="7">
        <v>1871</v>
      </c>
      <c r="B1642" s="8"/>
      <c r="C1642" s="8">
        <v>95</v>
      </c>
      <c r="D1642" s="8">
        <v>95</v>
      </c>
      <c r="G1642" s="14" t="s">
        <v>8414</v>
      </c>
      <c r="H1642">
        <v>181</v>
      </c>
      <c r="I1642" s="7"/>
      <c r="J1642" s="8"/>
    </row>
    <row r="1643" spans="1:10" x14ac:dyDescent="0.25">
      <c r="A1643" s="7">
        <v>1872</v>
      </c>
      <c r="B1643" s="8"/>
      <c r="C1643" s="8">
        <v>13</v>
      </c>
      <c r="D1643" s="8">
        <v>13</v>
      </c>
      <c r="G1643" s="14" t="s">
        <v>8414</v>
      </c>
      <c r="H1643">
        <v>110</v>
      </c>
      <c r="I1643" s="7"/>
      <c r="J1643" s="8"/>
    </row>
    <row r="1644" spans="1:10" x14ac:dyDescent="0.25">
      <c r="A1644" s="7">
        <v>1873</v>
      </c>
      <c r="B1644" s="8"/>
      <c r="C1644" s="8">
        <v>2</v>
      </c>
      <c r="D1644" s="8">
        <v>2</v>
      </c>
      <c r="G1644" s="14" t="s">
        <v>8414</v>
      </c>
      <c r="H1644">
        <v>269</v>
      </c>
      <c r="I1644" s="7"/>
      <c r="J1644" s="8"/>
    </row>
    <row r="1645" spans="1:10" x14ac:dyDescent="0.25">
      <c r="A1645" s="7">
        <v>1874</v>
      </c>
      <c r="B1645" s="8"/>
      <c r="C1645" s="8">
        <v>2</v>
      </c>
      <c r="D1645" s="8">
        <v>2</v>
      </c>
      <c r="G1645" s="14" t="s">
        <v>8414</v>
      </c>
      <c r="H1645">
        <v>79</v>
      </c>
      <c r="I1645" s="7"/>
      <c r="J1645" s="8"/>
    </row>
    <row r="1646" spans="1:10" x14ac:dyDescent="0.25">
      <c r="A1646" s="7">
        <v>1875</v>
      </c>
      <c r="B1646" s="8"/>
      <c r="C1646" s="8">
        <v>3</v>
      </c>
      <c r="D1646" s="8">
        <v>3</v>
      </c>
      <c r="G1646" s="14" t="s">
        <v>8414</v>
      </c>
      <c r="H1646">
        <v>104</v>
      </c>
      <c r="I1646" s="7"/>
      <c r="J1646" s="8"/>
    </row>
    <row r="1647" spans="1:10" x14ac:dyDescent="0.25">
      <c r="A1647" s="7">
        <v>1876</v>
      </c>
      <c r="B1647" s="8"/>
      <c r="C1647" s="8">
        <v>0</v>
      </c>
      <c r="D1647" s="8">
        <v>0</v>
      </c>
      <c r="G1647" s="14" t="s">
        <v>8414</v>
      </c>
      <c r="H1647">
        <v>34</v>
      </c>
      <c r="I1647" s="7"/>
      <c r="J1647" s="8"/>
    </row>
    <row r="1648" spans="1:10" x14ac:dyDescent="0.25">
      <c r="A1648" s="7">
        <v>1877</v>
      </c>
      <c r="B1648" s="8"/>
      <c r="C1648" s="8">
        <v>0</v>
      </c>
      <c r="D1648" s="8">
        <v>0</v>
      </c>
      <c r="G1648" s="14" t="s">
        <v>8414</v>
      </c>
      <c r="H1648">
        <v>167</v>
      </c>
      <c r="I1648" s="7"/>
      <c r="J1648" s="8"/>
    </row>
    <row r="1649" spans="1:10" x14ac:dyDescent="0.25">
      <c r="A1649" s="7">
        <v>1878</v>
      </c>
      <c r="B1649" s="8"/>
      <c r="C1649" s="8">
        <v>0</v>
      </c>
      <c r="D1649" s="8">
        <v>0</v>
      </c>
      <c r="G1649" s="14" t="s">
        <v>8414</v>
      </c>
      <c r="H1649">
        <v>183</v>
      </c>
      <c r="I1649" s="7"/>
      <c r="J1649" s="8"/>
    </row>
    <row r="1650" spans="1:10" x14ac:dyDescent="0.25">
      <c r="A1650" s="7">
        <v>1879</v>
      </c>
      <c r="B1650" s="8"/>
      <c r="C1650" s="8">
        <v>2</v>
      </c>
      <c r="D1650" s="8">
        <v>2</v>
      </c>
      <c r="G1650" s="14" t="s">
        <v>8414</v>
      </c>
      <c r="H1650">
        <v>71</v>
      </c>
      <c r="I1650" s="7"/>
      <c r="J1650" s="8"/>
    </row>
    <row r="1651" spans="1:10" x14ac:dyDescent="0.25">
      <c r="A1651" s="7">
        <v>1880</v>
      </c>
      <c r="B1651" s="8"/>
      <c r="C1651" s="8">
        <v>24</v>
      </c>
      <c r="D1651" s="8">
        <v>24</v>
      </c>
      <c r="G1651" s="14" t="s">
        <v>8414</v>
      </c>
      <c r="H1651">
        <v>69</v>
      </c>
      <c r="I1651" s="7"/>
      <c r="J1651" s="8"/>
    </row>
    <row r="1652" spans="1:10" x14ac:dyDescent="0.25">
      <c r="A1652" s="7">
        <v>1881</v>
      </c>
      <c r="B1652" s="8">
        <v>70</v>
      </c>
      <c r="C1652" s="8"/>
      <c r="D1652" s="8">
        <v>70</v>
      </c>
      <c r="G1652" s="14" t="s">
        <v>8414</v>
      </c>
      <c r="H1652">
        <v>270</v>
      </c>
      <c r="I1652" s="7"/>
      <c r="J1652" s="8"/>
    </row>
    <row r="1653" spans="1:10" x14ac:dyDescent="0.25">
      <c r="A1653" s="7">
        <v>1882</v>
      </c>
      <c r="B1653" s="8">
        <v>81</v>
      </c>
      <c r="C1653" s="8"/>
      <c r="D1653" s="8">
        <v>81</v>
      </c>
      <c r="G1653" s="14" t="s">
        <v>8414</v>
      </c>
      <c r="H1653">
        <v>193</v>
      </c>
      <c r="I1653" s="7"/>
      <c r="J1653" s="8"/>
    </row>
    <row r="1654" spans="1:10" x14ac:dyDescent="0.25">
      <c r="A1654" s="7">
        <v>1883</v>
      </c>
      <c r="B1654" s="8">
        <v>32</v>
      </c>
      <c r="C1654" s="8"/>
      <c r="D1654" s="8">
        <v>32</v>
      </c>
      <c r="G1654" s="14" t="s">
        <v>8414</v>
      </c>
      <c r="H1654">
        <v>57</v>
      </c>
      <c r="I1654" s="7"/>
      <c r="J1654" s="8"/>
    </row>
    <row r="1655" spans="1:10" x14ac:dyDescent="0.25">
      <c r="A1655" s="7">
        <v>1884</v>
      </c>
      <c r="B1655" s="8">
        <v>26</v>
      </c>
      <c r="C1655" s="8"/>
      <c r="D1655" s="8">
        <v>26</v>
      </c>
      <c r="G1655" s="14" t="s">
        <v>8414</v>
      </c>
      <c r="H1655">
        <v>200</v>
      </c>
      <c r="I1655" s="7"/>
      <c r="J1655" s="8"/>
    </row>
    <row r="1656" spans="1:10" x14ac:dyDescent="0.25">
      <c r="A1656" s="7">
        <v>1885</v>
      </c>
      <c r="B1656" s="8">
        <v>105</v>
      </c>
      <c r="C1656" s="8"/>
      <c r="D1656" s="8">
        <v>105</v>
      </c>
      <c r="G1656" s="14" t="s">
        <v>8414</v>
      </c>
      <c r="H1656">
        <v>88</v>
      </c>
      <c r="I1656" s="7"/>
      <c r="J1656" s="8"/>
    </row>
    <row r="1657" spans="1:10" x14ac:dyDescent="0.25">
      <c r="A1657" s="7">
        <v>1886</v>
      </c>
      <c r="B1657" s="8">
        <v>29</v>
      </c>
      <c r="C1657" s="8"/>
      <c r="D1657" s="8">
        <v>29</v>
      </c>
      <c r="G1657" s="14" t="s">
        <v>8414</v>
      </c>
      <c r="H1657">
        <v>213</v>
      </c>
      <c r="I1657" s="7"/>
      <c r="J1657" s="8"/>
    </row>
    <row r="1658" spans="1:10" x14ac:dyDescent="0.25">
      <c r="A1658" s="7">
        <v>1887</v>
      </c>
      <c r="B1658" s="8">
        <v>8</v>
      </c>
      <c r="C1658" s="8"/>
      <c r="D1658" s="8">
        <v>8</v>
      </c>
      <c r="G1658" s="14" t="s">
        <v>8414</v>
      </c>
      <c r="H1658">
        <v>20</v>
      </c>
      <c r="I1658" s="7"/>
      <c r="J1658" s="8"/>
    </row>
    <row r="1659" spans="1:10" x14ac:dyDescent="0.25">
      <c r="A1659" s="7">
        <v>1888</v>
      </c>
      <c r="B1659" s="8">
        <v>89</v>
      </c>
      <c r="C1659" s="8"/>
      <c r="D1659" s="8">
        <v>89</v>
      </c>
      <c r="G1659" s="14" t="s">
        <v>8414</v>
      </c>
      <c r="H1659">
        <v>50</v>
      </c>
      <c r="I1659" s="7"/>
      <c r="J1659" s="8"/>
    </row>
    <row r="1660" spans="1:10" x14ac:dyDescent="0.25">
      <c r="A1660" s="7">
        <v>1889</v>
      </c>
      <c r="B1660" s="8">
        <v>44</v>
      </c>
      <c r="C1660" s="8"/>
      <c r="D1660" s="8">
        <v>44</v>
      </c>
      <c r="G1660" s="14" t="s">
        <v>8414</v>
      </c>
      <c r="H1660">
        <v>115</v>
      </c>
      <c r="I1660" s="7"/>
      <c r="J1660" s="8"/>
    </row>
    <row r="1661" spans="1:10" x14ac:dyDescent="0.25">
      <c r="A1661" s="7">
        <v>1890</v>
      </c>
      <c r="B1661" s="8">
        <v>246</v>
      </c>
      <c r="C1661" s="8"/>
      <c r="D1661" s="8">
        <v>246</v>
      </c>
      <c r="G1661" s="14" t="s">
        <v>8414</v>
      </c>
      <c r="H1661">
        <v>186</v>
      </c>
      <c r="I1661" s="7"/>
      <c r="J1661" s="8"/>
    </row>
    <row r="1662" spans="1:10" x14ac:dyDescent="0.25">
      <c r="A1662" s="7">
        <v>1891</v>
      </c>
      <c r="B1662" s="8">
        <v>120</v>
      </c>
      <c r="C1662" s="8"/>
      <c r="D1662" s="8">
        <v>120</v>
      </c>
      <c r="G1662" s="14" t="s">
        <v>8414</v>
      </c>
      <c r="H1662">
        <v>18</v>
      </c>
      <c r="I1662" s="7"/>
      <c r="J1662" s="8"/>
    </row>
    <row r="1663" spans="1:10" x14ac:dyDescent="0.25">
      <c r="A1663" s="7">
        <v>1892</v>
      </c>
      <c r="B1663" s="8">
        <v>26</v>
      </c>
      <c r="C1663" s="8"/>
      <c r="D1663" s="8">
        <v>26</v>
      </c>
      <c r="G1663" s="14" t="s">
        <v>8414</v>
      </c>
      <c r="H1663">
        <v>176</v>
      </c>
      <c r="I1663" s="7"/>
      <c r="J1663" s="8"/>
    </row>
    <row r="1664" spans="1:10" x14ac:dyDescent="0.25">
      <c r="A1664" s="7">
        <v>1893</v>
      </c>
      <c r="B1664" s="8">
        <v>45</v>
      </c>
      <c r="C1664" s="8"/>
      <c r="D1664" s="8">
        <v>45</v>
      </c>
      <c r="G1664" s="14" t="s">
        <v>8414</v>
      </c>
      <c r="H1664">
        <v>41</v>
      </c>
      <c r="I1664" s="7"/>
      <c r="J1664" s="8"/>
    </row>
    <row r="1665" spans="1:10" x14ac:dyDescent="0.25">
      <c r="A1665" s="7">
        <v>1894</v>
      </c>
      <c r="B1665" s="8">
        <v>20</v>
      </c>
      <c r="C1665" s="8"/>
      <c r="D1665" s="8">
        <v>20</v>
      </c>
      <c r="G1665" s="14" t="s">
        <v>8414</v>
      </c>
      <c r="H1665">
        <v>75</v>
      </c>
      <c r="I1665" s="7"/>
      <c r="J1665" s="8"/>
    </row>
    <row r="1666" spans="1:10" x14ac:dyDescent="0.25">
      <c r="A1666" s="7">
        <v>1895</v>
      </c>
      <c r="B1666" s="8">
        <v>47</v>
      </c>
      <c r="C1666" s="8"/>
      <c r="D1666" s="8">
        <v>47</v>
      </c>
      <c r="G1666" s="14" t="s">
        <v>8414</v>
      </c>
      <c r="H1666">
        <v>97</v>
      </c>
      <c r="I1666" s="7"/>
      <c r="J1666" s="8"/>
    </row>
    <row r="1667" spans="1:10" x14ac:dyDescent="0.25">
      <c r="A1667" s="7">
        <v>1896</v>
      </c>
      <c r="B1667" s="8">
        <v>13</v>
      </c>
      <c r="C1667" s="8"/>
      <c r="D1667" s="8">
        <v>13</v>
      </c>
      <c r="G1667" s="14" t="s">
        <v>8414</v>
      </c>
      <c r="H1667">
        <v>73</v>
      </c>
      <c r="I1667" s="7"/>
      <c r="J1667" s="8"/>
    </row>
    <row r="1668" spans="1:10" x14ac:dyDescent="0.25">
      <c r="A1668" s="7">
        <v>1897</v>
      </c>
      <c r="B1668" s="8">
        <v>183</v>
      </c>
      <c r="C1668" s="8"/>
      <c r="D1668" s="8">
        <v>183</v>
      </c>
      <c r="G1668" s="14" t="s">
        <v>8414</v>
      </c>
      <c r="H1668">
        <v>49</v>
      </c>
      <c r="I1668" s="7"/>
      <c r="J1668" s="8"/>
    </row>
    <row r="1669" spans="1:10" x14ac:dyDescent="0.25">
      <c r="A1669" s="7">
        <v>1898</v>
      </c>
      <c r="B1669" s="8">
        <v>21</v>
      </c>
      <c r="C1669" s="8"/>
      <c r="D1669" s="8">
        <v>21</v>
      </c>
      <c r="G1669" s="14" t="s">
        <v>8414</v>
      </c>
      <c r="H1669">
        <v>134</v>
      </c>
      <c r="I1669" s="7"/>
      <c r="J1669" s="8"/>
    </row>
    <row r="1670" spans="1:10" x14ac:dyDescent="0.25">
      <c r="A1670" s="7">
        <v>1899</v>
      </c>
      <c r="B1670" s="8">
        <v>42</v>
      </c>
      <c r="C1670" s="8"/>
      <c r="D1670" s="8">
        <v>42</v>
      </c>
      <c r="G1670" s="14" t="s">
        <v>8414</v>
      </c>
      <c r="H1670">
        <v>68</v>
      </c>
      <c r="I1670" s="7"/>
      <c r="J1670" s="8"/>
    </row>
    <row r="1671" spans="1:10" x14ac:dyDescent="0.25">
      <c r="A1671" s="7">
        <v>1900</v>
      </c>
      <c r="B1671" s="8">
        <v>54</v>
      </c>
      <c r="C1671" s="8"/>
      <c r="D1671" s="8">
        <v>54</v>
      </c>
      <c r="G1671" s="14" t="s">
        <v>8414</v>
      </c>
      <c r="H1671">
        <v>49</v>
      </c>
      <c r="I1671" s="7"/>
      <c r="J1671" s="8"/>
    </row>
    <row r="1672" spans="1:10" x14ac:dyDescent="0.25">
      <c r="A1672" s="7">
        <v>1901</v>
      </c>
      <c r="B1672" s="8"/>
      <c r="C1672" s="8">
        <v>25</v>
      </c>
      <c r="D1672" s="8">
        <v>25</v>
      </c>
      <c r="G1672" s="14" t="s">
        <v>8414</v>
      </c>
      <c r="H1672">
        <v>63</v>
      </c>
      <c r="I1672" s="7"/>
      <c r="J1672" s="8"/>
    </row>
    <row r="1673" spans="1:10" x14ac:dyDescent="0.25">
      <c r="A1673" s="7">
        <v>1902</v>
      </c>
      <c r="B1673" s="8"/>
      <c r="C1673" s="8">
        <v>3</v>
      </c>
      <c r="D1673" s="8">
        <v>3</v>
      </c>
      <c r="G1673" s="14" t="s">
        <v>8414</v>
      </c>
      <c r="H1673">
        <v>163</v>
      </c>
      <c r="I1673" s="7"/>
      <c r="J1673" s="8"/>
    </row>
    <row r="1674" spans="1:10" x14ac:dyDescent="0.25">
      <c r="A1674" s="7">
        <v>1903</v>
      </c>
      <c r="B1674" s="8"/>
      <c r="C1674" s="8">
        <v>41</v>
      </c>
      <c r="D1674" s="8">
        <v>41</v>
      </c>
      <c r="G1674" s="14" t="s">
        <v>8414</v>
      </c>
      <c r="H1674">
        <v>288</v>
      </c>
      <c r="I1674" s="7"/>
      <c r="J1674" s="8"/>
    </row>
    <row r="1675" spans="1:10" x14ac:dyDescent="0.25">
      <c r="A1675" s="7">
        <v>1904</v>
      </c>
      <c r="B1675" s="8"/>
      <c r="C1675" s="8">
        <v>2</v>
      </c>
      <c r="D1675" s="8">
        <v>2</v>
      </c>
      <c r="G1675" s="14" t="s">
        <v>8414</v>
      </c>
      <c r="H1675">
        <v>42</v>
      </c>
      <c r="I1675" s="7"/>
      <c r="J1675" s="8"/>
    </row>
    <row r="1676" spans="1:10" x14ac:dyDescent="0.25">
      <c r="A1676" s="7">
        <v>1905</v>
      </c>
      <c r="B1676" s="8"/>
      <c r="C1676" s="8">
        <v>4</v>
      </c>
      <c r="D1676" s="8">
        <v>4</v>
      </c>
      <c r="G1676" s="14" t="s">
        <v>8414</v>
      </c>
      <c r="H1676">
        <v>70</v>
      </c>
      <c r="I1676" s="7"/>
      <c r="J1676" s="8"/>
    </row>
    <row r="1677" spans="1:10" x14ac:dyDescent="0.25">
      <c r="A1677" s="7">
        <v>1906</v>
      </c>
      <c r="B1677" s="8"/>
      <c r="C1677" s="8">
        <v>99</v>
      </c>
      <c r="D1677" s="8">
        <v>99</v>
      </c>
      <c r="G1677" s="14" t="s">
        <v>8414</v>
      </c>
      <c r="H1677">
        <v>30</v>
      </c>
      <c r="I1677" s="7"/>
      <c r="J1677" s="8"/>
    </row>
    <row r="1678" spans="1:10" x14ac:dyDescent="0.25">
      <c r="A1678" s="7">
        <v>1907</v>
      </c>
      <c r="B1678" s="8"/>
      <c r="C1678" s="8">
        <v>4</v>
      </c>
      <c r="D1678" s="8">
        <v>4</v>
      </c>
      <c r="G1678" s="14" t="s">
        <v>8414</v>
      </c>
      <c r="H1678">
        <v>51</v>
      </c>
      <c r="I1678" s="7"/>
      <c r="J1678" s="8"/>
    </row>
    <row r="1679" spans="1:10" x14ac:dyDescent="0.25">
      <c r="A1679" s="7">
        <v>1908</v>
      </c>
      <c r="B1679" s="8"/>
      <c r="C1679" s="8">
        <v>4</v>
      </c>
      <c r="D1679" s="8">
        <v>4</v>
      </c>
      <c r="G1679" s="14" t="s">
        <v>8414</v>
      </c>
      <c r="H1679">
        <v>145</v>
      </c>
      <c r="I1679" s="7"/>
      <c r="J1679" s="8"/>
    </row>
    <row r="1680" spans="1:10" x14ac:dyDescent="0.25">
      <c r="A1680" s="7">
        <v>1909</v>
      </c>
      <c r="B1680" s="8"/>
      <c r="C1680" s="8">
        <v>38</v>
      </c>
      <c r="D1680" s="8">
        <v>38</v>
      </c>
      <c r="G1680" s="14" t="s">
        <v>8414</v>
      </c>
      <c r="H1680">
        <v>21</v>
      </c>
      <c r="I1680" s="7"/>
      <c r="J1680" s="8"/>
    </row>
    <row r="1681" spans="1:10" x14ac:dyDescent="0.25">
      <c r="A1681" s="7">
        <v>1910</v>
      </c>
      <c r="B1681" s="8"/>
      <c r="C1681" s="8">
        <v>285</v>
      </c>
      <c r="D1681" s="8">
        <v>285</v>
      </c>
      <c r="G1681" s="14" t="s">
        <v>8414</v>
      </c>
      <c r="H1681">
        <v>286</v>
      </c>
      <c r="I1681" s="7"/>
      <c r="J1681" s="8"/>
    </row>
    <row r="1682" spans="1:10" x14ac:dyDescent="0.25">
      <c r="A1682" s="7">
        <v>1911</v>
      </c>
      <c r="B1682" s="8"/>
      <c r="C1682" s="8">
        <v>1</v>
      </c>
      <c r="D1682" s="8">
        <v>1</v>
      </c>
      <c r="G1682" s="14" t="s">
        <v>8414</v>
      </c>
      <c r="H1682">
        <v>12</v>
      </c>
      <c r="I1682" s="7"/>
      <c r="J1682" s="8"/>
    </row>
    <row r="1683" spans="1:10" x14ac:dyDescent="0.25">
      <c r="A1683" s="7">
        <v>1912</v>
      </c>
      <c r="B1683" s="8"/>
      <c r="C1683" s="8">
        <v>42</v>
      </c>
      <c r="D1683" s="8">
        <v>42</v>
      </c>
      <c r="G1683" s="14" t="s">
        <v>8414</v>
      </c>
      <c r="H1683">
        <v>100</v>
      </c>
      <c r="I1683" s="7"/>
      <c r="J1683" s="8"/>
    </row>
    <row r="1684" spans="1:10" x14ac:dyDescent="0.25">
      <c r="A1684" s="7">
        <v>1913</v>
      </c>
      <c r="B1684" s="8"/>
      <c r="C1684" s="8">
        <v>26</v>
      </c>
      <c r="D1684" s="8">
        <v>26</v>
      </c>
      <c r="G1684" s="14" t="s">
        <v>8414</v>
      </c>
      <c r="H1684">
        <v>100</v>
      </c>
      <c r="I1684" s="7"/>
      <c r="J1684" s="8"/>
    </row>
    <row r="1685" spans="1:10" x14ac:dyDescent="0.25">
      <c r="A1685" s="7">
        <v>1914</v>
      </c>
      <c r="B1685" s="8"/>
      <c r="C1685" s="8">
        <v>2</v>
      </c>
      <c r="D1685" s="8">
        <v>2</v>
      </c>
      <c r="G1685" s="14" t="s">
        <v>8414</v>
      </c>
      <c r="H1685">
        <v>34</v>
      </c>
      <c r="I1685" s="7"/>
      <c r="J1685" s="8"/>
    </row>
    <row r="1686" spans="1:10" x14ac:dyDescent="0.25">
      <c r="A1686" s="7">
        <v>1915</v>
      </c>
      <c r="B1686" s="8"/>
      <c r="C1686" s="8">
        <v>4</v>
      </c>
      <c r="D1686" s="8">
        <v>4</v>
      </c>
      <c r="G1686" s="14" t="s">
        <v>8414</v>
      </c>
      <c r="H1686">
        <v>63</v>
      </c>
      <c r="I1686" s="7"/>
      <c r="J1686" s="8"/>
    </row>
    <row r="1687" spans="1:10" x14ac:dyDescent="0.25">
      <c r="A1687" s="7">
        <v>1916</v>
      </c>
      <c r="B1687" s="8"/>
      <c r="C1687" s="8">
        <v>6</v>
      </c>
      <c r="D1687" s="8">
        <v>6</v>
      </c>
      <c r="G1687" s="14" t="s">
        <v>8414</v>
      </c>
      <c r="H1687">
        <v>30</v>
      </c>
      <c r="I1687" s="7"/>
      <c r="J1687" s="8"/>
    </row>
    <row r="1688" spans="1:10" x14ac:dyDescent="0.25">
      <c r="A1688" s="7">
        <v>1917</v>
      </c>
      <c r="B1688" s="8"/>
      <c r="C1688" s="8">
        <v>70</v>
      </c>
      <c r="D1688" s="8">
        <v>70</v>
      </c>
      <c r="G1688" s="14" t="s">
        <v>8414</v>
      </c>
      <c r="H1688">
        <v>47</v>
      </c>
      <c r="I1688" s="7"/>
      <c r="J1688" s="8"/>
    </row>
    <row r="1689" spans="1:10" x14ac:dyDescent="0.25">
      <c r="A1689" s="7">
        <v>1918</v>
      </c>
      <c r="B1689" s="8"/>
      <c r="C1689" s="8">
        <v>9</v>
      </c>
      <c r="D1689" s="8">
        <v>9</v>
      </c>
      <c r="G1689" s="14" t="s">
        <v>8414</v>
      </c>
      <c r="H1689">
        <v>237</v>
      </c>
      <c r="I1689" s="7"/>
      <c r="J1689" s="8"/>
    </row>
    <row r="1690" spans="1:10" x14ac:dyDescent="0.25">
      <c r="A1690" s="7">
        <v>1919</v>
      </c>
      <c r="B1690" s="8"/>
      <c r="C1690" s="8">
        <v>8</v>
      </c>
      <c r="D1690" s="8">
        <v>8</v>
      </c>
      <c r="G1690" s="14" t="s">
        <v>8414</v>
      </c>
      <c r="H1690">
        <v>47</v>
      </c>
      <c r="I1690" s="7"/>
      <c r="J1690" s="8"/>
    </row>
    <row r="1691" spans="1:10" x14ac:dyDescent="0.25">
      <c r="A1691" s="7">
        <v>1920</v>
      </c>
      <c r="B1691" s="8"/>
      <c r="C1691" s="8">
        <v>105</v>
      </c>
      <c r="D1691" s="8">
        <v>105</v>
      </c>
      <c r="G1691" s="14" t="s">
        <v>8414</v>
      </c>
      <c r="H1691">
        <v>15</v>
      </c>
      <c r="I1691" s="7"/>
      <c r="J1691" s="8"/>
    </row>
    <row r="1692" spans="1:10" x14ac:dyDescent="0.25">
      <c r="A1692" s="7">
        <v>1921</v>
      </c>
      <c r="B1692" s="8">
        <v>38</v>
      </c>
      <c r="C1692" s="8"/>
      <c r="D1692" s="8">
        <v>38</v>
      </c>
      <c r="G1692" s="14" t="s">
        <v>8414</v>
      </c>
      <c r="H1692">
        <v>81</v>
      </c>
      <c r="I1692" s="7"/>
      <c r="J1692" s="8"/>
    </row>
    <row r="1693" spans="1:10" x14ac:dyDescent="0.25">
      <c r="A1693" s="7">
        <v>1922</v>
      </c>
      <c r="B1693" s="8">
        <v>64</v>
      </c>
      <c r="C1693" s="8"/>
      <c r="D1693" s="8">
        <v>64</v>
      </c>
      <c r="G1693" s="14" t="s">
        <v>8414</v>
      </c>
      <c r="H1693">
        <v>122</v>
      </c>
      <c r="I1693" s="7"/>
      <c r="J1693" s="8"/>
    </row>
    <row r="1694" spans="1:10" x14ac:dyDescent="0.25">
      <c r="A1694" s="7">
        <v>1923</v>
      </c>
      <c r="B1694" s="8">
        <v>13</v>
      </c>
      <c r="C1694" s="8"/>
      <c r="D1694" s="8">
        <v>13</v>
      </c>
      <c r="G1694" s="14" t="s">
        <v>8414</v>
      </c>
      <c r="H1694">
        <v>34</v>
      </c>
      <c r="I1694" s="7"/>
      <c r="J1694" s="8"/>
    </row>
    <row r="1695" spans="1:10" x14ac:dyDescent="0.25">
      <c r="A1695" s="7">
        <v>1924</v>
      </c>
      <c r="B1695" s="8">
        <v>33</v>
      </c>
      <c r="C1695" s="8"/>
      <c r="D1695" s="8">
        <v>33</v>
      </c>
      <c r="G1695" s="14" t="s">
        <v>8414</v>
      </c>
      <c r="H1695">
        <v>207</v>
      </c>
      <c r="I1695" s="7"/>
      <c r="J1695" s="8"/>
    </row>
    <row r="1696" spans="1:10" x14ac:dyDescent="0.25">
      <c r="A1696" s="7">
        <v>1925</v>
      </c>
      <c r="B1696" s="8">
        <v>52</v>
      </c>
      <c r="C1696" s="8"/>
      <c r="D1696" s="8">
        <v>52</v>
      </c>
      <c r="G1696" s="14" t="s">
        <v>8414</v>
      </c>
      <c r="H1696">
        <v>25</v>
      </c>
      <c r="I1696" s="7"/>
      <c r="J1696" s="8"/>
    </row>
    <row r="1697" spans="1:10" x14ac:dyDescent="0.25">
      <c r="A1697" s="7">
        <v>1926</v>
      </c>
      <c r="B1697" s="8">
        <v>107</v>
      </c>
      <c r="C1697" s="8"/>
      <c r="D1697" s="8">
        <v>107</v>
      </c>
      <c r="G1697" s="14" t="s">
        <v>8414</v>
      </c>
      <c r="H1697">
        <v>72</v>
      </c>
      <c r="I1697" s="7"/>
      <c r="J1697" s="8"/>
    </row>
    <row r="1698" spans="1:10" x14ac:dyDescent="0.25">
      <c r="A1698" s="7">
        <v>1927</v>
      </c>
      <c r="B1698" s="8">
        <v>11</v>
      </c>
      <c r="C1698" s="8"/>
      <c r="D1698" s="8">
        <v>11</v>
      </c>
      <c r="G1698" s="14" t="s">
        <v>8414</v>
      </c>
      <c r="H1698">
        <v>14</v>
      </c>
      <c r="I1698" s="7"/>
      <c r="J1698" s="8"/>
    </row>
    <row r="1699" spans="1:10" x14ac:dyDescent="0.25">
      <c r="A1699" s="7">
        <v>1928</v>
      </c>
      <c r="B1699" s="8">
        <v>34</v>
      </c>
      <c r="C1699" s="8"/>
      <c r="D1699" s="8">
        <v>34</v>
      </c>
      <c r="G1699" s="14" t="s">
        <v>8414</v>
      </c>
      <c r="H1699">
        <v>15</v>
      </c>
      <c r="I1699" s="7"/>
      <c r="J1699" s="8"/>
    </row>
    <row r="1700" spans="1:10" x14ac:dyDescent="0.25">
      <c r="A1700" s="7">
        <v>1929</v>
      </c>
      <c r="B1700" s="8">
        <v>75</v>
      </c>
      <c r="C1700" s="8"/>
      <c r="D1700" s="8">
        <v>75</v>
      </c>
      <c r="G1700" s="14" t="s">
        <v>8414</v>
      </c>
      <c r="H1700">
        <v>91</v>
      </c>
      <c r="I1700" s="7"/>
      <c r="J1700" s="8"/>
    </row>
    <row r="1701" spans="1:10" x14ac:dyDescent="0.25">
      <c r="A1701" s="7">
        <v>1930</v>
      </c>
      <c r="B1701" s="8">
        <v>26</v>
      </c>
      <c r="C1701" s="8"/>
      <c r="D1701" s="8">
        <v>26</v>
      </c>
      <c r="G1701" s="14" t="s">
        <v>8414</v>
      </c>
      <c r="H1701">
        <v>24</v>
      </c>
      <c r="I1701" s="7"/>
      <c r="J1701" s="8"/>
    </row>
    <row r="1702" spans="1:10" x14ac:dyDescent="0.25">
      <c r="A1702" s="7">
        <v>1931</v>
      </c>
      <c r="B1702" s="8">
        <v>50</v>
      </c>
      <c r="C1702" s="8"/>
      <c r="D1702" s="8">
        <v>50</v>
      </c>
      <c r="G1702" s="14" t="s">
        <v>8414</v>
      </c>
      <c r="H1702">
        <v>27</v>
      </c>
      <c r="I1702" s="7"/>
      <c r="J1702" s="8"/>
    </row>
    <row r="1703" spans="1:10" x14ac:dyDescent="0.25">
      <c r="A1703" s="7">
        <v>1932</v>
      </c>
      <c r="B1703" s="8">
        <v>80</v>
      </c>
      <c r="C1703" s="8"/>
      <c r="D1703" s="8">
        <v>80</v>
      </c>
      <c r="G1703" s="14" t="s">
        <v>8414</v>
      </c>
      <c r="H1703">
        <v>47</v>
      </c>
      <c r="I1703" s="7"/>
      <c r="J1703" s="8"/>
    </row>
    <row r="1704" spans="1:10" x14ac:dyDescent="0.25">
      <c r="A1704" s="7">
        <v>1933</v>
      </c>
      <c r="B1704" s="8">
        <v>110</v>
      </c>
      <c r="C1704" s="8"/>
      <c r="D1704" s="8">
        <v>110</v>
      </c>
      <c r="G1704" s="14" t="s">
        <v>8414</v>
      </c>
      <c r="H1704">
        <v>44</v>
      </c>
      <c r="I1704" s="7"/>
      <c r="J1704" s="8"/>
    </row>
    <row r="1705" spans="1:10" x14ac:dyDescent="0.25">
      <c r="A1705" s="7">
        <v>1934</v>
      </c>
      <c r="B1705" s="8">
        <v>77</v>
      </c>
      <c r="C1705" s="8"/>
      <c r="D1705" s="8">
        <v>77</v>
      </c>
      <c r="G1705" s="14" t="s">
        <v>8414</v>
      </c>
      <c r="H1705">
        <v>72</v>
      </c>
      <c r="I1705" s="7"/>
      <c r="J1705" s="8"/>
    </row>
    <row r="1706" spans="1:10" x14ac:dyDescent="0.25">
      <c r="A1706" s="7">
        <v>1935</v>
      </c>
      <c r="B1706" s="8">
        <v>50</v>
      </c>
      <c r="C1706" s="8"/>
      <c r="D1706" s="8">
        <v>50</v>
      </c>
      <c r="G1706" s="14" t="s">
        <v>8414</v>
      </c>
      <c r="H1706">
        <v>63</v>
      </c>
      <c r="I1706" s="7"/>
      <c r="J1706" s="8"/>
    </row>
    <row r="1707" spans="1:10" x14ac:dyDescent="0.25">
      <c r="A1707" s="7">
        <v>1936</v>
      </c>
      <c r="B1707" s="8">
        <v>145</v>
      </c>
      <c r="C1707" s="8"/>
      <c r="D1707" s="8">
        <v>145</v>
      </c>
      <c r="G1707" s="14" t="s">
        <v>8414</v>
      </c>
      <c r="H1707">
        <v>88</v>
      </c>
      <c r="I1707" s="7"/>
      <c r="J1707" s="8"/>
    </row>
    <row r="1708" spans="1:10" x14ac:dyDescent="0.25">
      <c r="A1708" s="7">
        <v>1937</v>
      </c>
      <c r="B1708" s="8">
        <v>29</v>
      </c>
      <c r="C1708" s="8"/>
      <c r="D1708" s="8">
        <v>29</v>
      </c>
      <c r="G1708" s="14" t="s">
        <v>8414</v>
      </c>
      <c r="H1708">
        <v>70</v>
      </c>
      <c r="I1708" s="7"/>
      <c r="J1708" s="8"/>
    </row>
    <row r="1709" spans="1:10" x14ac:dyDescent="0.25">
      <c r="A1709" s="7">
        <v>1938</v>
      </c>
      <c r="B1709" s="8">
        <v>114</v>
      </c>
      <c r="C1709" s="8"/>
      <c r="D1709" s="8">
        <v>114</v>
      </c>
      <c r="G1709" s="14" t="s">
        <v>8414</v>
      </c>
      <c r="H1709">
        <v>50</v>
      </c>
      <c r="I1709" s="7"/>
      <c r="J1709" s="8"/>
    </row>
    <row r="1710" spans="1:10" x14ac:dyDescent="0.25">
      <c r="A1710" s="7">
        <v>1939</v>
      </c>
      <c r="B1710" s="8">
        <v>96</v>
      </c>
      <c r="C1710" s="8"/>
      <c r="D1710" s="8">
        <v>96</v>
      </c>
      <c r="G1710" s="14" t="s">
        <v>8414</v>
      </c>
      <c r="H1710">
        <v>35</v>
      </c>
      <c r="I1710" s="7"/>
      <c r="J1710" s="8"/>
    </row>
    <row r="1711" spans="1:10" x14ac:dyDescent="0.25">
      <c r="A1711" s="7">
        <v>1940</v>
      </c>
      <c r="B1711" s="8">
        <v>31</v>
      </c>
      <c r="C1711" s="8"/>
      <c r="D1711" s="8">
        <v>31</v>
      </c>
      <c r="G1711" s="14" t="s">
        <v>8414</v>
      </c>
      <c r="H1711">
        <v>175</v>
      </c>
      <c r="I1711" s="7"/>
      <c r="J1711" s="8"/>
    </row>
    <row r="1712" spans="1:10" x14ac:dyDescent="0.25">
      <c r="A1712" s="7">
        <v>1941</v>
      </c>
      <c r="B1712" s="8">
        <v>4883</v>
      </c>
      <c r="C1712" s="8"/>
      <c r="D1712" s="8">
        <v>4883</v>
      </c>
      <c r="G1712" s="14" t="s">
        <v>8414</v>
      </c>
      <c r="H1712">
        <v>20</v>
      </c>
      <c r="I1712" s="7"/>
      <c r="J1712" s="8"/>
    </row>
    <row r="1713" spans="1:10" x14ac:dyDescent="0.25">
      <c r="A1713" s="7">
        <v>1942</v>
      </c>
      <c r="B1713" s="8">
        <v>95</v>
      </c>
      <c r="C1713" s="8"/>
      <c r="D1713" s="8">
        <v>95</v>
      </c>
      <c r="G1713" s="14" t="s">
        <v>8414</v>
      </c>
      <c r="H1713">
        <v>54</v>
      </c>
      <c r="I1713" s="7"/>
      <c r="J1713" s="8"/>
    </row>
    <row r="1714" spans="1:10" x14ac:dyDescent="0.25">
      <c r="A1714" s="7">
        <v>1943</v>
      </c>
      <c r="B1714" s="8">
        <v>2478</v>
      </c>
      <c r="C1714" s="8"/>
      <c r="D1714" s="8">
        <v>2478</v>
      </c>
      <c r="G1714" s="14" t="s">
        <v>8414</v>
      </c>
      <c r="H1714">
        <v>20</v>
      </c>
      <c r="I1714" s="7"/>
      <c r="J1714" s="8"/>
    </row>
    <row r="1715" spans="1:10" x14ac:dyDescent="0.25">
      <c r="A1715" s="7">
        <v>1944</v>
      </c>
      <c r="B1715" s="8">
        <v>1789</v>
      </c>
      <c r="C1715" s="8"/>
      <c r="D1715" s="8">
        <v>1789</v>
      </c>
      <c r="G1715" s="14" t="s">
        <v>8414</v>
      </c>
      <c r="H1715">
        <v>57</v>
      </c>
      <c r="I1715" s="7"/>
      <c r="J1715" s="8"/>
    </row>
    <row r="1716" spans="1:10" x14ac:dyDescent="0.25">
      <c r="A1716" s="7">
        <v>1945</v>
      </c>
      <c r="B1716" s="8">
        <v>680</v>
      </c>
      <c r="C1716" s="8"/>
      <c r="D1716" s="8">
        <v>680</v>
      </c>
      <c r="G1716" s="14" t="s">
        <v>8414</v>
      </c>
      <c r="H1716">
        <v>31</v>
      </c>
      <c r="I1716" s="7"/>
      <c r="J1716" s="8"/>
    </row>
    <row r="1717" spans="1:10" x14ac:dyDescent="0.25">
      <c r="A1717" s="7">
        <v>1946</v>
      </c>
      <c r="B1717" s="8">
        <v>70</v>
      </c>
      <c r="C1717" s="8"/>
      <c r="D1717" s="8">
        <v>70</v>
      </c>
      <c r="G1717" s="14" t="s">
        <v>8414</v>
      </c>
      <c r="H1717">
        <v>31</v>
      </c>
      <c r="I1717" s="7"/>
      <c r="J1717" s="8"/>
    </row>
    <row r="1718" spans="1:10" x14ac:dyDescent="0.25">
      <c r="A1718" s="7">
        <v>1947</v>
      </c>
      <c r="B1718" s="8">
        <v>23</v>
      </c>
      <c r="C1718" s="8"/>
      <c r="D1718" s="8">
        <v>23</v>
      </c>
      <c r="G1718" s="14" t="s">
        <v>8414</v>
      </c>
      <c r="H1718">
        <v>45</v>
      </c>
      <c r="I1718" s="7"/>
      <c r="J1718" s="8"/>
    </row>
    <row r="1719" spans="1:10" x14ac:dyDescent="0.25">
      <c r="A1719" s="7">
        <v>1948</v>
      </c>
      <c r="B1719" s="8">
        <v>4245</v>
      </c>
      <c r="C1719" s="8"/>
      <c r="D1719" s="8">
        <v>4245</v>
      </c>
      <c r="G1719" s="14" t="s">
        <v>8414</v>
      </c>
      <c r="H1719">
        <v>41</v>
      </c>
      <c r="I1719" s="7"/>
      <c r="J1719" s="8"/>
    </row>
    <row r="1720" spans="1:10" x14ac:dyDescent="0.25">
      <c r="A1720" s="7">
        <v>1949</v>
      </c>
      <c r="B1720" s="8">
        <v>943</v>
      </c>
      <c r="C1720" s="8"/>
      <c r="D1720" s="8">
        <v>943</v>
      </c>
      <c r="G1720" s="14" t="s">
        <v>8414</v>
      </c>
      <c r="H1720">
        <v>29</v>
      </c>
      <c r="I1720" s="7"/>
      <c r="J1720" s="8"/>
    </row>
    <row r="1721" spans="1:10" x14ac:dyDescent="0.25">
      <c r="A1721" s="7">
        <v>1950</v>
      </c>
      <c r="B1721" s="8">
        <v>1876</v>
      </c>
      <c r="C1721" s="8"/>
      <c r="D1721" s="8">
        <v>1876</v>
      </c>
      <c r="G1721" s="14" t="s">
        <v>8414</v>
      </c>
      <c r="H1721">
        <v>58</v>
      </c>
      <c r="I1721" s="7"/>
      <c r="J1721" s="8"/>
    </row>
    <row r="1722" spans="1:10" x14ac:dyDescent="0.25">
      <c r="A1722" s="7">
        <v>1951</v>
      </c>
      <c r="B1722" s="8">
        <v>834</v>
      </c>
      <c r="C1722" s="8"/>
      <c r="D1722" s="8">
        <v>834</v>
      </c>
      <c r="G1722" s="14" t="s">
        <v>8414</v>
      </c>
      <c r="H1722">
        <v>89</v>
      </c>
      <c r="I1722" s="7"/>
      <c r="J1722" s="8"/>
    </row>
    <row r="1723" spans="1:10" x14ac:dyDescent="0.25">
      <c r="A1723" s="7">
        <v>1952</v>
      </c>
      <c r="B1723" s="8">
        <v>682</v>
      </c>
      <c r="C1723" s="8"/>
      <c r="D1723" s="8">
        <v>682</v>
      </c>
      <c r="G1723" s="14" t="s">
        <v>8414</v>
      </c>
      <c r="H1723">
        <v>125</v>
      </c>
      <c r="I1723" s="7"/>
      <c r="J1723" s="8"/>
    </row>
    <row r="1724" spans="1:10" x14ac:dyDescent="0.25">
      <c r="A1724" s="7">
        <v>1953</v>
      </c>
      <c r="B1724" s="8">
        <v>147</v>
      </c>
      <c r="C1724" s="8"/>
      <c r="D1724" s="8">
        <v>147</v>
      </c>
      <c r="G1724" s="14" t="s">
        <v>8414</v>
      </c>
      <c r="H1724">
        <v>18</v>
      </c>
      <c r="I1724" s="7"/>
      <c r="J1724" s="8"/>
    </row>
    <row r="1725" spans="1:10" x14ac:dyDescent="0.25">
      <c r="A1725" s="7">
        <v>1954</v>
      </c>
      <c r="B1725" s="8">
        <v>415</v>
      </c>
      <c r="C1725" s="8"/>
      <c r="D1725" s="8">
        <v>415</v>
      </c>
      <c r="G1725" s="14" t="s">
        <v>8414</v>
      </c>
      <c r="H1725">
        <v>32</v>
      </c>
      <c r="I1725" s="7"/>
      <c r="J1725" s="8"/>
    </row>
    <row r="1726" spans="1:10" x14ac:dyDescent="0.25">
      <c r="A1726" s="7">
        <v>1955</v>
      </c>
      <c r="B1726" s="8">
        <v>290</v>
      </c>
      <c r="C1726" s="8"/>
      <c r="D1726" s="8">
        <v>290</v>
      </c>
      <c r="G1726" s="14" t="s">
        <v>8414</v>
      </c>
      <c r="H1726">
        <v>16</v>
      </c>
      <c r="I1726" s="7"/>
      <c r="J1726" s="8"/>
    </row>
    <row r="1727" spans="1:10" x14ac:dyDescent="0.25">
      <c r="A1727" s="7">
        <v>1956</v>
      </c>
      <c r="B1727" s="8">
        <v>365</v>
      </c>
      <c r="C1727" s="8"/>
      <c r="D1727" s="8">
        <v>365</v>
      </c>
      <c r="G1727" s="14" t="s">
        <v>8414</v>
      </c>
      <c r="H1727">
        <v>38</v>
      </c>
      <c r="I1727" s="7"/>
      <c r="J1727" s="8"/>
    </row>
    <row r="1728" spans="1:10" x14ac:dyDescent="0.25">
      <c r="A1728" s="7">
        <v>1957</v>
      </c>
      <c r="B1728" s="8">
        <v>660</v>
      </c>
      <c r="C1728" s="8"/>
      <c r="D1728" s="8">
        <v>660</v>
      </c>
      <c r="G1728" s="14" t="s">
        <v>8414</v>
      </c>
      <c r="H1728">
        <v>15</v>
      </c>
      <c r="I1728" s="7"/>
      <c r="J1728" s="8"/>
    </row>
    <row r="1729" spans="1:10" x14ac:dyDescent="0.25">
      <c r="A1729" s="7">
        <v>1958</v>
      </c>
      <c r="B1729" s="8">
        <v>1356</v>
      </c>
      <c r="C1729" s="8"/>
      <c r="D1729" s="8">
        <v>1356</v>
      </c>
      <c r="G1729" s="14" t="s">
        <v>8414</v>
      </c>
      <c r="H1729">
        <v>23</v>
      </c>
      <c r="I1729" s="7"/>
      <c r="J1729" s="8"/>
    </row>
    <row r="1730" spans="1:10" x14ac:dyDescent="0.25">
      <c r="A1730" s="7">
        <v>1959</v>
      </c>
      <c r="B1730" s="8">
        <v>424</v>
      </c>
      <c r="C1730" s="8"/>
      <c r="D1730" s="8">
        <v>424</v>
      </c>
      <c r="G1730" s="14" t="s">
        <v>8414</v>
      </c>
      <c r="H1730">
        <v>49</v>
      </c>
      <c r="I1730" s="7"/>
      <c r="J1730" s="8"/>
    </row>
    <row r="1731" spans="1:10" x14ac:dyDescent="0.25">
      <c r="A1731" s="7">
        <v>1960</v>
      </c>
      <c r="B1731" s="8">
        <v>33</v>
      </c>
      <c r="C1731" s="8"/>
      <c r="D1731" s="8">
        <v>33</v>
      </c>
      <c r="G1731" s="14" t="s">
        <v>8414</v>
      </c>
      <c r="H1731">
        <v>10</v>
      </c>
      <c r="I1731" s="7"/>
      <c r="J1731" s="8"/>
    </row>
    <row r="1732" spans="1:10" x14ac:dyDescent="0.25">
      <c r="A1732" s="7">
        <v>1961</v>
      </c>
      <c r="B1732" s="8">
        <v>1633</v>
      </c>
      <c r="C1732" s="8"/>
      <c r="D1732" s="8">
        <v>1633</v>
      </c>
      <c r="G1732" s="14" t="s">
        <v>8414</v>
      </c>
      <c r="H1732">
        <v>15</v>
      </c>
      <c r="I1732" s="7"/>
      <c r="J1732" s="8"/>
    </row>
    <row r="1733" spans="1:10" x14ac:dyDescent="0.25">
      <c r="A1733" s="7">
        <v>1962</v>
      </c>
      <c r="B1733" s="8">
        <v>306</v>
      </c>
      <c r="C1733" s="8"/>
      <c r="D1733" s="8">
        <v>306</v>
      </c>
      <c r="G1733" s="14" t="s">
        <v>8414</v>
      </c>
      <c r="H1733">
        <v>57</v>
      </c>
      <c r="I1733" s="7"/>
      <c r="J1733" s="8"/>
    </row>
    <row r="1734" spans="1:10" x14ac:dyDescent="0.25">
      <c r="A1734" s="7">
        <v>1963</v>
      </c>
      <c r="B1734" s="8">
        <v>205</v>
      </c>
      <c r="C1734" s="8"/>
      <c r="D1734" s="8">
        <v>205</v>
      </c>
      <c r="G1734" s="14" t="s">
        <v>8414</v>
      </c>
      <c r="H1734">
        <v>33</v>
      </c>
      <c r="I1734" s="7"/>
      <c r="J1734" s="8"/>
    </row>
    <row r="1735" spans="1:10" x14ac:dyDescent="0.25">
      <c r="A1735" s="7">
        <v>1964</v>
      </c>
      <c r="B1735" s="8">
        <v>1281</v>
      </c>
      <c r="C1735" s="8"/>
      <c r="D1735" s="8">
        <v>1281</v>
      </c>
      <c r="G1735" s="14" t="s">
        <v>8414</v>
      </c>
      <c r="H1735">
        <v>9</v>
      </c>
      <c r="I1735" s="7"/>
      <c r="J1735" s="8"/>
    </row>
    <row r="1736" spans="1:10" x14ac:dyDescent="0.25">
      <c r="A1736" s="7">
        <v>1965</v>
      </c>
      <c r="B1736" s="8">
        <v>103</v>
      </c>
      <c r="C1736" s="8"/>
      <c r="D1736" s="8">
        <v>103</v>
      </c>
      <c r="G1736" s="14" t="s">
        <v>8414</v>
      </c>
      <c r="H1736">
        <v>26</v>
      </c>
      <c r="I1736" s="7"/>
      <c r="J1736" s="8"/>
    </row>
    <row r="1737" spans="1:10" x14ac:dyDescent="0.25">
      <c r="A1737" s="7">
        <v>1966</v>
      </c>
      <c r="B1737" s="8">
        <v>1513</v>
      </c>
      <c r="C1737" s="8"/>
      <c r="D1737" s="8">
        <v>1513</v>
      </c>
      <c r="G1737" s="14" t="s">
        <v>8414</v>
      </c>
      <c r="H1737">
        <v>69</v>
      </c>
      <c r="I1737" s="7"/>
      <c r="J1737" s="8"/>
    </row>
    <row r="1738" spans="1:10" x14ac:dyDescent="0.25">
      <c r="A1738" s="7">
        <v>1967</v>
      </c>
      <c r="B1738" s="8">
        <v>405</v>
      </c>
      <c r="C1738" s="8"/>
      <c r="D1738" s="8">
        <v>405</v>
      </c>
      <c r="G1738" s="14" t="s">
        <v>8414</v>
      </c>
      <c r="H1738">
        <v>65</v>
      </c>
      <c r="I1738" s="7"/>
      <c r="J1738" s="8"/>
    </row>
    <row r="1739" spans="1:10" x14ac:dyDescent="0.25">
      <c r="A1739" s="7">
        <v>1968</v>
      </c>
      <c r="B1739" s="8">
        <v>510</v>
      </c>
      <c r="C1739" s="8"/>
      <c r="D1739" s="8">
        <v>510</v>
      </c>
      <c r="G1739" s="14" t="s">
        <v>8414</v>
      </c>
      <c r="H1739">
        <v>83</v>
      </c>
      <c r="I1739" s="7"/>
      <c r="J1739" s="8"/>
    </row>
    <row r="1740" spans="1:10" x14ac:dyDescent="0.25">
      <c r="A1740" s="7">
        <v>1969</v>
      </c>
      <c r="B1740" s="8">
        <v>1887</v>
      </c>
      <c r="C1740" s="8"/>
      <c r="D1740" s="8">
        <v>1887</v>
      </c>
      <c r="G1740" s="14" t="s">
        <v>8414</v>
      </c>
      <c r="H1740">
        <v>111</v>
      </c>
      <c r="I1740" s="7"/>
      <c r="J1740" s="8"/>
    </row>
    <row r="1741" spans="1:10" x14ac:dyDescent="0.25">
      <c r="A1741" s="7">
        <v>1970</v>
      </c>
      <c r="B1741" s="8">
        <v>701</v>
      </c>
      <c r="C1741" s="8"/>
      <c r="D1741" s="8">
        <v>701</v>
      </c>
      <c r="G1741" s="14" t="s">
        <v>8414</v>
      </c>
      <c r="H1741">
        <v>46</v>
      </c>
      <c r="I1741" s="7"/>
      <c r="J1741" s="8"/>
    </row>
    <row r="1742" spans="1:10" x14ac:dyDescent="0.25">
      <c r="A1742" s="7">
        <v>1971</v>
      </c>
      <c r="B1742" s="8">
        <v>3863</v>
      </c>
      <c r="C1742" s="8"/>
      <c r="D1742" s="8">
        <v>3863</v>
      </c>
      <c r="G1742" s="14" t="s">
        <v>8414</v>
      </c>
      <c r="H1742">
        <v>63</v>
      </c>
      <c r="I1742" s="7"/>
      <c r="J1742" s="8"/>
    </row>
    <row r="1743" spans="1:10" x14ac:dyDescent="0.25">
      <c r="A1743" s="7">
        <v>1972</v>
      </c>
      <c r="B1743" s="8">
        <v>238</v>
      </c>
      <c r="C1743" s="8"/>
      <c r="D1743" s="8">
        <v>238</v>
      </c>
      <c r="G1743" s="14" t="s">
        <v>8414</v>
      </c>
      <c r="H1743">
        <v>9</v>
      </c>
      <c r="I1743" s="7"/>
      <c r="J1743" s="8"/>
    </row>
    <row r="1744" spans="1:10" x14ac:dyDescent="0.25">
      <c r="A1744" s="7">
        <v>1973</v>
      </c>
      <c r="B1744" s="8">
        <v>2051</v>
      </c>
      <c r="C1744" s="8"/>
      <c r="D1744" s="8">
        <v>2051</v>
      </c>
      <c r="G1744" s="14" t="s">
        <v>8414</v>
      </c>
      <c r="H1744">
        <v>34</v>
      </c>
      <c r="I1744" s="7"/>
      <c r="J1744" s="8"/>
    </row>
    <row r="1745" spans="1:10" x14ac:dyDescent="0.25">
      <c r="A1745" s="7">
        <v>1974</v>
      </c>
      <c r="B1745" s="8">
        <v>402</v>
      </c>
      <c r="C1745" s="8"/>
      <c r="D1745" s="8">
        <v>402</v>
      </c>
      <c r="G1745" s="14" t="s">
        <v>8414</v>
      </c>
      <c r="H1745">
        <v>112</v>
      </c>
      <c r="I1745" s="7"/>
      <c r="J1745" s="8"/>
    </row>
    <row r="1746" spans="1:10" x14ac:dyDescent="0.25">
      <c r="A1746" s="7">
        <v>1975</v>
      </c>
      <c r="B1746" s="8">
        <v>253</v>
      </c>
      <c r="C1746" s="8"/>
      <c r="D1746" s="8">
        <v>253</v>
      </c>
      <c r="G1746" s="14" t="s">
        <v>8414</v>
      </c>
      <c r="H1746">
        <v>47</v>
      </c>
      <c r="I1746" s="7"/>
      <c r="J1746" s="8"/>
    </row>
    <row r="1747" spans="1:10" x14ac:dyDescent="0.25">
      <c r="A1747" s="7">
        <v>1976</v>
      </c>
      <c r="B1747" s="8">
        <v>473</v>
      </c>
      <c r="C1747" s="8"/>
      <c r="D1747" s="8">
        <v>473</v>
      </c>
      <c r="G1747" s="14" t="s">
        <v>8414</v>
      </c>
      <c r="H1747">
        <v>38</v>
      </c>
      <c r="I1747" s="7"/>
      <c r="J1747" s="8"/>
    </row>
    <row r="1748" spans="1:10" x14ac:dyDescent="0.25">
      <c r="A1748" s="7">
        <v>1977</v>
      </c>
      <c r="B1748" s="8">
        <v>821</v>
      </c>
      <c r="C1748" s="8"/>
      <c r="D1748" s="8">
        <v>821</v>
      </c>
      <c r="G1748" s="14" t="s">
        <v>8414</v>
      </c>
      <c r="H1748">
        <v>28</v>
      </c>
      <c r="I1748" s="7"/>
      <c r="J1748" s="8"/>
    </row>
    <row r="1749" spans="1:10" x14ac:dyDescent="0.25">
      <c r="A1749" s="7">
        <v>1978</v>
      </c>
      <c r="B1749" s="8">
        <v>388</v>
      </c>
      <c r="C1749" s="8"/>
      <c r="D1749" s="8">
        <v>388</v>
      </c>
      <c r="G1749" s="14" t="s">
        <v>8414</v>
      </c>
      <c r="H1749">
        <v>78</v>
      </c>
      <c r="I1749" s="7"/>
      <c r="J1749" s="8"/>
    </row>
    <row r="1750" spans="1:10" x14ac:dyDescent="0.25">
      <c r="A1750" s="7">
        <v>1979</v>
      </c>
      <c r="B1750" s="8">
        <v>813</v>
      </c>
      <c r="C1750" s="8"/>
      <c r="D1750" s="8">
        <v>813</v>
      </c>
      <c r="G1750" s="14" t="s">
        <v>8414</v>
      </c>
      <c r="H1750">
        <v>23</v>
      </c>
      <c r="I1750" s="7"/>
      <c r="J1750" s="8"/>
    </row>
    <row r="1751" spans="1:10" x14ac:dyDescent="0.25">
      <c r="A1751" s="7">
        <v>1980</v>
      </c>
      <c r="B1751" s="8">
        <v>1945</v>
      </c>
      <c r="C1751" s="8"/>
      <c r="D1751" s="8">
        <v>1945</v>
      </c>
      <c r="G1751" s="14" t="s">
        <v>8414</v>
      </c>
      <c r="H1751">
        <v>40</v>
      </c>
      <c r="I1751" s="7"/>
      <c r="J1751" s="8"/>
    </row>
    <row r="1752" spans="1:10" x14ac:dyDescent="0.25">
      <c r="A1752" s="7">
        <v>1981</v>
      </c>
      <c r="B1752" s="8"/>
      <c r="C1752" s="8">
        <v>12</v>
      </c>
      <c r="D1752" s="8">
        <v>12</v>
      </c>
      <c r="G1752" s="14" t="s">
        <v>8414</v>
      </c>
      <c r="H1752">
        <v>13</v>
      </c>
      <c r="I1752" s="7"/>
      <c r="J1752" s="8"/>
    </row>
    <row r="1753" spans="1:10" x14ac:dyDescent="0.25">
      <c r="A1753" s="7">
        <v>1982</v>
      </c>
      <c r="B1753" s="8"/>
      <c r="C1753" s="8">
        <v>0</v>
      </c>
      <c r="D1753" s="8">
        <v>0</v>
      </c>
      <c r="G1753" s="14" t="s">
        <v>8414</v>
      </c>
      <c r="H1753">
        <v>18</v>
      </c>
      <c r="I1753" s="7"/>
      <c r="J1753" s="8"/>
    </row>
    <row r="1754" spans="1:10" x14ac:dyDescent="0.25">
      <c r="A1754" s="7">
        <v>1983</v>
      </c>
      <c r="B1754" s="8"/>
      <c r="C1754" s="8">
        <v>16</v>
      </c>
      <c r="D1754" s="8">
        <v>16</v>
      </c>
      <c r="G1754" s="14" t="s">
        <v>8414</v>
      </c>
      <c r="H1754">
        <v>22</v>
      </c>
      <c r="I1754" s="7"/>
      <c r="J1754" s="8"/>
    </row>
    <row r="1755" spans="1:10" x14ac:dyDescent="0.25">
      <c r="A1755" s="7">
        <v>1984</v>
      </c>
      <c r="B1755" s="8"/>
      <c r="C1755" s="8">
        <v>7</v>
      </c>
      <c r="D1755" s="8">
        <v>7</v>
      </c>
      <c r="G1755" s="14" t="s">
        <v>8414</v>
      </c>
      <c r="H1755">
        <v>79</v>
      </c>
      <c r="I1755" s="7"/>
      <c r="J1755" s="8"/>
    </row>
    <row r="1756" spans="1:10" x14ac:dyDescent="0.25">
      <c r="A1756" s="7">
        <v>1985</v>
      </c>
      <c r="B1756" s="8"/>
      <c r="C1756" s="8">
        <v>4</v>
      </c>
      <c r="D1756" s="8">
        <v>4</v>
      </c>
      <c r="G1756" s="14" t="s">
        <v>8414</v>
      </c>
      <c r="H1756">
        <v>14</v>
      </c>
      <c r="I1756" s="7"/>
      <c r="J1756" s="8"/>
    </row>
    <row r="1757" spans="1:10" x14ac:dyDescent="0.25">
      <c r="A1757" s="7">
        <v>1986</v>
      </c>
      <c r="B1757" s="8"/>
      <c r="C1757" s="8">
        <v>1</v>
      </c>
      <c r="D1757" s="8">
        <v>1</v>
      </c>
      <c r="G1757" s="14" t="s">
        <v>8414</v>
      </c>
      <c r="H1757">
        <v>51</v>
      </c>
      <c r="I1757" s="7"/>
      <c r="J1757" s="8"/>
    </row>
    <row r="1758" spans="1:10" x14ac:dyDescent="0.25">
      <c r="A1758" s="7">
        <v>1987</v>
      </c>
      <c r="B1758" s="8"/>
      <c r="C1758" s="8">
        <v>28</v>
      </c>
      <c r="D1758" s="8">
        <v>28</v>
      </c>
      <c r="G1758" s="14" t="s">
        <v>8414</v>
      </c>
      <c r="H1758">
        <v>54</v>
      </c>
      <c r="I1758" s="7"/>
      <c r="J1758" s="8"/>
    </row>
    <row r="1759" spans="1:10" x14ac:dyDescent="0.25">
      <c r="A1759" s="7">
        <v>1988</v>
      </c>
      <c r="B1759" s="8"/>
      <c r="C1759" s="8">
        <v>1</v>
      </c>
      <c r="D1759" s="8">
        <v>1</v>
      </c>
      <c r="G1759" s="14" t="s">
        <v>8414</v>
      </c>
      <c r="H1759">
        <v>70</v>
      </c>
      <c r="I1759" s="7"/>
      <c r="J1759" s="8"/>
    </row>
    <row r="1760" spans="1:10" x14ac:dyDescent="0.25">
      <c r="A1760" s="7">
        <v>1989</v>
      </c>
      <c r="B1760" s="8"/>
      <c r="C1760" s="8">
        <v>1</v>
      </c>
      <c r="D1760" s="8">
        <v>1</v>
      </c>
      <c r="G1760" s="14" t="s">
        <v>8414</v>
      </c>
      <c r="H1760">
        <v>44</v>
      </c>
      <c r="I1760" s="7"/>
      <c r="J1760" s="8"/>
    </row>
    <row r="1761" spans="1:10" x14ac:dyDescent="0.25">
      <c r="A1761" s="7">
        <v>1990</v>
      </c>
      <c r="B1761" s="8"/>
      <c r="C1761" s="8">
        <v>5</v>
      </c>
      <c r="D1761" s="8">
        <v>5</v>
      </c>
      <c r="G1761" s="14" t="s">
        <v>8414</v>
      </c>
      <c r="H1761">
        <v>55</v>
      </c>
      <c r="I1761" s="7"/>
      <c r="J1761" s="8"/>
    </row>
    <row r="1762" spans="1:10" x14ac:dyDescent="0.25">
      <c r="A1762" s="7">
        <v>1991</v>
      </c>
      <c r="B1762" s="8"/>
      <c r="C1762" s="8">
        <v>3</v>
      </c>
      <c r="D1762" s="8">
        <v>3</v>
      </c>
      <c r="G1762" s="14" t="s">
        <v>8414</v>
      </c>
      <c r="H1762">
        <v>15</v>
      </c>
      <c r="I1762" s="7"/>
      <c r="J1762" s="8"/>
    </row>
    <row r="1763" spans="1:10" x14ac:dyDescent="0.25">
      <c r="A1763" s="7">
        <v>1992</v>
      </c>
      <c r="B1763" s="8"/>
      <c r="C1763" s="8">
        <v>2</v>
      </c>
      <c r="D1763" s="8">
        <v>2</v>
      </c>
      <c r="G1763" s="14" t="s">
        <v>8414</v>
      </c>
      <c r="H1763">
        <v>27</v>
      </c>
      <c r="I1763" s="7"/>
      <c r="J1763" s="8"/>
    </row>
    <row r="1764" spans="1:10" x14ac:dyDescent="0.25">
      <c r="A1764" s="7">
        <v>1993</v>
      </c>
      <c r="B1764" s="8"/>
      <c r="C1764" s="8">
        <v>0</v>
      </c>
      <c r="D1764" s="8">
        <v>0</v>
      </c>
      <c r="G1764" s="14" t="s">
        <v>8414</v>
      </c>
      <c r="H1764">
        <v>21</v>
      </c>
      <c r="I1764" s="7"/>
      <c r="J1764" s="8"/>
    </row>
    <row r="1765" spans="1:10" x14ac:dyDescent="0.25">
      <c r="A1765" s="7">
        <v>1994</v>
      </c>
      <c r="B1765" s="8"/>
      <c r="C1765" s="8">
        <v>0</v>
      </c>
      <c r="D1765" s="8">
        <v>0</v>
      </c>
      <c r="G1765" s="14" t="s">
        <v>8414</v>
      </c>
      <c r="H1765">
        <v>162</v>
      </c>
      <c r="I1765" s="7"/>
      <c r="J1765" s="8"/>
    </row>
    <row r="1766" spans="1:10" x14ac:dyDescent="0.25">
      <c r="A1766" s="7">
        <v>1995</v>
      </c>
      <c r="B1766" s="8"/>
      <c r="C1766" s="8">
        <v>3</v>
      </c>
      <c r="D1766" s="8">
        <v>3</v>
      </c>
      <c r="G1766" s="14" t="s">
        <v>8414</v>
      </c>
      <c r="H1766">
        <v>23</v>
      </c>
      <c r="I1766" s="7"/>
      <c r="J1766" s="8"/>
    </row>
    <row r="1767" spans="1:10" x14ac:dyDescent="0.25">
      <c r="A1767" s="7">
        <v>1996</v>
      </c>
      <c r="B1767" s="8"/>
      <c r="C1767" s="8">
        <v>0</v>
      </c>
      <c r="D1767" s="8">
        <v>0</v>
      </c>
      <c r="G1767" s="14" t="s">
        <v>8414</v>
      </c>
      <c r="H1767">
        <v>72</v>
      </c>
      <c r="I1767" s="7"/>
      <c r="J1767" s="8"/>
    </row>
    <row r="1768" spans="1:10" x14ac:dyDescent="0.25">
      <c r="A1768" s="7">
        <v>1997</v>
      </c>
      <c r="B1768" s="8"/>
      <c r="C1768" s="8">
        <v>0</v>
      </c>
      <c r="D1768" s="8">
        <v>0</v>
      </c>
      <c r="G1768" s="14" t="s">
        <v>8414</v>
      </c>
      <c r="H1768">
        <v>68</v>
      </c>
      <c r="I1768" s="7"/>
      <c r="J1768" s="8"/>
    </row>
    <row r="1769" spans="1:10" x14ac:dyDescent="0.25">
      <c r="A1769" s="7">
        <v>1998</v>
      </c>
      <c r="B1769" s="8"/>
      <c r="C1769" s="8">
        <v>3</v>
      </c>
      <c r="D1769" s="8">
        <v>3</v>
      </c>
      <c r="G1769" s="14" t="s">
        <v>8414</v>
      </c>
      <c r="H1769">
        <v>20</v>
      </c>
      <c r="I1769" s="7"/>
      <c r="J1769" s="8"/>
    </row>
    <row r="1770" spans="1:10" x14ac:dyDescent="0.25">
      <c r="A1770" s="7">
        <v>1999</v>
      </c>
      <c r="B1770" s="8"/>
      <c r="C1770" s="8">
        <v>7</v>
      </c>
      <c r="D1770" s="8">
        <v>7</v>
      </c>
      <c r="G1770" s="14" t="s">
        <v>8414</v>
      </c>
      <c r="H1770">
        <v>26</v>
      </c>
      <c r="I1770" s="7"/>
      <c r="J1770" s="8"/>
    </row>
    <row r="1771" spans="1:10" x14ac:dyDescent="0.25">
      <c r="A1771" s="7">
        <v>2000</v>
      </c>
      <c r="B1771" s="8"/>
      <c r="C1771" s="8">
        <v>25</v>
      </c>
      <c r="D1771" s="8">
        <v>25</v>
      </c>
      <c r="G1771" s="14" t="s">
        <v>8414</v>
      </c>
      <c r="H1771">
        <v>72</v>
      </c>
      <c r="I1771" s="7"/>
      <c r="J1771" s="8"/>
    </row>
    <row r="1772" spans="1:10" x14ac:dyDescent="0.25">
      <c r="A1772" s="7">
        <v>2001</v>
      </c>
      <c r="B1772" s="8">
        <v>1637</v>
      </c>
      <c r="C1772" s="8"/>
      <c r="D1772" s="8">
        <v>1637</v>
      </c>
      <c r="G1772" s="14" t="s">
        <v>8414</v>
      </c>
      <c r="H1772">
        <v>3</v>
      </c>
      <c r="I1772" s="7"/>
      <c r="J1772" s="8"/>
    </row>
    <row r="1773" spans="1:10" x14ac:dyDescent="0.25">
      <c r="A1773" s="7">
        <v>2002</v>
      </c>
      <c r="B1773" s="8">
        <v>1375</v>
      </c>
      <c r="C1773" s="8"/>
      <c r="D1773" s="8">
        <v>1375</v>
      </c>
      <c r="G1773" s="14" t="s">
        <v>8414</v>
      </c>
      <c r="H1773">
        <v>18</v>
      </c>
      <c r="I1773" s="7"/>
      <c r="J1773" s="8"/>
    </row>
    <row r="1774" spans="1:10" x14ac:dyDescent="0.25">
      <c r="A1774" s="7">
        <v>2003</v>
      </c>
      <c r="B1774" s="8">
        <v>17</v>
      </c>
      <c r="C1774" s="8"/>
      <c r="D1774" s="8">
        <v>17</v>
      </c>
      <c r="G1774" s="14" t="s">
        <v>8414</v>
      </c>
      <c r="H1774">
        <v>30</v>
      </c>
      <c r="I1774" s="7"/>
      <c r="J1774" s="8"/>
    </row>
    <row r="1775" spans="1:10" x14ac:dyDescent="0.25">
      <c r="A1775" s="7">
        <v>2004</v>
      </c>
      <c r="B1775" s="8">
        <v>354</v>
      </c>
      <c r="C1775" s="8"/>
      <c r="D1775" s="8">
        <v>354</v>
      </c>
      <c r="G1775" s="14" t="s">
        <v>8414</v>
      </c>
      <c r="H1775">
        <v>23</v>
      </c>
      <c r="I1775" s="7"/>
      <c r="J1775" s="8"/>
    </row>
    <row r="1776" spans="1:10" x14ac:dyDescent="0.25">
      <c r="A1776" s="7">
        <v>2005</v>
      </c>
      <c r="B1776" s="8">
        <v>191</v>
      </c>
      <c r="C1776" s="8"/>
      <c r="D1776" s="8">
        <v>191</v>
      </c>
      <c r="G1776" s="14" t="s">
        <v>8414</v>
      </c>
      <c r="H1776">
        <v>54</v>
      </c>
      <c r="I1776" s="7"/>
      <c r="J1776" s="8"/>
    </row>
    <row r="1777" spans="1:10" x14ac:dyDescent="0.25">
      <c r="A1777" s="7">
        <v>2006</v>
      </c>
      <c r="B1777" s="8">
        <v>303</v>
      </c>
      <c r="C1777" s="8"/>
      <c r="D1777" s="8">
        <v>303</v>
      </c>
      <c r="G1777" s="14" t="s">
        <v>8414</v>
      </c>
      <c r="H1777">
        <v>26</v>
      </c>
      <c r="I1777" s="7"/>
      <c r="J1777" s="8"/>
    </row>
    <row r="1778" spans="1:10" x14ac:dyDescent="0.25">
      <c r="A1778" s="7">
        <v>2007</v>
      </c>
      <c r="B1778" s="8">
        <v>137</v>
      </c>
      <c r="C1778" s="8"/>
      <c r="D1778" s="8">
        <v>137</v>
      </c>
      <c r="G1778" s="14" t="s">
        <v>8414</v>
      </c>
      <c r="H1778">
        <v>9</v>
      </c>
      <c r="I1778" s="7"/>
      <c r="J1778" s="8"/>
    </row>
    <row r="1779" spans="1:10" x14ac:dyDescent="0.25">
      <c r="A1779" s="7">
        <v>2008</v>
      </c>
      <c r="B1779" s="8">
        <v>41</v>
      </c>
      <c r="C1779" s="8"/>
      <c r="D1779" s="8">
        <v>41</v>
      </c>
      <c r="G1779" s="14" t="s">
        <v>8414</v>
      </c>
      <c r="H1779">
        <v>27</v>
      </c>
      <c r="I1779" s="7"/>
      <c r="J1779" s="8"/>
    </row>
    <row r="1780" spans="1:10" x14ac:dyDescent="0.25">
      <c r="A1780" s="7">
        <v>2009</v>
      </c>
      <c r="B1780" s="8">
        <v>398</v>
      </c>
      <c r="C1780" s="8"/>
      <c r="D1780" s="8">
        <v>398</v>
      </c>
      <c r="G1780" s="14" t="s">
        <v>8414</v>
      </c>
      <c r="H1780">
        <v>30</v>
      </c>
      <c r="I1780" s="7"/>
      <c r="J1780" s="8"/>
    </row>
    <row r="1781" spans="1:10" x14ac:dyDescent="0.25">
      <c r="A1781" s="7">
        <v>2010</v>
      </c>
      <c r="B1781" s="8">
        <v>1737</v>
      </c>
      <c r="C1781" s="8"/>
      <c r="D1781" s="8">
        <v>1737</v>
      </c>
      <c r="G1781" s="14" t="s">
        <v>8414</v>
      </c>
      <c r="H1781">
        <v>52</v>
      </c>
      <c r="I1781" s="7"/>
      <c r="J1781" s="8"/>
    </row>
    <row r="1782" spans="1:10" x14ac:dyDescent="0.25">
      <c r="A1782" s="7">
        <v>2011</v>
      </c>
      <c r="B1782" s="8">
        <v>971</v>
      </c>
      <c r="C1782" s="8"/>
      <c r="D1782" s="8">
        <v>971</v>
      </c>
      <c r="G1782" s="14" t="s">
        <v>8414</v>
      </c>
      <c r="H1782">
        <v>17</v>
      </c>
      <c r="I1782" s="7"/>
      <c r="J1782" s="8"/>
    </row>
    <row r="1783" spans="1:10" x14ac:dyDescent="0.25">
      <c r="A1783" s="7">
        <v>2012</v>
      </c>
      <c r="B1783" s="8">
        <v>183</v>
      </c>
      <c r="C1783" s="8"/>
      <c r="D1783" s="8">
        <v>183</v>
      </c>
      <c r="G1783" s="14" t="s">
        <v>8414</v>
      </c>
      <c r="H1783">
        <v>19</v>
      </c>
      <c r="I1783" s="7"/>
      <c r="J1783" s="8"/>
    </row>
    <row r="1784" spans="1:10" x14ac:dyDescent="0.25">
      <c r="A1784" s="7">
        <v>2013</v>
      </c>
      <c r="B1784" s="8">
        <v>4562</v>
      </c>
      <c r="C1784" s="8"/>
      <c r="D1784" s="8">
        <v>4562</v>
      </c>
      <c r="G1784" s="14" t="s">
        <v>8414</v>
      </c>
      <c r="H1784">
        <v>77</v>
      </c>
      <c r="I1784" s="7"/>
      <c r="J1784" s="8"/>
    </row>
    <row r="1785" spans="1:10" x14ac:dyDescent="0.25">
      <c r="A1785" s="7">
        <v>2014</v>
      </c>
      <c r="B1785" s="8">
        <v>26457</v>
      </c>
      <c r="C1785" s="8"/>
      <c r="D1785" s="8">
        <v>26457</v>
      </c>
      <c r="G1785" s="14" t="s">
        <v>8414</v>
      </c>
      <c r="H1785">
        <v>21</v>
      </c>
      <c r="I1785" s="7"/>
      <c r="J1785" s="8"/>
    </row>
    <row r="1786" spans="1:10" x14ac:dyDescent="0.25">
      <c r="A1786" s="7">
        <v>2015</v>
      </c>
      <c r="B1786" s="8">
        <v>162</v>
      </c>
      <c r="C1786" s="8"/>
      <c r="D1786" s="8">
        <v>162</v>
      </c>
      <c r="G1786" s="14" t="s">
        <v>8414</v>
      </c>
      <c r="H1786">
        <v>38</v>
      </c>
      <c r="I1786" s="7"/>
      <c r="J1786" s="8"/>
    </row>
    <row r="1787" spans="1:10" x14ac:dyDescent="0.25">
      <c r="A1787" s="7">
        <v>2016</v>
      </c>
      <c r="B1787" s="8">
        <v>479</v>
      </c>
      <c r="C1787" s="8"/>
      <c r="D1787" s="8">
        <v>479</v>
      </c>
      <c r="G1787" s="14" t="s">
        <v>8414</v>
      </c>
      <c r="H1787">
        <v>28</v>
      </c>
      <c r="I1787" s="7"/>
      <c r="J1787" s="8"/>
    </row>
    <row r="1788" spans="1:10" x14ac:dyDescent="0.25">
      <c r="A1788" s="7">
        <v>2017</v>
      </c>
      <c r="B1788" s="8">
        <v>426</v>
      </c>
      <c r="C1788" s="8"/>
      <c r="D1788" s="8">
        <v>426</v>
      </c>
      <c r="G1788" s="14" t="s">
        <v>8414</v>
      </c>
      <c r="H1788">
        <v>48</v>
      </c>
      <c r="I1788" s="7"/>
      <c r="J1788" s="8"/>
    </row>
    <row r="1789" spans="1:10" x14ac:dyDescent="0.25">
      <c r="A1789" s="7">
        <v>2018</v>
      </c>
      <c r="B1789" s="8">
        <v>450</v>
      </c>
      <c r="C1789" s="8"/>
      <c r="D1789" s="8">
        <v>450</v>
      </c>
      <c r="G1789" s="14" t="s">
        <v>8414</v>
      </c>
      <c r="H1789">
        <v>46</v>
      </c>
      <c r="I1789" s="7"/>
      <c r="J1789" s="8"/>
    </row>
    <row r="1790" spans="1:10" x14ac:dyDescent="0.25">
      <c r="A1790" s="7">
        <v>2019</v>
      </c>
      <c r="B1790" s="8">
        <v>1780</v>
      </c>
      <c r="C1790" s="8"/>
      <c r="D1790" s="8">
        <v>1780</v>
      </c>
      <c r="G1790" s="14" t="s">
        <v>8414</v>
      </c>
      <c r="H1790">
        <v>30</v>
      </c>
      <c r="I1790" s="7"/>
      <c r="J1790" s="8"/>
    </row>
    <row r="1791" spans="1:10" x14ac:dyDescent="0.25">
      <c r="A1791" s="7">
        <v>2020</v>
      </c>
      <c r="B1791" s="8">
        <v>122</v>
      </c>
      <c r="C1791" s="8"/>
      <c r="D1791" s="8">
        <v>122</v>
      </c>
      <c r="G1791" s="14" t="s">
        <v>8414</v>
      </c>
      <c r="H1791">
        <v>64</v>
      </c>
      <c r="I1791" s="7"/>
      <c r="J1791" s="8"/>
    </row>
    <row r="1792" spans="1:10" x14ac:dyDescent="0.25">
      <c r="A1792" s="7">
        <v>2021</v>
      </c>
      <c r="B1792" s="8">
        <v>95</v>
      </c>
      <c r="C1792" s="8"/>
      <c r="D1792" s="8">
        <v>95</v>
      </c>
      <c r="G1792" s="14" t="s">
        <v>8414</v>
      </c>
      <c r="H1792">
        <v>15</v>
      </c>
      <c r="I1792" s="7"/>
      <c r="J1792" s="8"/>
    </row>
    <row r="1793" spans="1:10" x14ac:dyDescent="0.25">
      <c r="A1793" s="7">
        <v>2022</v>
      </c>
      <c r="B1793" s="8">
        <v>325</v>
      </c>
      <c r="C1793" s="8"/>
      <c r="D1793" s="8">
        <v>325</v>
      </c>
      <c r="G1793" s="14" t="s">
        <v>8414</v>
      </c>
      <c r="H1793">
        <v>41</v>
      </c>
      <c r="I1793" s="7"/>
      <c r="J1793" s="8"/>
    </row>
    <row r="1794" spans="1:10" x14ac:dyDescent="0.25">
      <c r="A1794" s="7">
        <v>2023</v>
      </c>
      <c r="B1794" s="8">
        <v>353</v>
      </c>
      <c r="C1794" s="8"/>
      <c r="D1794" s="8">
        <v>353</v>
      </c>
      <c r="G1794" s="14" t="s">
        <v>8414</v>
      </c>
      <c r="H1794">
        <v>35</v>
      </c>
      <c r="I1794" s="7"/>
      <c r="J1794" s="8"/>
    </row>
    <row r="1795" spans="1:10" x14ac:dyDescent="0.25">
      <c r="A1795" s="7">
        <v>2024</v>
      </c>
      <c r="B1795" s="8">
        <v>105</v>
      </c>
      <c r="C1795" s="8"/>
      <c r="D1795" s="8">
        <v>105</v>
      </c>
      <c r="G1795" s="14" t="s">
        <v>8414</v>
      </c>
      <c r="H1795">
        <v>45</v>
      </c>
      <c r="I1795" s="7"/>
      <c r="J1795" s="8"/>
    </row>
    <row r="1796" spans="1:10" x14ac:dyDescent="0.25">
      <c r="A1796" s="7">
        <v>2025</v>
      </c>
      <c r="B1796" s="8">
        <v>729</v>
      </c>
      <c r="C1796" s="8"/>
      <c r="D1796" s="8">
        <v>729</v>
      </c>
      <c r="G1796" s="14" t="s">
        <v>8414</v>
      </c>
      <c r="H1796">
        <v>62</v>
      </c>
      <c r="I1796" s="7"/>
      <c r="J1796" s="8"/>
    </row>
    <row r="1797" spans="1:10" x14ac:dyDescent="0.25">
      <c r="A1797" s="7">
        <v>2026</v>
      </c>
      <c r="B1797" s="8">
        <v>454</v>
      </c>
      <c r="C1797" s="8"/>
      <c r="D1797" s="8">
        <v>454</v>
      </c>
      <c r="G1797" s="14" t="s">
        <v>8414</v>
      </c>
      <c r="H1797">
        <v>22</v>
      </c>
      <c r="I1797" s="7"/>
      <c r="J1797" s="8"/>
    </row>
    <row r="1798" spans="1:10" x14ac:dyDescent="0.25">
      <c r="A1798" s="7">
        <v>2027</v>
      </c>
      <c r="B1798" s="8">
        <v>539</v>
      </c>
      <c r="C1798" s="8"/>
      <c r="D1798" s="8">
        <v>539</v>
      </c>
      <c r="G1798" s="14" t="s">
        <v>8414</v>
      </c>
      <c r="H1798">
        <v>18</v>
      </c>
      <c r="I1798" s="7"/>
      <c r="J1798" s="8"/>
    </row>
    <row r="1799" spans="1:10" x14ac:dyDescent="0.25">
      <c r="A1799" s="7">
        <v>2028</v>
      </c>
      <c r="B1799" s="8">
        <v>79</v>
      </c>
      <c r="C1799" s="8"/>
      <c r="D1799" s="8">
        <v>79</v>
      </c>
      <c r="G1799" s="14" t="s">
        <v>8414</v>
      </c>
      <c r="H1799">
        <v>12</v>
      </c>
      <c r="I1799" s="7"/>
      <c r="J1799" s="8"/>
    </row>
    <row r="1800" spans="1:10" x14ac:dyDescent="0.25">
      <c r="A1800" s="7">
        <v>2029</v>
      </c>
      <c r="B1800" s="8">
        <v>94</v>
      </c>
      <c r="C1800" s="8"/>
      <c r="D1800" s="8">
        <v>94</v>
      </c>
      <c r="G1800" s="14" t="s">
        <v>8414</v>
      </c>
      <c r="H1800">
        <v>44</v>
      </c>
      <c r="I1800" s="7"/>
      <c r="J1800" s="8"/>
    </row>
    <row r="1801" spans="1:10" x14ac:dyDescent="0.25">
      <c r="A1801" s="7">
        <v>2030</v>
      </c>
      <c r="B1801" s="8">
        <v>625</v>
      </c>
      <c r="C1801" s="8"/>
      <c r="D1801" s="8">
        <v>625</v>
      </c>
      <c r="G1801" s="14" t="s">
        <v>8414</v>
      </c>
      <c r="H1801">
        <v>27</v>
      </c>
      <c r="I1801" s="7"/>
      <c r="J1801" s="8"/>
    </row>
    <row r="1802" spans="1:10" x14ac:dyDescent="0.25">
      <c r="A1802" s="7">
        <v>2031</v>
      </c>
      <c r="B1802" s="8">
        <v>508</v>
      </c>
      <c r="C1802" s="8"/>
      <c r="D1802" s="8">
        <v>508</v>
      </c>
      <c r="G1802" s="14" t="s">
        <v>8414</v>
      </c>
      <c r="H1802">
        <v>38</v>
      </c>
      <c r="I1802" s="7"/>
      <c r="J1802" s="8"/>
    </row>
    <row r="1803" spans="1:10" x14ac:dyDescent="0.25">
      <c r="A1803" s="7">
        <v>2032</v>
      </c>
      <c r="B1803" s="8">
        <v>531</v>
      </c>
      <c r="C1803" s="8"/>
      <c r="D1803" s="8">
        <v>531</v>
      </c>
      <c r="G1803" s="14" t="s">
        <v>8414</v>
      </c>
      <c r="H1803">
        <v>28</v>
      </c>
      <c r="I1803" s="7"/>
      <c r="J1803" s="8"/>
    </row>
    <row r="1804" spans="1:10" x14ac:dyDescent="0.25">
      <c r="A1804" s="7">
        <v>2033</v>
      </c>
      <c r="B1804" s="8">
        <v>158</v>
      </c>
      <c r="C1804" s="8"/>
      <c r="D1804" s="8">
        <v>158</v>
      </c>
      <c r="G1804" s="14" t="s">
        <v>8414</v>
      </c>
      <c r="H1804">
        <v>24</v>
      </c>
      <c r="I1804" s="7"/>
      <c r="J1804" s="8"/>
    </row>
    <row r="1805" spans="1:10" x14ac:dyDescent="0.25">
      <c r="A1805" s="7">
        <v>2034</v>
      </c>
      <c r="B1805" s="8">
        <v>508</v>
      </c>
      <c r="C1805" s="8"/>
      <c r="D1805" s="8">
        <v>508</v>
      </c>
      <c r="G1805" s="14" t="s">
        <v>8414</v>
      </c>
      <c r="H1805">
        <v>65</v>
      </c>
      <c r="I1805" s="7"/>
      <c r="J1805" s="8"/>
    </row>
    <row r="1806" spans="1:10" x14ac:dyDescent="0.25">
      <c r="A1806" s="7">
        <v>2035</v>
      </c>
      <c r="B1806" s="8">
        <v>644</v>
      </c>
      <c r="C1806" s="8"/>
      <c r="D1806" s="8">
        <v>644</v>
      </c>
      <c r="G1806" s="14" t="s">
        <v>8414</v>
      </c>
      <c r="H1806">
        <v>46</v>
      </c>
      <c r="I1806" s="7"/>
      <c r="J1806" s="8"/>
    </row>
    <row r="1807" spans="1:10" x14ac:dyDescent="0.25">
      <c r="A1807" s="7">
        <v>2036</v>
      </c>
      <c r="B1807" s="8">
        <v>848</v>
      </c>
      <c r="C1807" s="8"/>
      <c r="D1807" s="8">
        <v>848</v>
      </c>
      <c r="G1807" s="14" t="s">
        <v>8414</v>
      </c>
      <c r="H1807">
        <v>85</v>
      </c>
      <c r="I1807" s="7"/>
      <c r="J1807" s="8"/>
    </row>
    <row r="1808" spans="1:10" x14ac:dyDescent="0.25">
      <c r="A1808" s="7">
        <v>2037</v>
      </c>
      <c r="B1808" s="8">
        <v>429</v>
      </c>
      <c r="C1808" s="8"/>
      <c r="D1808" s="8">
        <v>429</v>
      </c>
      <c r="G1808" s="14" t="s">
        <v>8414</v>
      </c>
      <c r="H1808">
        <v>66</v>
      </c>
      <c r="I1808" s="7"/>
      <c r="J1808" s="8"/>
    </row>
    <row r="1809" spans="1:10" x14ac:dyDescent="0.25">
      <c r="A1809" s="7">
        <v>2038</v>
      </c>
      <c r="B1809" s="8">
        <v>204</v>
      </c>
      <c r="C1809" s="8"/>
      <c r="D1809" s="8">
        <v>204</v>
      </c>
      <c r="G1809" s="14" t="s">
        <v>8414</v>
      </c>
      <c r="H1809">
        <v>165</v>
      </c>
      <c r="I1809" s="7"/>
      <c r="J1809" s="8"/>
    </row>
    <row r="1810" spans="1:10" x14ac:dyDescent="0.25">
      <c r="A1810" s="7">
        <v>2039</v>
      </c>
      <c r="B1810" s="8">
        <v>379</v>
      </c>
      <c r="C1810" s="8"/>
      <c r="D1810" s="8">
        <v>379</v>
      </c>
      <c r="G1810" s="14" t="s">
        <v>8414</v>
      </c>
      <c r="H1810">
        <v>17</v>
      </c>
      <c r="I1810" s="7"/>
      <c r="J1810" s="8"/>
    </row>
    <row r="1811" spans="1:10" x14ac:dyDescent="0.25">
      <c r="A1811" s="7">
        <v>2040</v>
      </c>
      <c r="B1811" s="8">
        <v>271</v>
      </c>
      <c r="C1811" s="8"/>
      <c r="D1811" s="8">
        <v>271</v>
      </c>
      <c r="G1811" s="14" t="s">
        <v>8414</v>
      </c>
      <c r="H1811">
        <v>3</v>
      </c>
      <c r="I1811" s="7"/>
      <c r="J1811" s="8"/>
    </row>
    <row r="1812" spans="1:10" x14ac:dyDescent="0.25">
      <c r="A1812" s="7">
        <v>2041</v>
      </c>
      <c r="B1812" s="8">
        <v>120</v>
      </c>
      <c r="C1812" s="8"/>
      <c r="D1812" s="8">
        <v>120</v>
      </c>
      <c r="G1812" s="14" t="s">
        <v>8414</v>
      </c>
      <c r="H1812">
        <v>17</v>
      </c>
      <c r="I1812" s="7"/>
      <c r="J1812" s="8"/>
    </row>
    <row r="1813" spans="1:10" x14ac:dyDescent="0.25">
      <c r="A1813" s="7">
        <v>2042</v>
      </c>
      <c r="B1813" s="8">
        <v>140</v>
      </c>
      <c r="C1813" s="8"/>
      <c r="D1813" s="8">
        <v>140</v>
      </c>
      <c r="G1813" s="14" t="s">
        <v>8414</v>
      </c>
      <c r="H1813">
        <v>91</v>
      </c>
      <c r="I1813" s="7"/>
      <c r="J1813" s="8"/>
    </row>
    <row r="1814" spans="1:10" x14ac:dyDescent="0.25">
      <c r="A1814" s="7">
        <v>2043</v>
      </c>
      <c r="B1814" s="8">
        <v>193</v>
      </c>
      <c r="C1814" s="8"/>
      <c r="D1814" s="8">
        <v>193</v>
      </c>
      <c r="G1814" s="14" t="s">
        <v>8414</v>
      </c>
      <c r="H1814">
        <v>67</v>
      </c>
      <c r="I1814" s="7"/>
      <c r="J1814" s="8"/>
    </row>
    <row r="1815" spans="1:10" x14ac:dyDescent="0.25">
      <c r="A1815" s="7">
        <v>2044</v>
      </c>
      <c r="B1815" s="8">
        <v>180</v>
      </c>
      <c r="C1815" s="8"/>
      <c r="D1815" s="8">
        <v>180</v>
      </c>
      <c r="G1815" s="14" t="s">
        <v>8414</v>
      </c>
      <c r="H1815">
        <v>18</v>
      </c>
      <c r="I1815" s="7"/>
      <c r="J1815" s="8"/>
    </row>
    <row r="1816" spans="1:10" x14ac:dyDescent="0.25">
      <c r="A1816" s="7">
        <v>2045</v>
      </c>
      <c r="B1816" s="8">
        <v>263</v>
      </c>
      <c r="C1816" s="8"/>
      <c r="D1816" s="8">
        <v>263</v>
      </c>
      <c r="G1816" s="14" t="s">
        <v>8414</v>
      </c>
      <c r="H1816">
        <v>21</v>
      </c>
      <c r="I1816" s="7"/>
      <c r="J1816" s="8"/>
    </row>
    <row r="1817" spans="1:10" x14ac:dyDescent="0.25">
      <c r="A1817" s="7">
        <v>2046</v>
      </c>
      <c r="B1817" s="8">
        <v>217</v>
      </c>
      <c r="C1817" s="8"/>
      <c r="D1817" s="8">
        <v>217</v>
      </c>
      <c r="G1817" s="14" t="s">
        <v>8414</v>
      </c>
      <c r="H1817">
        <v>40</v>
      </c>
      <c r="I1817" s="7"/>
      <c r="J1817" s="8"/>
    </row>
    <row r="1818" spans="1:10" x14ac:dyDescent="0.25">
      <c r="A1818" s="7">
        <v>2047</v>
      </c>
      <c r="B1818" s="8">
        <v>443</v>
      </c>
      <c r="C1818" s="8"/>
      <c r="D1818" s="8">
        <v>443</v>
      </c>
      <c r="G1818" s="14" t="s">
        <v>8414</v>
      </c>
      <c r="H1818">
        <v>78</v>
      </c>
      <c r="I1818" s="7"/>
      <c r="J1818" s="8"/>
    </row>
    <row r="1819" spans="1:10" x14ac:dyDescent="0.25">
      <c r="A1819" s="7">
        <v>2048</v>
      </c>
      <c r="B1819" s="8">
        <v>1373</v>
      </c>
      <c r="C1819" s="8"/>
      <c r="D1819" s="8">
        <v>1373</v>
      </c>
      <c r="G1819" s="14" t="s">
        <v>8414</v>
      </c>
      <c r="H1819">
        <v>26</v>
      </c>
      <c r="I1819" s="7"/>
      <c r="J1819" s="8"/>
    </row>
    <row r="1820" spans="1:10" x14ac:dyDescent="0.25">
      <c r="A1820" s="7">
        <v>2049</v>
      </c>
      <c r="B1820" s="8">
        <v>742</v>
      </c>
      <c r="C1820" s="8"/>
      <c r="D1820" s="8">
        <v>742</v>
      </c>
      <c r="G1820" s="14" t="s">
        <v>8414</v>
      </c>
      <c r="H1820">
        <v>14</v>
      </c>
      <c r="I1820" s="7"/>
      <c r="J1820" s="8"/>
    </row>
    <row r="1821" spans="1:10" x14ac:dyDescent="0.25">
      <c r="A1821" s="7">
        <v>2050</v>
      </c>
      <c r="B1821" s="8">
        <v>170</v>
      </c>
      <c r="C1821" s="8"/>
      <c r="D1821" s="8">
        <v>170</v>
      </c>
      <c r="G1821" s="14" t="s">
        <v>8414</v>
      </c>
      <c r="H1821">
        <v>44</v>
      </c>
      <c r="I1821" s="7"/>
      <c r="J1821" s="8"/>
    </row>
    <row r="1822" spans="1:10" x14ac:dyDescent="0.25">
      <c r="A1822" s="7">
        <v>2051</v>
      </c>
      <c r="B1822" s="8">
        <v>242</v>
      </c>
      <c r="C1822" s="8"/>
      <c r="D1822" s="8">
        <v>242</v>
      </c>
      <c r="G1822" s="14" t="s">
        <v>8414</v>
      </c>
      <c r="H1822">
        <v>9</v>
      </c>
      <c r="I1822" s="7"/>
      <c r="J1822" s="8"/>
    </row>
    <row r="1823" spans="1:10" x14ac:dyDescent="0.25">
      <c r="A1823" s="7">
        <v>2052</v>
      </c>
      <c r="B1823" s="8">
        <v>541</v>
      </c>
      <c r="C1823" s="8"/>
      <c r="D1823" s="8">
        <v>541</v>
      </c>
      <c r="G1823" s="14" t="s">
        <v>8414</v>
      </c>
      <c r="H1823">
        <v>30</v>
      </c>
      <c r="I1823" s="7"/>
      <c r="J1823" s="8"/>
    </row>
    <row r="1824" spans="1:10" x14ac:dyDescent="0.25">
      <c r="A1824" s="7">
        <v>2053</v>
      </c>
      <c r="B1824" s="8">
        <v>121</v>
      </c>
      <c r="C1824" s="8"/>
      <c r="D1824" s="8">
        <v>121</v>
      </c>
      <c r="G1824" s="14" t="s">
        <v>8414</v>
      </c>
      <c r="H1824">
        <v>45</v>
      </c>
      <c r="I1824" s="7"/>
      <c r="J1824" s="8"/>
    </row>
    <row r="1825" spans="1:10" x14ac:dyDescent="0.25">
      <c r="A1825" s="7">
        <v>2054</v>
      </c>
      <c r="B1825" s="8">
        <v>621</v>
      </c>
      <c r="C1825" s="8"/>
      <c r="D1825" s="8">
        <v>621</v>
      </c>
      <c r="G1825" s="14" t="s">
        <v>8414</v>
      </c>
      <c r="H1825">
        <v>56</v>
      </c>
      <c r="I1825" s="7"/>
      <c r="J1825" s="8"/>
    </row>
    <row r="1826" spans="1:10" x14ac:dyDescent="0.25">
      <c r="A1826" s="7">
        <v>2055</v>
      </c>
      <c r="B1826" s="8">
        <v>101</v>
      </c>
      <c r="C1826" s="8"/>
      <c r="D1826" s="8">
        <v>101</v>
      </c>
      <c r="G1826" s="14" t="s">
        <v>8414</v>
      </c>
      <c r="H1826">
        <v>46</v>
      </c>
      <c r="I1826" s="7"/>
      <c r="J1826" s="8"/>
    </row>
    <row r="1827" spans="1:10" x14ac:dyDescent="0.25">
      <c r="A1827" s="7">
        <v>2056</v>
      </c>
      <c r="B1827" s="8">
        <v>554</v>
      </c>
      <c r="C1827" s="8"/>
      <c r="D1827" s="8">
        <v>554</v>
      </c>
      <c r="G1827" s="14" t="s">
        <v>8414</v>
      </c>
      <c r="H1827">
        <v>34</v>
      </c>
      <c r="I1827" s="7"/>
      <c r="J1827" s="8"/>
    </row>
    <row r="1828" spans="1:10" x14ac:dyDescent="0.25">
      <c r="A1828" s="7">
        <v>2057</v>
      </c>
      <c r="B1828" s="8">
        <v>666</v>
      </c>
      <c r="C1828" s="8"/>
      <c r="D1828" s="8">
        <v>666</v>
      </c>
      <c r="G1828" s="14" t="s">
        <v>8414</v>
      </c>
      <c r="H1828">
        <v>98</v>
      </c>
      <c r="I1828" s="7"/>
      <c r="J1828" s="8"/>
    </row>
    <row r="1829" spans="1:10" x14ac:dyDescent="0.25">
      <c r="A1829" s="7">
        <v>2058</v>
      </c>
      <c r="B1829" s="8">
        <v>410</v>
      </c>
      <c r="C1829" s="8"/>
      <c r="D1829" s="8">
        <v>410</v>
      </c>
      <c r="G1829" s="14" t="s">
        <v>8414</v>
      </c>
      <c r="H1829">
        <v>46</v>
      </c>
      <c r="I1829" s="7"/>
      <c r="J1829" s="8"/>
    </row>
    <row r="1830" spans="1:10" x14ac:dyDescent="0.25">
      <c r="A1830" s="7">
        <v>2059</v>
      </c>
      <c r="B1830" s="8">
        <v>375</v>
      </c>
      <c r="C1830" s="8"/>
      <c r="D1830" s="8">
        <v>375</v>
      </c>
      <c r="G1830" s="14" t="s">
        <v>8414</v>
      </c>
      <c r="H1830">
        <v>10</v>
      </c>
      <c r="I1830" s="7"/>
      <c r="J1830" s="8"/>
    </row>
    <row r="1831" spans="1:10" x14ac:dyDescent="0.25">
      <c r="A1831" s="7">
        <v>2060</v>
      </c>
      <c r="B1831" s="8">
        <v>1364</v>
      </c>
      <c r="C1831" s="8"/>
      <c r="D1831" s="8">
        <v>1364</v>
      </c>
      <c r="G1831" s="14" t="s">
        <v>8414</v>
      </c>
      <c r="H1831">
        <v>76</v>
      </c>
      <c r="I1831" s="7"/>
      <c r="J1831" s="8"/>
    </row>
    <row r="1832" spans="1:10" x14ac:dyDescent="0.25">
      <c r="A1832" s="7">
        <v>2061</v>
      </c>
      <c r="B1832" s="8">
        <v>35</v>
      </c>
      <c r="C1832" s="8"/>
      <c r="D1832" s="8">
        <v>35</v>
      </c>
      <c r="G1832" s="14" t="s">
        <v>8414</v>
      </c>
      <c r="H1832">
        <v>104</v>
      </c>
      <c r="I1832" s="7"/>
      <c r="J1832" s="8"/>
    </row>
    <row r="1833" spans="1:10" x14ac:dyDescent="0.25">
      <c r="A1833" s="7">
        <v>2062</v>
      </c>
      <c r="B1833" s="8">
        <v>203</v>
      </c>
      <c r="C1833" s="8"/>
      <c r="D1833" s="8">
        <v>203</v>
      </c>
      <c r="G1833" s="14" t="s">
        <v>8414</v>
      </c>
      <c r="H1833">
        <v>87</v>
      </c>
      <c r="I1833" s="7"/>
      <c r="J1833" s="8"/>
    </row>
    <row r="1834" spans="1:10" x14ac:dyDescent="0.25">
      <c r="A1834" s="7">
        <v>2063</v>
      </c>
      <c r="B1834" s="8">
        <v>49</v>
      </c>
      <c r="C1834" s="8"/>
      <c r="D1834" s="8">
        <v>49</v>
      </c>
      <c r="G1834" s="14" t="s">
        <v>8414</v>
      </c>
      <c r="H1834">
        <v>29</v>
      </c>
      <c r="I1834" s="7"/>
      <c r="J1834" s="8"/>
    </row>
    <row r="1835" spans="1:10" x14ac:dyDescent="0.25">
      <c r="A1835" s="7">
        <v>2064</v>
      </c>
      <c r="B1835" s="8">
        <v>5812</v>
      </c>
      <c r="C1835" s="8"/>
      <c r="D1835" s="8">
        <v>5812</v>
      </c>
      <c r="G1835" s="14" t="s">
        <v>8414</v>
      </c>
      <c r="H1835">
        <v>51</v>
      </c>
      <c r="I1835" s="7"/>
      <c r="J1835" s="8"/>
    </row>
    <row r="1836" spans="1:10" x14ac:dyDescent="0.25">
      <c r="A1836" s="7">
        <v>2065</v>
      </c>
      <c r="B1836" s="8">
        <v>1556</v>
      </c>
      <c r="C1836" s="8"/>
      <c r="D1836" s="8">
        <v>1556</v>
      </c>
      <c r="G1836" s="14" t="s">
        <v>8414</v>
      </c>
      <c r="H1836">
        <v>12</v>
      </c>
      <c r="I1836" s="7"/>
      <c r="J1836" s="8"/>
    </row>
    <row r="1837" spans="1:10" x14ac:dyDescent="0.25">
      <c r="A1837" s="7">
        <v>2066</v>
      </c>
      <c r="B1837" s="8">
        <v>65</v>
      </c>
      <c r="C1837" s="8"/>
      <c r="D1837" s="8">
        <v>65</v>
      </c>
      <c r="G1837" s="14" t="s">
        <v>8414</v>
      </c>
      <c r="H1837">
        <v>72</v>
      </c>
      <c r="I1837" s="7"/>
      <c r="J1837" s="8"/>
    </row>
    <row r="1838" spans="1:10" x14ac:dyDescent="0.25">
      <c r="A1838" s="7">
        <v>2067</v>
      </c>
      <c r="B1838" s="8">
        <v>10</v>
      </c>
      <c r="C1838" s="8"/>
      <c r="D1838" s="8">
        <v>10</v>
      </c>
      <c r="G1838" s="14" t="s">
        <v>8414</v>
      </c>
      <c r="H1838">
        <v>21</v>
      </c>
      <c r="I1838" s="7"/>
      <c r="J1838" s="8"/>
    </row>
    <row r="1839" spans="1:10" x14ac:dyDescent="0.25">
      <c r="A1839" s="7">
        <v>2068</v>
      </c>
      <c r="B1839" s="8">
        <v>76</v>
      </c>
      <c r="C1839" s="8"/>
      <c r="D1839" s="8">
        <v>76</v>
      </c>
      <c r="G1839" s="14" t="s">
        <v>8414</v>
      </c>
      <c r="H1839">
        <v>42</v>
      </c>
      <c r="I1839" s="7"/>
      <c r="J1839" s="8"/>
    </row>
    <row r="1840" spans="1:10" x14ac:dyDescent="0.25">
      <c r="A1840" s="7">
        <v>2069</v>
      </c>
      <c r="B1840" s="8">
        <v>263</v>
      </c>
      <c r="C1840" s="8"/>
      <c r="D1840" s="8">
        <v>263</v>
      </c>
      <c r="G1840" s="14" t="s">
        <v>8414</v>
      </c>
      <c r="H1840">
        <v>71</v>
      </c>
      <c r="I1840" s="7"/>
      <c r="J1840" s="8"/>
    </row>
    <row r="1841" spans="1:10" x14ac:dyDescent="0.25">
      <c r="A1841" s="7">
        <v>2070</v>
      </c>
      <c r="B1841" s="8">
        <v>1530</v>
      </c>
      <c r="C1841" s="8"/>
      <c r="D1841" s="8">
        <v>1530</v>
      </c>
      <c r="G1841" s="14" t="s">
        <v>8414</v>
      </c>
      <c r="H1841">
        <v>168</v>
      </c>
      <c r="I1841" s="7"/>
      <c r="J1841" s="8"/>
    </row>
    <row r="1842" spans="1:10" x14ac:dyDescent="0.25">
      <c r="A1842" s="7">
        <v>2071</v>
      </c>
      <c r="B1842" s="8">
        <v>278</v>
      </c>
      <c r="C1842" s="8"/>
      <c r="D1842" s="8">
        <v>278</v>
      </c>
      <c r="G1842" s="14" t="s">
        <v>8414</v>
      </c>
      <c r="H1842">
        <v>19</v>
      </c>
      <c r="I1842" s="7"/>
      <c r="J1842" s="8"/>
    </row>
    <row r="1843" spans="1:10" x14ac:dyDescent="0.25">
      <c r="A1843" s="7">
        <v>2072</v>
      </c>
      <c r="B1843" s="8">
        <v>350</v>
      </c>
      <c r="C1843" s="8"/>
      <c r="D1843" s="8">
        <v>350</v>
      </c>
      <c r="G1843" s="14" t="s">
        <v>8414</v>
      </c>
      <c r="H1843">
        <v>37</v>
      </c>
      <c r="I1843" s="7"/>
      <c r="J1843" s="8"/>
    </row>
    <row r="1844" spans="1:10" x14ac:dyDescent="0.25">
      <c r="A1844" s="7">
        <v>2073</v>
      </c>
      <c r="B1844" s="8">
        <v>470</v>
      </c>
      <c r="C1844" s="8"/>
      <c r="D1844" s="8">
        <v>470</v>
      </c>
      <c r="G1844" s="14" t="s">
        <v>8414</v>
      </c>
      <c r="H1844">
        <v>36</v>
      </c>
      <c r="I1844" s="7"/>
      <c r="J1844" s="8"/>
    </row>
    <row r="1845" spans="1:10" x14ac:dyDescent="0.25">
      <c r="A1845" s="7">
        <v>2074</v>
      </c>
      <c r="B1845" s="8">
        <v>3</v>
      </c>
      <c r="C1845" s="8"/>
      <c r="D1845" s="8">
        <v>3</v>
      </c>
      <c r="G1845" s="14" t="s">
        <v>8414</v>
      </c>
      <c r="H1845">
        <v>14</v>
      </c>
      <c r="I1845" s="7"/>
      <c r="J1845" s="8"/>
    </row>
    <row r="1846" spans="1:10" x14ac:dyDescent="0.25">
      <c r="A1846" s="7">
        <v>2075</v>
      </c>
      <c r="B1846" s="8">
        <v>8200</v>
      </c>
      <c r="C1846" s="8"/>
      <c r="D1846" s="8">
        <v>8200</v>
      </c>
      <c r="G1846" s="14" t="s">
        <v>8414</v>
      </c>
      <c r="H1846">
        <v>18</v>
      </c>
      <c r="I1846" s="7"/>
      <c r="J1846" s="8"/>
    </row>
    <row r="1847" spans="1:10" x14ac:dyDescent="0.25">
      <c r="A1847" s="7">
        <v>2076</v>
      </c>
      <c r="B1847" s="8">
        <v>8359</v>
      </c>
      <c r="C1847" s="8"/>
      <c r="D1847" s="8">
        <v>8359</v>
      </c>
      <c r="G1847" s="14" t="s">
        <v>8414</v>
      </c>
      <c r="H1847">
        <v>82</v>
      </c>
      <c r="I1847" s="7"/>
      <c r="J1847" s="8"/>
    </row>
    <row r="1848" spans="1:10" x14ac:dyDescent="0.25">
      <c r="A1848" s="7">
        <v>2077</v>
      </c>
      <c r="B1848" s="8">
        <v>188</v>
      </c>
      <c r="C1848" s="8"/>
      <c r="D1848" s="8">
        <v>188</v>
      </c>
      <c r="G1848" s="14" t="s">
        <v>8414</v>
      </c>
      <c r="H1848">
        <v>43</v>
      </c>
      <c r="I1848" s="7"/>
      <c r="J1848" s="8"/>
    </row>
    <row r="1849" spans="1:10" x14ac:dyDescent="0.25">
      <c r="A1849" s="7">
        <v>2078</v>
      </c>
      <c r="B1849" s="8">
        <v>48</v>
      </c>
      <c r="C1849" s="8"/>
      <c r="D1849" s="8">
        <v>48</v>
      </c>
      <c r="G1849" s="14" t="s">
        <v>8414</v>
      </c>
      <c r="H1849">
        <v>8</v>
      </c>
      <c r="I1849" s="7"/>
      <c r="J1849" s="8"/>
    </row>
    <row r="1850" spans="1:10" x14ac:dyDescent="0.25">
      <c r="A1850" s="7">
        <v>2079</v>
      </c>
      <c r="B1850" s="8">
        <v>607</v>
      </c>
      <c r="C1850" s="8"/>
      <c r="D1850" s="8">
        <v>607</v>
      </c>
      <c r="G1850" s="14" t="s">
        <v>8414</v>
      </c>
      <c r="H1850">
        <v>45</v>
      </c>
      <c r="I1850" s="7"/>
      <c r="J1850" s="8"/>
    </row>
    <row r="1851" spans="1:10" x14ac:dyDescent="0.25">
      <c r="A1851" s="7">
        <v>2080</v>
      </c>
      <c r="B1851" s="8">
        <v>50</v>
      </c>
      <c r="C1851" s="8"/>
      <c r="D1851" s="8">
        <v>50</v>
      </c>
      <c r="G1851" s="14" t="s">
        <v>8414</v>
      </c>
      <c r="H1851">
        <v>20</v>
      </c>
      <c r="I1851" s="7"/>
      <c r="J1851" s="8"/>
    </row>
    <row r="1852" spans="1:10" x14ac:dyDescent="0.25">
      <c r="A1852" s="7">
        <v>2081</v>
      </c>
      <c r="B1852" s="8">
        <v>55</v>
      </c>
      <c r="C1852" s="8"/>
      <c r="D1852" s="8">
        <v>55</v>
      </c>
      <c r="G1852" s="14" t="s">
        <v>8414</v>
      </c>
      <c r="H1852">
        <v>31</v>
      </c>
      <c r="I1852" s="7"/>
      <c r="J1852" s="8"/>
    </row>
    <row r="1853" spans="1:10" x14ac:dyDescent="0.25">
      <c r="A1853" s="7">
        <v>2082</v>
      </c>
      <c r="B1853" s="8">
        <v>38</v>
      </c>
      <c r="C1853" s="8"/>
      <c r="D1853" s="8">
        <v>38</v>
      </c>
      <c r="G1853" s="14" t="s">
        <v>8414</v>
      </c>
      <c r="H1853">
        <v>25</v>
      </c>
      <c r="I1853" s="7"/>
      <c r="J1853" s="8"/>
    </row>
    <row r="1854" spans="1:10" x14ac:dyDescent="0.25">
      <c r="A1854" s="7">
        <v>2083</v>
      </c>
      <c r="B1854" s="8">
        <v>25</v>
      </c>
      <c r="C1854" s="8"/>
      <c r="D1854" s="8">
        <v>25</v>
      </c>
      <c r="G1854" s="14" t="s">
        <v>8414</v>
      </c>
      <c r="H1854">
        <v>14</v>
      </c>
      <c r="I1854" s="7"/>
      <c r="J1854" s="8"/>
    </row>
    <row r="1855" spans="1:10" x14ac:dyDescent="0.25">
      <c r="A1855" s="7">
        <v>2084</v>
      </c>
      <c r="B1855" s="8">
        <v>46</v>
      </c>
      <c r="C1855" s="8"/>
      <c r="D1855" s="8">
        <v>46</v>
      </c>
      <c r="G1855" s="14" t="s">
        <v>8414</v>
      </c>
      <c r="H1855">
        <v>45</v>
      </c>
      <c r="I1855" s="7"/>
      <c r="J1855" s="8"/>
    </row>
    <row r="1856" spans="1:10" x14ac:dyDescent="0.25">
      <c r="A1856" s="7">
        <v>2085</v>
      </c>
      <c r="B1856" s="8">
        <v>83</v>
      </c>
      <c r="C1856" s="8"/>
      <c r="D1856" s="8">
        <v>83</v>
      </c>
      <c r="G1856" s="14" t="s">
        <v>8414</v>
      </c>
      <c r="H1856">
        <v>20</v>
      </c>
      <c r="I1856" s="7"/>
      <c r="J1856" s="8"/>
    </row>
    <row r="1857" spans="1:10" x14ac:dyDescent="0.25">
      <c r="A1857" s="7">
        <v>2086</v>
      </c>
      <c r="B1857" s="8">
        <v>35</v>
      </c>
      <c r="C1857" s="8"/>
      <c r="D1857" s="8">
        <v>35</v>
      </c>
      <c r="G1857" s="14" t="s">
        <v>8414</v>
      </c>
      <c r="H1857">
        <v>39</v>
      </c>
      <c r="I1857" s="7"/>
      <c r="J1857" s="8"/>
    </row>
    <row r="1858" spans="1:10" x14ac:dyDescent="0.25">
      <c r="A1858" s="7">
        <v>2087</v>
      </c>
      <c r="B1858" s="8">
        <v>25</v>
      </c>
      <c r="C1858" s="8"/>
      <c r="D1858" s="8">
        <v>25</v>
      </c>
      <c r="G1858" s="14" t="s">
        <v>8414</v>
      </c>
      <c r="H1858">
        <v>16</v>
      </c>
      <c r="I1858" s="7"/>
      <c r="J1858" s="8"/>
    </row>
    <row r="1859" spans="1:10" x14ac:dyDescent="0.25">
      <c r="A1859" s="7">
        <v>2088</v>
      </c>
      <c r="B1859" s="8">
        <v>75</v>
      </c>
      <c r="C1859" s="8"/>
      <c r="D1859" s="8">
        <v>75</v>
      </c>
      <c r="G1859" s="14" t="s">
        <v>8414</v>
      </c>
      <c r="H1859">
        <v>37</v>
      </c>
      <c r="I1859" s="7"/>
      <c r="J1859" s="8"/>
    </row>
    <row r="1860" spans="1:10" x14ac:dyDescent="0.25">
      <c r="A1860" s="7">
        <v>2089</v>
      </c>
      <c r="B1860" s="8">
        <v>62</v>
      </c>
      <c r="C1860" s="8"/>
      <c r="D1860" s="8">
        <v>62</v>
      </c>
      <c r="G1860" s="14" t="s">
        <v>8414</v>
      </c>
      <c r="H1860">
        <v>14</v>
      </c>
      <c r="I1860" s="7"/>
      <c r="J1860" s="8"/>
    </row>
    <row r="1861" spans="1:10" x14ac:dyDescent="0.25">
      <c r="A1861" s="7">
        <v>2090</v>
      </c>
      <c r="B1861" s="8">
        <v>160</v>
      </c>
      <c r="C1861" s="8"/>
      <c r="D1861" s="8">
        <v>160</v>
      </c>
      <c r="G1861" s="14" t="s">
        <v>8414</v>
      </c>
      <c r="H1861">
        <v>21</v>
      </c>
      <c r="I1861" s="7"/>
      <c r="J1861" s="8"/>
    </row>
    <row r="1862" spans="1:10" x14ac:dyDescent="0.25">
      <c r="A1862" s="7">
        <v>2091</v>
      </c>
      <c r="B1862" s="8">
        <v>246</v>
      </c>
      <c r="C1862" s="8"/>
      <c r="D1862" s="8">
        <v>246</v>
      </c>
      <c r="G1862" s="14" t="s">
        <v>8414</v>
      </c>
      <c r="H1862">
        <v>69</v>
      </c>
      <c r="I1862" s="7"/>
      <c r="J1862" s="8"/>
    </row>
    <row r="1863" spans="1:10" x14ac:dyDescent="0.25">
      <c r="A1863" s="7">
        <v>2092</v>
      </c>
      <c r="B1863" s="8">
        <v>55</v>
      </c>
      <c r="C1863" s="8"/>
      <c r="D1863" s="8">
        <v>55</v>
      </c>
      <c r="G1863" s="14" t="s">
        <v>8414</v>
      </c>
      <c r="H1863">
        <v>16</v>
      </c>
      <c r="I1863" s="7"/>
      <c r="J1863" s="8"/>
    </row>
    <row r="1864" spans="1:10" x14ac:dyDescent="0.25">
      <c r="A1864" s="7">
        <v>2093</v>
      </c>
      <c r="B1864" s="8">
        <v>23</v>
      </c>
      <c r="C1864" s="8"/>
      <c r="D1864" s="8">
        <v>23</v>
      </c>
      <c r="G1864" s="14" t="s">
        <v>8414</v>
      </c>
      <c r="H1864">
        <v>55</v>
      </c>
      <c r="I1864" s="7"/>
      <c r="J1864" s="8"/>
    </row>
    <row r="1865" spans="1:10" x14ac:dyDescent="0.25">
      <c r="A1865" s="7">
        <v>2094</v>
      </c>
      <c r="B1865" s="8">
        <v>72</v>
      </c>
      <c r="C1865" s="8"/>
      <c r="D1865" s="8">
        <v>72</v>
      </c>
      <c r="G1865" s="14" t="s">
        <v>8414</v>
      </c>
      <c r="H1865">
        <v>27</v>
      </c>
      <c r="I1865" s="7"/>
      <c r="J1865" s="8"/>
    </row>
    <row r="1866" spans="1:10" x14ac:dyDescent="0.25">
      <c r="A1866" s="7">
        <v>2095</v>
      </c>
      <c r="B1866" s="8">
        <v>22</v>
      </c>
      <c r="C1866" s="8"/>
      <c r="D1866" s="8">
        <v>22</v>
      </c>
      <c r="G1866" s="14" t="s">
        <v>8414</v>
      </c>
      <c r="H1866">
        <v>36</v>
      </c>
      <c r="I1866" s="7"/>
      <c r="J1866" s="8"/>
    </row>
    <row r="1867" spans="1:10" x14ac:dyDescent="0.25">
      <c r="A1867" s="7">
        <v>2096</v>
      </c>
      <c r="B1867" s="8">
        <v>14</v>
      </c>
      <c r="C1867" s="8"/>
      <c r="D1867" s="8">
        <v>14</v>
      </c>
      <c r="G1867" s="14" t="s">
        <v>8414</v>
      </c>
      <c r="H1867">
        <v>19</v>
      </c>
      <c r="I1867" s="7"/>
      <c r="J1867" s="8"/>
    </row>
    <row r="1868" spans="1:10" x14ac:dyDescent="0.25">
      <c r="A1868" s="7">
        <v>2097</v>
      </c>
      <c r="B1868" s="8">
        <v>38</v>
      </c>
      <c r="C1868" s="8"/>
      <c r="D1868" s="8">
        <v>38</v>
      </c>
      <c r="G1868" s="14" t="s">
        <v>8414</v>
      </c>
      <c r="H1868">
        <v>12</v>
      </c>
      <c r="I1868" s="7"/>
      <c r="J1868" s="8"/>
    </row>
    <row r="1869" spans="1:10" x14ac:dyDescent="0.25">
      <c r="A1869" s="7">
        <v>2098</v>
      </c>
      <c r="B1869" s="8">
        <v>32</v>
      </c>
      <c r="C1869" s="8"/>
      <c r="D1869" s="8">
        <v>32</v>
      </c>
      <c r="G1869" s="14" t="s">
        <v>8414</v>
      </c>
      <c r="H1869">
        <v>17</v>
      </c>
      <c r="I1869" s="7"/>
      <c r="J1869" s="8"/>
    </row>
    <row r="1870" spans="1:10" x14ac:dyDescent="0.25">
      <c r="A1870" s="7">
        <v>2099</v>
      </c>
      <c r="B1870" s="8">
        <v>63</v>
      </c>
      <c r="C1870" s="8"/>
      <c r="D1870" s="8">
        <v>63</v>
      </c>
      <c r="G1870" s="14" t="s">
        <v>8414</v>
      </c>
      <c r="H1870">
        <v>114</v>
      </c>
      <c r="I1870" s="7"/>
      <c r="J1870" s="8"/>
    </row>
    <row r="1871" spans="1:10" x14ac:dyDescent="0.25">
      <c r="A1871" s="7">
        <v>2100</v>
      </c>
      <c r="B1871" s="8">
        <v>27</v>
      </c>
      <c r="C1871" s="8"/>
      <c r="D1871" s="8">
        <v>27</v>
      </c>
      <c r="G1871" s="14" t="s">
        <v>8414</v>
      </c>
      <c r="H1871">
        <v>93</v>
      </c>
      <c r="I1871" s="7"/>
      <c r="J1871" s="8"/>
    </row>
    <row r="1872" spans="1:10" x14ac:dyDescent="0.25">
      <c r="A1872" s="7">
        <v>2101</v>
      </c>
      <c r="B1872" s="8">
        <v>44</v>
      </c>
      <c r="C1872" s="8"/>
      <c r="D1872" s="8">
        <v>44</v>
      </c>
      <c r="G1872" s="14" t="s">
        <v>8414</v>
      </c>
      <c r="H1872">
        <v>36</v>
      </c>
      <c r="I1872" s="7"/>
      <c r="J1872" s="8"/>
    </row>
    <row r="1873" spans="1:10" x14ac:dyDescent="0.25">
      <c r="A1873" s="7">
        <v>2102</v>
      </c>
      <c r="B1873" s="8">
        <v>38</v>
      </c>
      <c r="C1873" s="8"/>
      <c r="D1873" s="8">
        <v>38</v>
      </c>
      <c r="G1873" s="14" t="s">
        <v>8414</v>
      </c>
      <c r="H1873">
        <v>61</v>
      </c>
      <c r="I1873" s="7"/>
      <c r="J1873" s="8"/>
    </row>
    <row r="1874" spans="1:10" x14ac:dyDescent="0.25">
      <c r="A1874" s="7">
        <v>2103</v>
      </c>
      <c r="B1874" s="8">
        <v>115</v>
      </c>
      <c r="C1874" s="8"/>
      <c r="D1874" s="8">
        <v>115</v>
      </c>
      <c r="G1874" s="14" t="s">
        <v>8414</v>
      </c>
      <c r="H1874">
        <v>47</v>
      </c>
      <c r="I1874" s="7"/>
      <c r="J1874" s="8"/>
    </row>
    <row r="1875" spans="1:10" x14ac:dyDescent="0.25">
      <c r="A1875" s="7">
        <v>2104</v>
      </c>
      <c r="B1875" s="8">
        <v>37</v>
      </c>
      <c r="C1875" s="8"/>
      <c r="D1875" s="8">
        <v>37</v>
      </c>
      <c r="G1875" s="14" t="s">
        <v>8414</v>
      </c>
      <c r="H1875">
        <v>17</v>
      </c>
      <c r="I1875" s="7"/>
      <c r="J1875" s="8"/>
    </row>
    <row r="1876" spans="1:10" x14ac:dyDescent="0.25">
      <c r="A1876" s="7">
        <v>2105</v>
      </c>
      <c r="B1876" s="8">
        <v>99</v>
      </c>
      <c r="C1876" s="8"/>
      <c r="D1876" s="8">
        <v>99</v>
      </c>
      <c r="G1876" s="14" t="s">
        <v>8414</v>
      </c>
      <c r="H1876">
        <v>63</v>
      </c>
      <c r="I1876" s="7"/>
      <c r="J1876" s="8"/>
    </row>
    <row r="1877" spans="1:10" x14ac:dyDescent="0.25">
      <c r="A1877" s="7">
        <v>2106</v>
      </c>
      <c r="B1877" s="8">
        <v>44</v>
      </c>
      <c r="C1877" s="8"/>
      <c r="D1877" s="8">
        <v>44</v>
      </c>
      <c r="G1877" s="14" t="s">
        <v>8414</v>
      </c>
      <c r="H1877">
        <v>9</v>
      </c>
      <c r="I1877" s="7"/>
      <c r="J1877" s="8"/>
    </row>
    <row r="1878" spans="1:10" x14ac:dyDescent="0.25">
      <c r="A1878" s="7">
        <v>2107</v>
      </c>
      <c r="B1878" s="8">
        <v>58</v>
      </c>
      <c r="C1878" s="8"/>
      <c r="D1878" s="8">
        <v>58</v>
      </c>
      <c r="G1878" s="14" t="s">
        <v>8414</v>
      </c>
      <c r="H1878">
        <v>30</v>
      </c>
      <c r="I1878" s="7"/>
      <c r="J1878" s="8"/>
    </row>
    <row r="1879" spans="1:10" x14ac:dyDescent="0.25">
      <c r="A1879" s="7">
        <v>2108</v>
      </c>
      <c r="B1879" s="8">
        <v>191</v>
      </c>
      <c r="C1879" s="8"/>
      <c r="D1879" s="8">
        <v>191</v>
      </c>
      <c r="G1879" s="14" t="s">
        <v>8414</v>
      </c>
      <c r="H1879">
        <v>23</v>
      </c>
      <c r="I1879" s="7"/>
      <c r="J1879" s="8"/>
    </row>
    <row r="1880" spans="1:10" x14ac:dyDescent="0.25">
      <c r="A1880" s="7">
        <v>2109</v>
      </c>
      <c r="B1880" s="8">
        <v>40</v>
      </c>
      <c r="C1880" s="8"/>
      <c r="D1880" s="8">
        <v>40</v>
      </c>
      <c r="G1880" s="14" t="s">
        <v>8414</v>
      </c>
      <c r="H1880">
        <v>33</v>
      </c>
      <c r="I1880" s="7"/>
      <c r="J1880" s="8"/>
    </row>
    <row r="1881" spans="1:10" x14ac:dyDescent="0.25">
      <c r="A1881" s="7">
        <v>2110</v>
      </c>
      <c r="B1881" s="8">
        <v>38</v>
      </c>
      <c r="C1881" s="8"/>
      <c r="D1881" s="8">
        <v>38</v>
      </c>
      <c r="G1881" s="14" t="s">
        <v>8414</v>
      </c>
      <c r="H1881">
        <v>39</v>
      </c>
      <c r="I1881" s="7"/>
      <c r="J1881" s="8"/>
    </row>
    <row r="1882" spans="1:10" x14ac:dyDescent="0.25">
      <c r="A1882" s="7">
        <v>2111</v>
      </c>
      <c r="B1882" s="8">
        <v>39</v>
      </c>
      <c r="C1882" s="8"/>
      <c r="D1882" s="8">
        <v>39</v>
      </c>
      <c r="G1882" s="14" t="s">
        <v>8414</v>
      </c>
      <c r="H1882">
        <v>17</v>
      </c>
      <c r="I1882" s="7"/>
      <c r="J1882" s="8"/>
    </row>
    <row r="1883" spans="1:10" x14ac:dyDescent="0.25">
      <c r="A1883" s="7">
        <v>2112</v>
      </c>
      <c r="B1883" s="8">
        <v>11</v>
      </c>
      <c r="C1883" s="8"/>
      <c r="D1883" s="8">
        <v>11</v>
      </c>
      <c r="G1883" s="14" t="s">
        <v>8414</v>
      </c>
      <c r="H1883">
        <v>6</v>
      </c>
      <c r="I1883" s="7"/>
      <c r="J1883" s="8"/>
    </row>
    <row r="1884" spans="1:10" x14ac:dyDescent="0.25">
      <c r="A1884" s="7">
        <v>2113</v>
      </c>
      <c r="B1884" s="8">
        <v>107</v>
      </c>
      <c r="C1884" s="8"/>
      <c r="D1884" s="8">
        <v>107</v>
      </c>
      <c r="G1884" s="14" t="s">
        <v>8414</v>
      </c>
      <c r="H1884">
        <v>39</v>
      </c>
      <c r="I1884" s="7"/>
      <c r="J1884" s="8"/>
    </row>
    <row r="1885" spans="1:10" x14ac:dyDescent="0.25">
      <c r="A1885" s="7">
        <v>2114</v>
      </c>
      <c r="B1885" s="8">
        <v>147</v>
      </c>
      <c r="C1885" s="8"/>
      <c r="D1885" s="8">
        <v>147</v>
      </c>
      <c r="G1885" s="14" t="s">
        <v>8414</v>
      </c>
      <c r="H1885">
        <v>57</v>
      </c>
      <c r="I1885" s="7"/>
      <c r="J1885" s="8"/>
    </row>
    <row r="1886" spans="1:10" x14ac:dyDescent="0.25">
      <c r="A1886" s="7">
        <v>2115</v>
      </c>
      <c r="B1886" s="8">
        <v>36</v>
      </c>
      <c r="C1886" s="8"/>
      <c r="D1886" s="8">
        <v>36</v>
      </c>
      <c r="G1886" s="14" t="s">
        <v>8414</v>
      </c>
      <c r="H1886">
        <v>56</v>
      </c>
      <c r="I1886" s="7"/>
      <c r="J1886" s="8"/>
    </row>
    <row r="1887" spans="1:10" x14ac:dyDescent="0.25">
      <c r="A1887" s="7">
        <v>2116</v>
      </c>
      <c r="B1887" s="8">
        <v>92</v>
      </c>
      <c r="C1887" s="8"/>
      <c r="D1887" s="8">
        <v>92</v>
      </c>
      <c r="G1887" s="14" t="s">
        <v>8414</v>
      </c>
      <c r="H1887">
        <v>13</v>
      </c>
      <c r="I1887" s="7"/>
      <c r="J1887" s="8"/>
    </row>
    <row r="1888" spans="1:10" x14ac:dyDescent="0.25">
      <c r="A1888" s="7">
        <v>2117</v>
      </c>
      <c r="B1888" s="8">
        <v>35</v>
      </c>
      <c r="C1888" s="8"/>
      <c r="D1888" s="8">
        <v>35</v>
      </c>
      <c r="G1888" s="14" t="s">
        <v>8414</v>
      </c>
      <c r="H1888">
        <v>95</v>
      </c>
      <c r="I1888" s="7"/>
      <c r="J1888" s="8"/>
    </row>
    <row r="1889" spans="1:10" x14ac:dyDescent="0.25">
      <c r="A1889" s="7">
        <v>2118</v>
      </c>
      <c r="B1889" s="8">
        <v>17</v>
      </c>
      <c r="C1889" s="8"/>
      <c r="D1889" s="8">
        <v>17</v>
      </c>
      <c r="G1889" s="14" t="s">
        <v>8414</v>
      </c>
      <c r="H1889">
        <v>80</v>
      </c>
      <c r="I1889" s="7"/>
      <c r="J1889" s="8"/>
    </row>
    <row r="1890" spans="1:10" x14ac:dyDescent="0.25">
      <c r="A1890" s="7">
        <v>2119</v>
      </c>
      <c r="B1890" s="8">
        <v>22</v>
      </c>
      <c r="C1890" s="8"/>
      <c r="D1890" s="8">
        <v>22</v>
      </c>
      <c r="G1890" s="14" t="s">
        <v>8414</v>
      </c>
      <c r="H1890">
        <v>133</v>
      </c>
      <c r="I1890" s="7"/>
      <c r="J1890" s="8"/>
    </row>
    <row r="1891" spans="1:10" x14ac:dyDescent="0.25">
      <c r="A1891" s="7">
        <v>2120</v>
      </c>
      <c r="B1891" s="8">
        <v>69</v>
      </c>
      <c r="C1891" s="8"/>
      <c r="D1891" s="8">
        <v>69</v>
      </c>
      <c r="G1891" s="14" t="s">
        <v>8414</v>
      </c>
      <c r="H1891">
        <v>44</v>
      </c>
      <c r="I1891" s="7"/>
      <c r="J1891" s="8"/>
    </row>
    <row r="1892" spans="1:10" x14ac:dyDescent="0.25">
      <c r="A1892" s="7">
        <v>2121</v>
      </c>
      <c r="B1892" s="8"/>
      <c r="C1892" s="8">
        <v>10</v>
      </c>
      <c r="D1892" s="8">
        <v>10</v>
      </c>
      <c r="G1892" s="14" t="s">
        <v>8414</v>
      </c>
      <c r="H1892">
        <v>30</v>
      </c>
      <c r="I1892" s="7"/>
      <c r="J1892" s="8"/>
    </row>
    <row r="1893" spans="1:10" x14ac:dyDescent="0.25">
      <c r="A1893" s="7">
        <v>2122</v>
      </c>
      <c r="B1893" s="8"/>
      <c r="C1893" s="8">
        <v>3</v>
      </c>
      <c r="D1893" s="8">
        <v>3</v>
      </c>
      <c r="G1893" s="14" t="s">
        <v>8414</v>
      </c>
      <c r="H1893">
        <v>56</v>
      </c>
      <c r="I1893" s="7"/>
      <c r="J1893" s="8"/>
    </row>
    <row r="1894" spans="1:10" x14ac:dyDescent="0.25">
      <c r="A1894" s="7">
        <v>2123</v>
      </c>
      <c r="B1894" s="8"/>
      <c r="C1894" s="8">
        <v>5</v>
      </c>
      <c r="D1894" s="8">
        <v>5</v>
      </c>
      <c r="G1894" s="14" t="s">
        <v>8414</v>
      </c>
      <c r="H1894">
        <v>66</v>
      </c>
      <c r="I1894" s="7"/>
      <c r="J1894" s="8"/>
    </row>
    <row r="1895" spans="1:10" x14ac:dyDescent="0.25">
      <c r="A1895" s="7">
        <v>2124</v>
      </c>
      <c r="B1895" s="8"/>
      <c r="C1895" s="8">
        <v>5</v>
      </c>
      <c r="D1895" s="8">
        <v>5</v>
      </c>
      <c r="G1895" s="14" t="s">
        <v>8414</v>
      </c>
      <c r="H1895">
        <v>29</v>
      </c>
      <c r="I1895" s="7"/>
      <c r="J1895" s="8"/>
    </row>
    <row r="1896" spans="1:10" x14ac:dyDescent="0.25">
      <c r="A1896" s="7">
        <v>2125</v>
      </c>
      <c r="B1896" s="8"/>
      <c r="C1896" s="8">
        <v>27</v>
      </c>
      <c r="D1896" s="8">
        <v>27</v>
      </c>
      <c r="G1896" s="14" t="s">
        <v>8414</v>
      </c>
      <c r="H1896">
        <v>72</v>
      </c>
      <c r="I1896" s="7"/>
      <c r="J1896" s="8"/>
    </row>
    <row r="1897" spans="1:10" x14ac:dyDescent="0.25">
      <c r="A1897" s="7">
        <v>2126</v>
      </c>
      <c r="B1897" s="8"/>
      <c r="C1897" s="8">
        <v>2</v>
      </c>
      <c r="D1897" s="8">
        <v>2</v>
      </c>
      <c r="G1897" s="14" t="s">
        <v>8414</v>
      </c>
      <c r="H1897">
        <v>27</v>
      </c>
      <c r="I1897" s="7"/>
      <c r="J1897" s="8"/>
    </row>
    <row r="1898" spans="1:10" x14ac:dyDescent="0.25">
      <c r="A1898" s="7">
        <v>2127</v>
      </c>
      <c r="B1898" s="8"/>
      <c r="C1898" s="8">
        <v>236</v>
      </c>
      <c r="D1898" s="8">
        <v>236</v>
      </c>
      <c r="G1898" s="14" t="s">
        <v>8414</v>
      </c>
      <c r="H1898">
        <v>10</v>
      </c>
      <c r="I1898" s="7"/>
      <c r="J1898" s="8"/>
    </row>
    <row r="1899" spans="1:10" x14ac:dyDescent="0.25">
      <c r="A1899" s="7">
        <v>2128</v>
      </c>
      <c r="B1899" s="8"/>
      <c r="C1899" s="8">
        <v>1</v>
      </c>
      <c r="D1899" s="8">
        <v>1</v>
      </c>
      <c r="G1899" s="14" t="s">
        <v>8414</v>
      </c>
      <c r="H1899">
        <v>35</v>
      </c>
      <c r="I1899" s="7"/>
      <c r="J1899" s="8"/>
    </row>
    <row r="1900" spans="1:10" x14ac:dyDescent="0.25">
      <c r="A1900" s="7">
        <v>2129</v>
      </c>
      <c r="B1900" s="8"/>
      <c r="C1900" s="8">
        <v>12</v>
      </c>
      <c r="D1900" s="8">
        <v>12</v>
      </c>
      <c r="G1900" s="14" t="s">
        <v>8414</v>
      </c>
      <c r="H1900">
        <v>29</v>
      </c>
      <c r="I1900" s="7"/>
      <c r="J1900" s="8"/>
    </row>
    <row r="1901" spans="1:10" x14ac:dyDescent="0.25">
      <c r="A1901" s="7">
        <v>2130</v>
      </c>
      <c r="B1901" s="8"/>
      <c r="C1901" s="8">
        <v>4</v>
      </c>
      <c r="D1901" s="8">
        <v>4</v>
      </c>
      <c r="G1901" s="14" t="s">
        <v>8414</v>
      </c>
      <c r="H1901">
        <v>13</v>
      </c>
      <c r="I1901" s="7"/>
      <c r="J1901" s="8"/>
    </row>
    <row r="1902" spans="1:10" x14ac:dyDescent="0.25">
      <c r="A1902" s="7">
        <v>2131</v>
      </c>
      <c r="B1902" s="8"/>
      <c r="C1902" s="8">
        <v>3</v>
      </c>
      <c r="D1902" s="8">
        <v>3</v>
      </c>
      <c r="G1902" s="14" t="s">
        <v>8414</v>
      </c>
      <c r="H1902">
        <v>72</v>
      </c>
      <c r="I1902" s="7"/>
      <c r="J1902" s="8"/>
    </row>
    <row r="1903" spans="1:10" x14ac:dyDescent="0.25">
      <c r="A1903" s="7">
        <v>2132</v>
      </c>
      <c r="B1903" s="8"/>
      <c r="C1903" s="8">
        <v>99</v>
      </c>
      <c r="D1903" s="8">
        <v>99</v>
      </c>
      <c r="G1903" s="14" t="s">
        <v>8414</v>
      </c>
      <c r="H1903">
        <v>78</v>
      </c>
      <c r="I1903" s="7"/>
      <c r="J1903" s="8"/>
    </row>
    <row r="1904" spans="1:10" x14ac:dyDescent="0.25">
      <c r="A1904" s="7">
        <v>2133</v>
      </c>
      <c r="B1904" s="8"/>
      <c r="C1904" s="8">
        <v>3</v>
      </c>
      <c r="D1904" s="8">
        <v>3</v>
      </c>
      <c r="G1904" s="14" t="s">
        <v>8414</v>
      </c>
      <c r="H1904">
        <v>49</v>
      </c>
      <c r="I1904" s="7"/>
      <c r="J1904" s="8"/>
    </row>
    <row r="1905" spans="1:10" x14ac:dyDescent="0.25">
      <c r="A1905" s="7">
        <v>2134</v>
      </c>
      <c r="B1905" s="8"/>
      <c r="C1905" s="8">
        <v>3</v>
      </c>
      <c r="D1905" s="8">
        <v>3</v>
      </c>
      <c r="G1905" s="14" t="s">
        <v>8414</v>
      </c>
      <c r="H1905">
        <v>42</v>
      </c>
      <c r="I1905" s="7"/>
      <c r="J1905" s="8"/>
    </row>
    <row r="1906" spans="1:10" x14ac:dyDescent="0.25">
      <c r="A1906" s="7">
        <v>2135</v>
      </c>
      <c r="B1906" s="8"/>
      <c r="C1906" s="8">
        <v>22</v>
      </c>
      <c r="D1906" s="8">
        <v>22</v>
      </c>
      <c r="G1906" s="14" t="s">
        <v>8414</v>
      </c>
      <c r="H1906">
        <v>35</v>
      </c>
      <c r="I1906" s="7"/>
      <c r="J1906" s="8"/>
    </row>
    <row r="1907" spans="1:10" x14ac:dyDescent="0.25">
      <c r="A1907" s="7">
        <v>2136</v>
      </c>
      <c r="B1907" s="8"/>
      <c r="C1907" s="8">
        <v>4</v>
      </c>
      <c r="D1907" s="8">
        <v>4</v>
      </c>
      <c r="G1907" s="14" t="s">
        <v>8414</v>
      </c>
      <c r="H1907">
        <v>42</v>
      </c>
      <c r="I1907" s="7"/>
      <c r="J1907" s="8"/>
    </row>
    <row r="1908" spans="1:10" x14ac:dyDescent="0.25">
      <c r="A1908" s="7">
        <v>2137</v>
      </c>
      <c r="B1908" s="8"/>
      <c r="C1908" s="8">
        <v>534</v>
      </c>
      <c r="D1908" s="8">
        <v>534</v>
      </c>
      <c r="G1908" s="14" t="s">
        <v>8414</v>
      </c>
      <c r="H1908">
        <v>42</v>
      </c>
      <c r="I1908" s="7"/>
      <c r="J1908" s="8"/>
    </row>
    <row r="1909" spans="1:10" x14ac:dyDescent="0.25">
      <c r="A1909" s="7">
        <v>2138</v>
      </c>
      <c r="B1909" s="8"/>
      <c r="C1909" s="8">
        <v>12</v>
      </c>
      <c r="D1909" s="8">
        <v>12</v>
      </c>
      <c r="G1909" s="14" t="s">
        <v>8414</v>
      </c>
      <c r="H1909">
        <v>31</v>
      </c>
      <c r="I1909" s="7"/>
      <c r="J1909" s="8"/>
    </row>
    <row r="1910" spans="1:10" x14ac:dyDescent="0.25">
      <c r="A1910" s="7">
        <v>2139</v>
      </c>
      <c r="B1910" s="8"/>
      <c r="C1910" s="8">
        <v>56</v>
      </c>
      <c r="D1910" s="8">
        <v>56</v>
      </c>
      <c r="G1910" s="14" t="s">
        <v>8414</v>
      </c>
      <c r="H1910">
        <v>38</v>
      </c>
      <c r="I1910" s="7"/>
      <c r="J1910" s="8"/>
    </row>
    <row r="1911" spans="1:10" x14ac:dyDescent="0.25">
      <c r="A1911" s="7">
        <v>2140</v>
      </c>
      <c r="B1911" s="8"/>
      <c r="C1911" s="8">
        <v>11</v>
      </c>
      <c r="D1911" s="8">
        <v>11</v>
      </c>
      <c r="G1911" s="14" t="s">
        <v>8414</v>
      </c>
      <c r="H1911">
        <v>8</v>
      </c>
      <c r="I1911" s="7"/>
      <c r="J1911" s="8"/>
    </row>
    <row r="1912" spans="1:10" x14ac:dyDescent="0.25">
      <c r="A1912" s="7">
        <v>2141</v>
      </c>
      <c r="B1912" s="8"/>
      <c r="C1912" s="8">
        <v>0</v>
      </c>
      <c r="D1912" s="8">
        <v>0</v>
      </c>
      <c r="G1912" s="14" t="s">
        <v>8414</v>
      </c>
      <c r="H1912">
        <v>39</v>
      </c>
      <c r="I1912" s="7"/>
      <c r="J1912" s="8"/>
    </row>
    <row r="1913" spans="1:10" x14ac:dyDescent="0.25">
      <c r="A1913" s="7">
        <v>2142</v>
      </c>
      <c r="B1913" s="8"/>
      <c r="C1913" s="8">
        <v>12</v>
      </c>
      <c r="D1913" s="8">
        <v>12</v>
      </c>
      <c r="G1913" s="14" t="s">
        <v>8414</v>
      </c>
      <c r="H1913">
        <v>29</v>
      </c>
      <c r="I1913" s="7"/>
      <c r="J1913" s="8"/>
    </row>
    <row r="1914" spans="1:10" x14ac:dyDescent="0.25">
      <c r="A1914" s="7">
        <v>2143</v>
      </c>
      <c r="B1914" s="8"/>
      <c r="C1914" s="8">
        <v>5</v>
      </c>
      <c r="D1914" s="8">
        <v>5</v>
      </c>
      <c r="G1914" s="14" t="s">
        <v>8414</v>
      </c>
      <c r="H1914">
        <v>72</v>
      </c>
      <c r="I1914" s="7"/>
      <c r="J1914" s="8"/>
    </row>
    <row r="1915" spans="1:10" x14ac:dyDescent="0.25">
      <c r="A1915" s="7">
        <v>2144</v>
      </c>
      <c r="B1915" s="8"/>
      <c r="C1915" s="8">
        <v>24</v>
      </c>
      <c r="D1915" s="8">
        <v>24</v>
      </c>
      <c r="G1915" s="14" t="s">
        <v>8414</v>
      </c>
      <c r="H1915">
        <v>15</v>
      </c>
      <c r="I1915" s="7"/>
      <c r="J1915" s="8"/>
    </row>
    <row r="1916" spans="1:10" x14ac:dyDescent="0.25">
      <c r="A1916" s="7">
        <v>2145</v>
      </c>
      <c r="B1916" s="8"/>
      <c r="C1916" s="8">
        <v>89</v>
      </c>
      <c r="D1916" s="8">
        <v>89</v>
      </c>
      <c r="G1916" s="14" t="s">
        <v>8414</v>
      </c>
      <c r="H1916">
        <v>33</v>
      </c>
      <c r="I1916" s="7"/>
      <c r="J1916" s="8"/>
    </row>
    <row r="1917" spans="1:10" x14ac:dyDescent="0.25">
      <c r="A1917" s="7">
        <v>2146</v>
      </c>
      <c r="B1917" s="8"/>
      <c r="C1917" s="8">
        <v>1</v>
      </c>
      <c r="D1917" s="8">
        <v>1</v>
      </c>
      <c r="G1917" s="14" t="s">
        <v>8414</v>
      </c>
      <c r="H1917">
        <v>15</v>
      </c>
      <c r="I1917" s="7"/>
      <c r="J1917" s="8"/>
    </row>
    <row r="1918" spans="1:10" x14ac:dyDescent="0.25">
      <c r="A1918" s="7">
        <v>2147</v>
      </c>
      <c r="B1918" s="8"/>
      <c r="C1918" s="8">
        <v>55</v>
      </c>
      <c r="D1918" s="8">
        <v>55</v>
      </c>
      <c r="G1918" s="14" t="s">
        <v>8414</v>
      </c>
      <c r="H1918">
        <v>19</v>
      </c>
      <c r="I1918" s="7"/>
      <c r="J1918" s="8"/>
    </row>
    <row r="1919" spans="1:10" x14ac:dyDescent="0.25">
      <c r="A1919" s="7">
        <v>2148</v>
      </c>
      <c r="B1919" s="8"/>
      <c r="C1919" s="8">
        <v>2</v>
      </c>
      <c r="D1919" s="8">
        <v>2</v>
      </c>
      <c r="G1919" s="14" t="s">
        <v>8414</v>
      </c>
      <c r="H1919">
        <v>17</v>
      </c>
      <c r="I1919" s="7"/>
      <c r="J1919" s="8"/>
    </row>
    <row r="1920" spans="1:10" x14ac:dyDescent="0.25">
      <c r="A1920" s="7">
        <v>2149</v>
      </c>
      <c r="B1920" s="8"/>
      <c r="C1920" s="8">
        <v>0</v>
      </c>
      <c r="D1920" s="8">
        <v>0</v>
      </c>
      <c r="G1920" s="14" t="s">
        <v>8414</v>
      </c>
      <c r="H1920">
        <v>44</v>
      </c>
      <c r="I1920" s="7"/>
      <c r="J1920" s="8"/>
    </row>
    <row r="1921" spans="1:10" x14ac:dyDescent="0.25">
      <c r="A1921" s="7">
        <v>2150</v>
      </c>
      <c r="B1921" s="8"/>
      <c r="C1921" s="8">
        <v>4</v>
      </c>
      <c r="D1921" s="8">
        <v>4</v>
      </c>
      <c r="G1921" s="14" t="s">
        <v>8414</v>
      </c>
      <c r="H1921">
        <v>10</v>
      </c>
      <c r="I1921" s="7"/>
      <c r="J1921" s="8"/>
    </row>
    <row r="1922" spans="1:10" x14ac:dyDescent="0.25">
      <c r="A1922" s="7">
        <v>2151</v>
      </c>
      <c r="B1922" s="8"/>
      <c r="C1922" s="8">
        <v>6</v>
      </c>
      <c r="D1922" s="8">
        <v>6</v>
      </c>
      <c r="G1922" s="14" t="s">
        <v>8414</v>
      </c>
      <c r="H1922">
        <v>46</v>
      </c>
      <c r="I1922" s="7"/>
      <c r="J1922" s="8"/>
    </row>
    <row r="1923" spans="1:10" x14ac:dyDescent="0.25">
      <c r="A1923" s="7">
        <v>2152</v>
      </c>
      <c r="B1923" s="8"/>
      <c r="C1923" s="8">
        <v>4</v>
      </c>
      <c r="D1923" s="8">
        <v>4</v>
      </c>
      <c r="G1923" s="14" t="s">
        <v>8414</v>
      </c>
      <c r="H1923">
        <v>11</v>
      </c>
      <c r="I1923" s="7"/>
      <c r="J1923" s="8"/>
    </row>
    <row r="1924" spans="1:10" x14ac:dyDescent="0.25">
      <c r="A1924" s="7">
        <v>2153</v>
      </c>
      <c r="B1924" s="8"/>
      <c r="C1924" s="8">
        <v>4</v>
      </c>
      <c r="D1924" s="8">
        <v>4</v>
      </c>
      <c r="G1924" s="14" t="s">
        <v>8414</v>
      </c>
      <c r="H1924">
        <v>13</v>
      </c>
      <c r="I1924" s="7"/>
      <c r="J1924" s="8"/>
    </row>
    <row r="1925" spans="1:10" x14ac:dyDescent="0.25">
      <c r="A1925" s="7">
        <v>2154</v>
      </c>
      <c r="B1925" s="8"/>
      <c r="C1925" s="8">
        <v>2</v>
      </c>
      <c r="D1925" s="8">
        <v>2</v>
      </c>
      <c r="G1925" s="14" t="s">
        <v>8414</v>
      </c>
      <c r="H1925">
        <v>33</v>
      </c>
      <c r="I1925" s="7"/>
      <c r="J1925" s="8"/>
    </row>
    <row r="1926" spans="1:10" x14ac:dyDescent="0.25">
      <c r="A1926" s="7">
        <v>2155</v>
      </c>
      <c r="B1926" s="8"/>
      <c r="C1926" s="8">
        <v>5</v>
      </c>
      <c r="D1926" s="8">
        <v>5</v>
      </c>
      <c r="G1926" s="14" t="s">
        <v>8414</v>
      </c>
      <c r="H1926">
        <v>28</v>
      </c>
      <c r="I1926" s="7"/>
      <c r="J1926" s="8"/>
    </row>
    <row r="1927" spans="1:10" x14ac:dyDescent="0.25">
      <c r="A1927" s="7">
        <v>2156</v>
      </c>
      <c r="B1927" s="8"/>
      <c r="C1927" s="8">
        <v>83</v>
      </c>
      <c r="D1927" s="8">
        <v>83</v>
      </c>
      <c r="G1927" s="14" t="s">
        <v>8414</v>
      </c>
      <c r="H1927">
        <v>21</v>
      </c>
      <c r="I1927" s="7"/>
      <c r="J1927" s="8"/>
    </row>
    <row r="1928" spans="1:10" x14ac:dyDescent="0.25">
      <c r="A1928" s="7">
        <v>2157</v>
      </c>
      <c r="B1928" s="8"/>
      <c r="C1928" s="8">
        <v>57</v>
      </c>
      <c r="D1928" s="8">
        <v>57</v>
      </c>
      <c r="G1928" s="14" t="s">
        <v>8414</v>
      </c>
      <c r="H1928">
        <v>13</v>
      </c>
      <c r="I1928" s="7"/>
      <c r="J1928" s="8"/>
    </row>
    <row r="1929" spans="1:10" x14ac:dyDescent="0.25">
      <c r="A1929" s="7">
        <v>2158</v>
      </c>
      <c r="B1929" s="8"/>
      <c r="C1929" s="8">
        <v>311</v>
      </c>
      <c r="D1929" s="8">
        <v>311</v>
      </c>
      <c r="G1929" s="14" t="s">
        <v>8414</v>
      </c>
      <c r="H1929">
        <v>34</v>
      </c>
      <c r="I1929" s="7"/>
      <c r="J1929" s="8"/>
    </row>
    <row r="1930" spans="1:10" x14ac:dyDescent="0.25">
      <c r="A1930" s="7">
        <v>2159</v>
      </c>
      <c r="B1930" s="8"/>
      <c r="C1930" s="8">
        <v>2</v>
      </c>
      <c r="D1930" s="8">
        <v>2</v>
      </c>
      <c r="G1930" s="14" t="s">
        <v>8414</v>
      </c>
      <c r="H1930">
        <v>80</v>
      </c>
      <c r="I1930" s="7"/>
      <c r="J1930" s="8"/>
    </row>
    <row r="1931" spans="1:10" x14ac:dyDescent="0.25">
      <c r="A1931" s="7">
        <v>2160</v>
      </c>
      <c r="B1931" s="8"/>
      <c r="C1931" s="8">
        <v>16</v>
      </c>
      <c r="D1931" s="8">
        <v>16</v>
      </c>
      <c r="G1931" s="14" t="s">
        <v>8414</v>
      </c>
      <c r="H1931">
        <v>74</v>
      </c>
      <c r="I1931" s="7"/>
      <c r="J1931" s="8"/>
    </row>
    <row r="1932" spans="1:10" x14ac:dyDescent="0.25">
      <c r="A1932" s="7">
        <v>2161</v>
      </c>
      <c r="B1932" s="8">
        <v>13</v>
      </c>
      <c r="C1932" s="8"/>
      <c r="D1932" s="8">
        <v>13</v>
      </c>
      <c r="G1932" s="14" t="s">
        <v>8414</v>
      </c>
      <c r="H1932">
        <v>7</v>
      </c>
      <c r="I1932" s="7"/>
      <c r="J1932" s="8"/>
    </row>
    <row r="1933" spans="1:10" x14ac:dyDescent="0.25">
      <c r="A1933" s="7">
        <v>2162</v>
      </c>
      <c r="B1933" s="8">
        <v>58</v>
      </c>
      <c r="C1933" s="8"/>
      <c r="D1933" s="8">
        <v>58</v>
      </c>
      <c r="G1933" s="14" t="s">
        <v>8414</v>
      </c>
      <c r="H1933">
        <v>34</v>
      </c>
      <c r="I1933" s="7"/>
      <c r="J1933" s="8"/>
    </row>
    <row r="1934" spans="1:10" x14ac:dyDescent="0.25">
      <c r="A1934" s="7">
        <v>2163</v>
      </c>
      <c r="B1934" s="8">
        <v>44</v>
      </c>
      <c r="C1934" s="8"/>
      <c r="D1934" s="8">
        <v>44</v>
      </c>
      <c r="G1934" s="14" t="s">
        <v>8414</v>
      </c>
      <c r="H1934">
        <v>86</v>
      </c>
      <c r="I1934" s="7"/>
      <c r="J1934" s="8"/>
    </row>
    <row r="1935" spans="1:10" x14ac:dyDescent="0.25">
      <c r="A1935" s="7">
        <v>2164</v>
      </c>
      <c r="B1935" s="8">
        <v>83</v>
      </c>
      <c r="C1935" s="8"/>
      <c r="D1935" s="8">
        <v>83</v>
      </c>
      <c r="G1935" s="14" t="s">
        <v>8414</v>
      </c>
      <c r="H1935">
        <v>37</v>
      </c>
      <c r="I1935" s="7"/>
      <c r="J1935" s="8"/>
    </row>
    <row r="1936" spans="1:10" x14ac:dyDescent="0.25">
      <c r="A1936" s="7">
        <v>2165</v>
      </c>
      <c r="B1936" s="8">
        <v>117</v>
      </c>
      <c r="C1936" s="8"/>
      <c r="D1936" s="8">
        <v>117</v>
      </c>
      <c r="G1936" s="14" t="s">
        <v>8414</v>
      </c>
      <c r="H1936">
        <v>18</v>
      </c>
      <c r="I1936" s="7"/>
      <c r="J1936" s="8"/>
    </row>
    <row r="1937" spans="1:10" x14ac:dyDescent="0.25">
      <c r="A1937" s="7">
        <v>2166</v>
      </c>
      <c r="B1937" s="8">
        <v>32</v>
      </c>
      <c r="C1937" s="8"/>
      <c r="D1937" s="8">
        <v>32</v>
      </c>
      <c r="G1937" s="14" t="s">
        <v>8414</v>
      </c>
      <c r="H1937">
        <v>22</v>
      </c>
      <c r="I1937" s="7"/>
      <c r="J1937" s="8"/>
    </row>
    <row r="1938" spans="1:10" x14ac:dyDescent="0.25">
      <c r="A1938" s="7">
        <v>2167</v>
      </c>
      <c r="B1938" s="8">
        <v>8</v>
      </c>
      <c r="C1938" s="8"/>
      <c r="D1938" s="8">
        <v>8</v>
      </c>
      <c r="G1938" s="14" t="s">
        <v>8414</v>
      </c>
      <c r="H1938">
        <v>26</v>
      </c>
      <c r="I1938" s="7"/>
      <c r="J1938" s="8"/>
    </row>
    <row r="1939" spans="1:10" x14ac:dyDescent="0.25">
      <c r="A1939" s="7">
        <v>2168</v>
      </c>
      <c r="B1939" s="8">
        <v>340</v>
      </c>
      <c r="C1939" s="8"/>
      <c r="D1939" s="8">
        <v>340</v>
      </c>
      <c r="G1939" s="14" t="s">
        <v>8414</v>
      </c>
      <c r="H1939">
        <v>27</v>
      </c>
      <c r="I1939" s="7"/>
      <c r="J1939" s="8"/>
    </row>
    <row r="1940" spans="1:10" x14ac:dyDescent="0.25">
      <c r="A1940" s="7">
        <v>2169</v>
      </c>
      <c r="B1940" s="8">
        <v>7</v>
      </c>
      <c r="C1940" s="8"/>
      <c r="D1940" s="8">
        <v>7</v>
      </c>
      <c r="G1940" s="14" t="s">
        <v>8414</v>
      </c>
      <c r="H1940">
        <v>8</v>
      </c>
      <c r="I1940" s="7"/>
      <c r="J1940" s="8"/>
    </row>
    <row r="1941" spans="1:10" x14ac:dyDescent="0.25">
      <c r="A1941" s="7">
        <v>2170</v>
      </c>
      <c r="B1941" s="8">
        <v>19</v>
      </c>
      <c r="C1941" s="8"/>
      <c r="D1941" s="8">
        <v>19</v>
      </c>
      <c r="G1941" s="14" t="s">
        <v>8414</v>
      </c>
      <c r="H1941">
        <v>204</v>
      </c>
      <c r="I1941" s="7"/>
      <c r="J1941" s="8"/>
    </row>
    <row r="1942" spans="1:10" x14ac:dyDescent="0.25">
      <c r="A1942" s="7">
        <v>2171</v>
      </c>
      <c r="B1942" s="8">
        <v>47</v>
      </c>
      <c r="C1942" s="8"/>
      <c r="D1942" s="8">
        <v>47</v>
      </c>
      <c r="G1942" s="14" t="s">
        <v>8414</v>
      </c>
      <c r="H1942">
        <v>46</v>
      </c>
      <c r="I1942" s="7"/>
      <c r="J1942" s="8"/>
    </row>
    <row r="1943" spans="1:10" x14ac:dyDescent="0.25">
      <c r="A1943" s="7">
        <v>2172</v>
      </c>
      <c r="B1943" s="8">
        <v>13</v>
      </c>
      <c r="C1943" s="8"/>
      <c r="D1943" s="8">
        <v>13</v>
      </c>
      <c r="G1943" s="14" t="s">
        <v>8414</v>
      </c>
      <c r="H1943">
        <v>17</v>
      </c>
      <c r="I1943" s="7"/>
      <c r="J1943" s="8"/>
    </row>
    <row r="1944" spans="1:10" x14ac:dyDescent="0.25">
      <c r="A1944" s="7">
        <v>2173</v>
      </c>
      <c r="B1944" s="8">
        <v>90</v>
      </c>
      <c r="C1944" s="8"/>
      <c r="D1944" s="8">
        <v>90</v>
      </c>
      <c r="G1944" s="14" t="s">
        <v>8414</v>
      </c>
      <c r="H1944">
        <v>28</v>
      </c>
      <c r="I1944" s="7"/>
      <c r="J1944" s="8"/>
    </row>
    <row r="1945" spans="1:10" x14ac:dyDescent="0.25">
      <c r="A1945" s="7">
        <v>2174</v>
      </c>
      <c r="B1945" s="8">
        <v>63</v>
      </c>
      <c r="C1945" s="8"/>
      <c r="D1945" s="8">
        <v>63</v>
      </c>
      <c r="G1945" s="14" t="s">
        <v>8414</v>
      </c>
      <c r="H1945">
        <v>83</v>
      </c>
      <c r="I1945" s="7"/>
      <c r="J1945" s="8"/>
    </row>
    <row r="1946" spans="1:10" x14ac:dyDescent="0.25">
      <c r="A1946" s="7">
        <v>2175</v>
      </c>
      <c r="B1946" s="8">
        <v>26</v>
      </c>
      <c r="C1946" s="8"/>
      <c r="D1946" s="8">
        <v>26</v>
      </c>
      <c r="G1946" s="14" t="s">
        <v>8414</v>
      </c>
      <c r="H1946">
        <v>13</v>
      </c>
      <c r="I1946" s="7"/>
      <c r="J1946" s="8"/>
    </row>
    <row r="1947" spans="1:10" x14ac:dyDescent="0.25">
      <c r="A1947" s="7">
        <v>2176</v>
      </c>
      <c r="B1947" s="8">
        <v>71</v>
      </c>
      <c r="C1947" s="8"/>
      <c r="D1947" s="8">
        <v>71</v>
      </c>
      <c r="G1947" s="14" t="s">
        <v>8414</v>
      </c>
      <c r="H1947">
        <v>8</v>
      </c>
      <c r="I1947" s="7"/>
      <c r="J1947" s="8"/>
    </row>
    <row r="1948" spans="1:10" x14ac:dyDescent="0.25">
      <c r="A1948" s="7">
        <v>2177</v>
      </c>
      <c r="B1948" s="8">
        <v>38</v>
      </c>
      <c r="C1948" s="8"/>
      <c r="D1948" s="8">
        <v>38</v>
      </c>
      <c r="G1948" s="14" t="s">
        <v>8414</v>
      </c>
      <c r="H1948">
        <v>32</v>
      </c>
      <c r="I1948" s="7"/>
      <c r="J1948" s="8"/>
    </row>
    <row r="1949" spans="1:10" x14ac:dyDescent="0.25">
      <c r="A1949" s="7">
        <v>2178</v>
      </c>
      <c r="B1949" s="8">
        <v>859</v>
      </c>
      <c r="C1949" s="8"/>
      <c r="D1949" s="8">
        <v>859</v>
      </c>
      <c r="G1949" s="14" t="s">
        <v>8414</v>
      </c>
      <c r="H1949">
        <v>85</v>
      </c>
      <c r="I1949" s="7"/>
      <c r="J1949" s="8"/>
    </row>
    <row r="1950" spans="1:10" x14ac:dyDescent="0.25">
      <c r="A1950" s="7">
        <v>2179</v>
      </c>
      <c r="B1950" s="8">
        <v>21</v>
      </c>
      <c r="C1950" s="8"/>
      <c r="D1950" s="8">
        <v>21</v>
      </c>
      <c r="G1950" s="14" t="s">
        <v>8414</v>
      </c>
      <c r="H1950">
        <v>29</v>
      </c>
      <c r="I1950" s="7"/>
      <c r="J1950" s="8"/>
    </row>
    <row r="1951" spans="1:10" x14ac:dyDescent="0.25">
      <c r="A1951" s="7">
        <v>2180</v>
      </c>
      <c r="B1951" s="8">
        <v>78</v>
      </c>
      <c r="C1951" s="8"/>
      <c r="D1951" s="8">
        <v>78</v>
      </c>
      <c r="G1951" s="14" t="s">
        <v>8414</v>
      </c>
      <c r="H1951">
        <v>24</v>
      </c>
      <c r="I1951" s="7"/>
      <c r="J1951" s="8"/>
    </row>
    <row r="1952" spans="1:10" x14ac:dyDescent="0.25">
      <c r="A1952" s="7">
        <v>2181</v>
      </c>
      <c r="B1952" s="8">
        <v>53</v>
      </c>
      <c r="C1952" s="8"/>
      <c r="D1952" s="8">
        <v>53</v>
      </c>
      <c r="G1952" s="14" t="s">
        <v>8414</v>
      </c>
      <c r="H1952">
        <v>8</v>
      </c>
      <c r="I1952" s="7"/>
      <c r="J1952" s="8"/>
    </row>
    <row r="1953" spans="1:10" x14ac:dyDescent="0.25">
      <c r="A1953" s="7">
        <v>2182</v>
      </c>
      <c r="B1953" s="8">
        <v>356</v>
      </c>
      <c r="C1953" s="8"/>
      <c r="D1953" s="8">
        <v>356</v>
      </c>
      <c r="G1953" s="14" t="s">
        <v>8414</v>
      </c>
      <c r="H1953">
        <v>19</v>
      </c>
      <c r="I1953" s="7"/>
      <c r="J1953" s="8"/>
    </row>
    <row r="1954" spans="1:10" x14ac:dyDescent="0.25">
      <c r="A1954" s="7">
        <v>2183</v>
      </c>
      <c r="B1954" s="8">
        <v>279</v>
      </c>
      <c r="C1954" s="8"/>
      <c r="D1954" s="8">
        <v>279</v>
      </c>
      <c r="G1954" s="14" t="s">
        <v>8414</v>
      </c>
      <c r="H1954">
        <v>336</v>
      </c>
      <c r="I1954" s="7"/>
      <c r="J1954" s="8"/>
    </row>
    <row r="1955" spans="1:10" x14ac:dyDescent="0.25">
      <c r="A1955" s="7">
        <v>2184</v>
      </c>
      <c r="B1955" s="8">
        <v>266</v>
      </c>
      <c r="C1955" s="8"/>
      <c r="D1955" s="8">
        <v>266</v>
      </c>
      <c r="G1955" s="14" t="s">
        <v>8414</v>
      </c>
      <c r="H1955">
        <v>13</v>
      </c>
      <c r="I1955" s="7"/>
      <c r="J1955" s="8"/>
    </row>
    <row r="1956" spans="1:10" x14ac:dyDescent="0.25">
      <c r="A1956" s="7">
        <v>2185</v>
      </c>
      <c r="B1956" s="8">
        <v>623</v>
      </c>
      <c r="C1956" s="8"/>
      <c r="D1956" s="8">
        <v>623</v>
      </c>
      <c r="G1956" s="14" t="s">
        <v>8414</v>
      </c>
      <c r="H1956">
        <v>42</v>
      </c>
      <c r="I1956" s="7"/>
      <c r="J1956" s="8"/>
    </row>
    <row r="1957" spans="1:10" x14ac:dyDescent="0.25">
      <c r="A1957" s="7">
        <v>2186</v>
      </c>
      <c r="B1957" s="8">
        <v>392</v>
      </c>
      <c r="C1957" s="8"/>
      <c r="D1957" s="8">
        <v>392</v>
      </c>
      <c r="G1957" s="14" t="s">
        <v>8414</v>
      </c>
      <c r="H1957">
        <v>64</v>
      </c>
      <c r="I1957" s="7"/>
      <c r="J1957" s="8"/>
    </row>
    <row r="1958" spans="1:10" x14ac:dyDescent="0.25">
      <c r="A1958" s="7">
        <v>2187</v>
      </c>
      <c r="B1958" s="8">
        <v>3562</v>
      </c>
      <c r="C1958" s="8"/>
      <c r="D1958" s="8">
        <v>3562</v>
      </c>
      <c r="G1958" s="14" t="s">
        <v>8414</v>
      </c>
      <c r="H1958">
        <v>25</v>
      </c>
      <c r="I1958" s="7"/>
      <c r="J1958" s="8"/>
    </row>
    <row r="1959" spans="1:10" x14ac:dyDescent="0.25">
      <c r="A1959" s="7">
        <v>2188</v>
      </c>
      <c r="B1959" s="8">
        <v>514</v>
      </c>
      <c r="C1959" s="8"/>
      <c r="D1959" s="8">
        <v>514</v>
      </c>
      <c r="G1959" s="14" t="s">
        <v>8414</v>
      </c>
      <c r="H1959">
        <v>20</v>
      </c>
      <c r="I1959" s="7"/>
      <c r="J1959" s="8"/>
    </row>
    <row r="1960" spans="1:10" x14ac:dyDescent="0.25">
      <c r="A1960" s="7">
        <v>2189</v>
      </c>
      <c r="B1960" s="8">
        <v>88</v>
      </c>
      <c r="C1960" s="8"/>
      <c r="D1960" s="8">
        <v>88</v>
      </c>
      <c r="G1960" s="14" t="s">
        <v>8414</v>
      </c>
      <c r="H1960">
        <v>104</v>
      </c>
      <c r="I1960" s="7"/>
      <c r="J1960" s="8"/>
    </row>
    <row r="1961" spans="1:10" x14ac:dyDescent="0.25">
      <c r="A1961" s="7">
        <v>2190</v>
      </c>
      <c r="B1961" s="8">
        <v>537</v>
      </c>
      <c r="C1961" s="8"/>
      <c r="D1961" s="8">
        <v>537</v>
      </c>
      <c r="G1961" s="14" t="s">
        <v>8414</v>
      </c>
      <c r="H1961">
        <v>53</v>
      </c>
      <c r="I1961" s="7"/>
      <c r="J1961" s="8"/>
    </row>
    <row r="1962" spans="1:10" x14ac:dyDescent="0.25">
      <c r="A1962" s="7">
        <v>2191</v>
      </c>
      <c r="B1962" s="8">
        <v>25</v>
      </c>
      <c r="C1962" s="8"/>
      <c r="D1962" s="8">
        <v>25</v>
      </c>
      <c r="G1962" s="14" t="s">
        <v>8414</v>
      </c>
      <c r="H1962">
        <v>14</v>
      </c>
      <c r="I1962" s="7"/>
      <c r="J1962" s="8"/>
    </row>
    <row r="1963" spans="1:10" x14ac:dyDescent="0.25">
      <c r="A1963" s="7">
        <v>2192</v>
      </c>
      <c r="B1963" s="8">
        <v>3238</v>
      </c>
      <c r="C1963" s="8"/>
      <c r="D1963" s="8">
        <v>3238</v>
      </c>
      <c r="G1963" s="14" t="s">
        <v>8414</v>
      </c>
      <c r="H1963">
        <v>20</v>
      </c>
      <c r="I1963" s="7"/>
      <c r="J1963" s="8"/>
    </row>
    <row r="1964" spans="1:10" x14ac:dyDescent="0.25">
      <c r="A1964" s="7">
        <v>2193</v>
      </c>
      <c r="B1964" s="8">
        <v>897</v>
      </c>
      <c r="C1964" s="8"/>
      <c r="D1964" s="8">
        <v>897</v>
      </c>
      <c r="G1964" s="14" t="s">
        <v>8414</v>
      </c>
      <c r="H1964">
        <v>558</v>
      </c>
      <c r="I1964" s="7"/>
      <c r="J1964" s="8"/>
    </row>
    <row r="1965" spans="1:10" x14ac:dyDescent="0.25">
      <c r="A1965" s="7">
        <v>2194</v>
      </c>
      <c r="B1965" s="8">
        <v>878</v>
      </c>
      <c r="C1965" s="8"/>
      <c r="D1965" s="8">
        <v>878</v>
      </c>
      <c r="G1965" s="14" t="s">
        <v>8414</v>
      </c>
      <c r="H1965">
        <v>22</v>
      </c>
      <c r="I1965" s="7"/>
      <c r="J1965" s="8"/>
    </row>
    <row r="1966" spans="1:10" x14ac:dyDescent="0.25">
      <c r="A1966" s="7">
        <v>2195</v>
      </c>
      <c r="B1966" s="8">
        <v>115</v>
      </c>
      <c r="C1966" s="8"/>
      <c r="D1966" s="8">
        <v>115</v>
      </c>
      <c r="G1966" s="14" t="s">
        <v>8414</v>
      </c>
      <c r="H1966">
        <v>24</v>
      </c>
      <c r="I1966" s="7"/>
      <c r="J1966" s="8"/>
    </row>
    <row r="1967" spans="1:10" x14ac:dyDescent="0.25">
      <c r="A1967" s="7">
        <v>2196</v>
      </c>
      <c r="B1967" s="8">
        <v>234</v>
      </c>
      <c r="C1967" s="8"/>
      <c r="D1967" s="8">
        <v>234</v>
      </c>
      <c r="G1967" s="14" t="s">
        <v>8414</v>
      </c>
      <c r="H1967">
        <v>74</v>
      </c>
      <c r="I1967" s="7"/>
      <c r="J1967" s="8"/>
    </row>
    <row r="1968" spans="1:10" x14ac:dyDescent="0.25">
      <c r="A1968" s="7">
        <v>2197</v>
      </c>
      <c r="B1968" s="8">
        <v>4330</v>
      </c>
      <c r="C1968" s="8"/>
      <c r="D1968" s="8">
        <v>4330</v>
      </c>
      <c r="G1968" s="14" t="s">
        <v>8414</v>
      </c>
      <c r="H1968">
        <v>54</v>
      </c>
      <c r="I1968" s="7"/>
      <c r="J1968" s="8"/>
    </row>
    <row r="1969" spans="1:10" x14ac:dyDescent="0.25">
      <c r="A1969" s="7">
        <v>2198</v>
      </c>
      <c r="B1969" s="8">
        <v>651</v>
      </c>
      <c r="C1969" s="8"/>
      <c r="D1969" s="8">
        <v>651</v>
      </c>
      <c r="G1969" s="14" t="s">
        <v>8414</v>
      </c>
      <c r="H1969">
        <v>31</v>
      </c>
      <c r="I1969" s="7"/>
      <c r="J1969" s="8"/>
    </row>
    <row r="1970" spans="1:10" x14ac:dyDescent="0.25">
      <c r="A1970" s="7">
        <v>2199</v>
      </c>
      <c r="B1970" s="8">
        <v>251</v>
      </c>
      <c r="C1970" s="8"/>
      <c r="D1970" s="8">
        <v>251</v>
      </c>
      <c r="G1970" s="14" t="s">
        <v>8414</v>
      </c>
      <c r="H1970">
        <v>25</v>
      </c>
      <c r="I1970" s="7"/>
      <c r="J1970" s="8"/>
    </row>
    <row r="1971" spans="1:10" x14ac:dyDescent="0.25">
      <c r="A1971" s="7">
        <v>2200</v>
      </c>
      <c r="B1971" s="8">
        <v>263</v>
      </c>
      <c r="C1971" s="8"/>
      <c r="D1971" s="8">
        <v>263</v>
      </c>
      <c r="G1971" s="14" t="s">
        <v>8414</v>
      </c>
      <c r="H1971">
        <v>17</v>
      </c>
      <c r="I1971" s="7"/>
      <c r="J1971" s="8"/>
    </row>
    <row r="1972" spans="1:10" x14ac:dyDescent="0.25">
      <c r="A1972" s="7">
        <v>2201</v>
      </c>
      <c r="B1972" s="8">
        <v>28</v>
      </c>
      <c r="C1972" s="8"/>
      <c r="D1972" s="8">
        <v>28</v>
      </c>
      <c r="G1972" s="14" t="s">
        <v>8414</v>
      </c>
      <c r="H1972">
        <v>12</v>
      </c>
      <c r="I1972" s="7"/>
      <c r="J1972" s="8"/>
    </row>
    <row r="1973" spans="1:10" x14ac:dyDescent="0.25">
      <c r="A1973" s="7">
        <v>2202</v>
      </c>
      <c r="B1973" s="8">
        <v>721</v>
      </c>
      <c r="C1973" s="8"/>
      <c r="D1973" s="8">
        <v>721</v>
      </c>
      <c r="G1973" s="14" t="s">
        <v>8414</v>
      </c>
      <c r="H1973">
        <v>38</v>
      </c>
      <c r="I1973" s="7"/>
      <c r="J1973" s="8"/>
    </row>
    <row r="1974" spans="1:10" x14ac:dyDescent="0.25">
      <c r="A1974" s="7">
        <v>2203</v>
      </c>
      <c r="B1974" s="8">
        <v>50</v>
      </c>
      <c r="C1974" s="8"/>
      <c r="D1974" s="8">
        <v>50</v>
      </c>
      <c r="G1974" s="14" t="s">
        <v>8414</v>
      </c>
      <c r="H1974">
        <v>41</v>
      </c>
      <c r="I1974" s="7"/>
      <c r="J1974" s="8"/>
    </row>
    <row r="1975" spans="1:10" x14ac:dyDescent="0.25">
      <c r="A1975" s="7">
        <v>2204</v>
      </c>
      <c r="B1975" s="8">
        <v>73</v>
      </c>
      <c r="C1975" s="8"/>
      <c r="D1975" s="8">
        <v>73</v>
      </c>
      <c r="G1975" s="14" t="s">
        <v>8414</v>
      </c>
      <c r="H1975">
        <v>19</v>
      </c>
      <c r="I1975" s="7"/>
      <c r="J1975" s="8"/>
    </row>
    <row r="1976" spans="1:10" x14ac:dyDescent="0.25">
      <c r="A1976" s="7">
        <v>2205</v>
      </c>
      <c r="B1976" s="8">
        <v>27</v>
      </c>
      <c r="C1976" s="8"/>
      <c r="D1976" s="8">
        <v>27</v>
      </c>
      <c r="G1976" s="14" t="s">
        <v>8414</v>
      </c>
      <c r="H1976">
        <v>41</v>
      </c>
      <c r="I1976" s="7"/>
      <c r="J1976" s="8"/>
    </row>
    <row r="1977" spans="1:10" x14ac:dyDescent="0.25">
      <c r="A1977" s="7">
        <v>2206</v>
      </c>
      <c r="B1977" s="8">
        <v>34</v>
      </c>
      <c r="C1977" s="8"/>
      <c r="D1977" s="8">
        <v>34</v>
      </c>
      <c r="G1977" s="14" t="s">
        <v>8414</v>
      </c>
      <c r="H1977">
        <v>26</v>
      </c>
      <c r="I1977" s="7"/>
      <c r="J1977" s="8"/>
    </row>
    <row r="1978" spans="1:10" x14ac:dyDescent="0.25">
      <c r="A1978" s="7">
        <v>2207</v>
      </c>
      <c r="B1978" s="8">
        <v>7</v>
      </c>
      <c r="C1978" s="8"/>
      <c r="D1978" s="8">
        <v>7</v>
      </c>
      <c r="G1978" s="14" t="s">
        <v>8414</v>
      </c>
      <c r="H1978">
        <v>25</v>
      </c>
      <c r="I1978" s="7"/>
      <c r="J1978" s="8"/>
    </row>
    <row r="1979" spans="1:10" x14ac:dyDescent="0.25">
      <c r="A1979" s="7">
        <v>2208</v>
      </c>
      <c r="B1979" s="8">
        <v>24</v>
      </c>
      <c r="C1979" s="8"/>
      <c r="D1979" s="8">
        <v>24</v>
      </c>
      <c r="G1979" s="14" t="s">
        <v>8414</v>
      </c>
      <c r="H1979">
        <v>9</v>
      </c>
      <c r="I1979" s="7"/>
      <c r="J1979" s="8"/>
    </row>
    <row r="1980" spans="1:10" x14ac:dyDescent="0.25">
      <c r="A1980" s="7">
        <v>2209</v>
      </c>
      <c r="B1980" s="8">
        <v>15</v>
      </c>
      <c r="C1980" s="8"/>
      <c r="D1980" s="8">
        <v>15</v>
      </c>
      <c r="G1980" s="14" t="s">
        <v>8414</v>
      </c>
      <c r="H1980">
        <v>78</v>
      </c>
      <c r="I1980" s="7"/>
      <c r="J1980" s="8"/>
    </row>
    <row r="1981" spans="1:10" x14ac:dyDescent="0.25">
      <c r="A1981" s="7">
        <v>2210</v>
      </c>
      <c r="B1981" s="8">
        <v>72</v>
      </c>
      <c r="C1981" s="8"/>
      <c r="D1981" s="8">
        <v>72</v>
      </c>
      <c r="G1981" s="14" t="s">
        <v>8414</v>
      </c>
      <c r="H1981">
        <v>45</v>
      </c>
      <c r="I1981" s="7"/>
      <c r="J1981" s="8"/>
    </row>
    <row r="1982" spans="1:10" x14ac:dyDescent="0.25">
      <c r="A1982" s="7">
        <v>2211</v>
      </c>
      <c r="B1982" s="8">
        <v>120</v>
      </c>
      <c r="C1982" s="8"/>
      <c r="D1982" s="8">
        <v>120</v>
      </c>
      <c r="G1982" s="14" t="s">
        <v>8414</v>
      </c>
      <c r="H1982">
        <v>102</v>
      </c>
      <c r="I1982" s="7"/>
      <c r="J1982" s="8"/>
    </row>
    <row r="1983" spans="1:10" x14ac:dyDescent="0.25">
      <c r="A1983" s="7">
        <v>2212</v>
      </c>
      <c r="B1983" s="8">
        <v>123</v>
      </c>
      <c r="C1983" s="8"/>
      <c r="D1983" s="8">
        <v>123</v>
      </c>
      <c r="G1983" s="14" t="s">
        <v>8414</v>
      </c>
      <c r="H1983">
        <v>5</v>
      </c>
      <c r="I1983" s="7"/>
      <c r="J1983" s="8"/>
    </row>
    <row r="1984" spans="1:10" x14ac:dyDescent="0.25">
      <c r="A1984" s="7">
        <v>2213</v>
      </c>
      <c r="B1984" s="8">
        <v>1</v>
      </c>
      <c r="C1984" s="8"/>
      <c r="D1984" s="8">
        <v>1</v>
      </c>
      <c r="G1984" s="14" t="s">
        <v>8414</v>
      </c>
      <c r="H1984">
        <v>27</v>
      </c>
      <c r="I1984" s="7"/>
      <c r="J1984" s="8"/>
    </row>
    <row r="1985" spans="1:10" x14ac:dyDescent="0.25">
      <c r="A1985" s="7">
        <v>2214</v>
      </c>
      <c r="B1985" s="8">
        <v>24</v>
      </c>
      <c r="C1985" s="8"/>
      <c r="D1985" s="8">
        <v>24</v>
      </c>
      <c r="G1985" s="14" t="s">
        <v>8414</v>
      </c>
      <c r="H1985">
        <v>37</v>
      </c>
      <c r="I1985" s="7"/>
      <c r="J1985" s="8"/>
    </row>
    <row r="1986" spans="1:10" x14ac:dyDescent="0.25">
      <c r="A1986" s="7">
        <v>2215</v>
      </c>
      <c r="B1986" s="8">
        <v>33</v>
      </c>
      <c r="C1986" s="8"/>
      <c r="D1986" s="8">
        <v>33</v>
      </c>
      <c r="G1986" s="14" t="s">
        <v>8414</v>
      </c>
      <c r="H1986">
        <v>14</v>
      </c>
      <c r="I1986" s="7"/>
      <c r="J1986" s="8"/>
    </row>
    <row r="1987" spans="1:10" x14ac:dyDescent="0.25">
      <c r="A1987" s="7">
        <v>2216</v>
      </c>
      <c r="B1987" s="8">
        <v>14</v>
      </c>
      <c r="C1987" s="8"/>
      <c r="D1987" s="8">
        <v>14</v>
      </c>
      <c r="G1987" s="14" t="s">
        <v>8414</v>
      </c>
      <c r="H1987">
        <v>27</v>
      </c>
      <c r="I1987" s="7"/>
      <c r="J1987" s="8"/>
    </row>
    <row r="1988" spans="1:10" x14ac:dyDescent="0.25">
      <c r="A1988" s="7">
        <v>2217</v>
      </c>
      <c r="B1988" s="8">
        <v>9</v>
      </c>
      <c r="C1988" s="8"/>
      <c r="D1988" s="8">
        <v>9</v>
      </c>
      <c r="G1988" s="14" t="s">
        <v>8414</v>
      </c>
      <c r="H1988">
        <v>45</v>
      </c>
      <c r="I1988" s="7"/>
      <c r="J1988" s="8"/>
    </row>
    <row r="1989" spans="1:10" x14ac:dyDescent="0.25">
      <c r="A1989" s="7">
        <v>2218</v>
      </c>
      <c r="B1989" s="8">
        <v>76</v>
      </c>
      <c r="C1989" s="8"/>
      <c r="D1989" s="8">
        <v>76</v>
      </c>
      <c r="G1989" s="14" t="s">
        <v>8414</v>
      </c>
      <c r="H1989">
        <v>49</v>
      </c>
      <c r="I1989" s="7"/>
      <c r="J1989" s="8"/>
    </row>
    <row r="1990" spans="1:10" x14ac:dyDescent="0.25">
      <c r="A1990" s="7">
        <v>2219</v>
      </c>
      <c r="B1990" s="8">
        <v>19</v>
      </c>
      <c r="C1990" s="8"/>
      <c r="D1990" s="8">
        <v>19</v>
      </c>
      <c r="G1990" s="14" t="s">
        <v>8414</v>
      </c>
      <c r="H1990">
        <v>24</v>
      </c>
      <c r="I1990" s="7"/>
      <c r="J1990" s="8"/>
    </row>
    <row r="1991" spans="1:10" x14ac:dyDescent="0.25">
      <c r="A1991" s="7">
        <v>2220</v>
      </c>
      <c r="B1991" s="8">
        <v>69</v>
      </c>
      <c r="C1991" s="8"/>
      <c r="D1991" s="8">
        <v>69</v>
      </c>
      <c r="G1991" s="14" t="s">
        <v>8414</v>
      </c>
      <c r="H1991">
        <v>112</v>
      </c>
      <c r="I1991" s="7"/>
      <c r="J1991" s="8"/>
    </row>
    <row r="1992" spans="1:10" x14ac:dyDescent="0.25">
      <c r="A1992" s="7">
        <v>2221</v>
      </c>
      <c r="B1992" s="8">
        <v>218</v>
      </c>
      <c r="C1992" s="8"/>
      <c r="D1992" s="8">
        <v>218</v>
      </c>
      <c r="G1992" s="14" t="s">
        <v>8414</v>
      </c>
      <c r="H1992">
        <v>23</v>
      </c>
      <c r="I1992" s="7"/>
      <c r="J1992" s="8"/>
    </row>
    <row r="1993" spans="1:10" x14ac:dyDescent="0.25">
      <c r="A1993" s="7">
        <v>2222</v>
      </c>
      <c r="B1993" s="8">
        <v>30</v>
      </c>
      <c r="C1993" s="8"/>
      <c r="D1993" s="8">
        <v>30</v>
      </c>
      <c r="G1993" s="14" t="s">
        <v>8414</v>
      </c>
      <c r="H1993">
        <v>54</v>
      </c>
      <c r="I1993" s="7"/>
      <c r="J1993" s="8"/>
    </row>
    <row r="1994" spans="1:10" x14ac:dyDescent="0.25">
      <c r="A1994" s="7">
        <v>2223</v>
      </c>
      <c r="B1994" s="8">
        <v>100</v>
      </c>
      <c r="C1994" s="8"/>
      <c r="D1994" s="8">
        <v>100</v>
      </c>
      <c r="G1994" s="14" t="s">
        <v>8414</v>
      </c>
      <c r="H1994">
        <v>28</v>
      </c>
      <c r="I1994" s="7"/>
      <c r="J1994" s="8"/>
    </row>
    <row r="1995" spans="1:10" x14ac:dyDescent="0.25">
      <c r="A1995" s="7">
        <v>2224</v>
      </c>
      <c r="B1995" s="8">
        <v>296</v>
      </c>
      <c r="C1995" s="8"/>
      <c r="D1995" s="8">
        <v>296</v>
      </c>
      <c r="G1995" s="14" t="s">
        <v>8414</v>
      </c>
      <c r="H1995">
        <v>11</v>
      </c>
      <c r="I1995" s="7"/>
      <c r="J1995" s="8"/>
    </row>
    <row r="1996" spans="1:10" x14ac:dyDescent="0.25">
      <c r="A1996" s="7">
        <v>2225</v>
      </c>
      <c r="B1996" s="8">
        <v>1204</v>
      </c>
      <c r="C1996" s="8"/>
      <c r="D1996" s="8">
        <v>1204</v>
      </c>
      <c r="G1996" s="14" t="s">
        <v>8414</v>
      </c>
      <c r="H1996">
        <v>62</v>
      </c>
      <c r="I1996" s="7"/>
      <c r="J1996" s="8"/>
    </row>
    <row r="1997" spans="1:10" x14ac:dyDescent="0.25">
      <c r="A1997" s="7">
        <v>2226</v>
      </c>
      <c r="B1997" s="8">
        <v>321</v>
      </c>
      <c r="C1997" s="8"/>
      <c r="D1997" s="8">
        <v>321</v>
      </c>
      <c r="G1997" s="14" t="s">
        <v>8414</v>
      </c>
      <c r="H1997">
        <v>73</v>
      </c>
      <c r="I1997" s="7"/>
      <c r="J1997" s="8"/>
    </row>
    <row r="1998" spans="1:10" x14ac:dyDescent="0.25">
      <c r="A1998" s="7">
        <v>2227</v>
      </c>
      <c r="B1998" s="8">
        <v>301</v>
      </c>
      <c r="C1998" s="8"/>
      <c r="D1998" s="8">
        <v>301</v>
      </c>
      <c r="G1998" s="14" t="s">
        <v>8414</v>
      </c>
      <c r="H1998">
        <v>18</v>
      </c>
      <c r="I1998" s="7"/>
      <c r="J1998" s="8"/>
    </row>
    <row r="1999" spans="1:10" x14ac:dyDescent="0.25">
      <c r="A1999" s="7">
        <v>2228</v>
      </c>
      <c r="B1999" s="8">
        <v>144</v>
      </c>
      <c r="C1999" s="8"/>
      <c r="D1999" s="8">
        <v>144</v>
      </c>
      <c r="G1999" s="14" t="s">
        <v>8414</v>
      </c>
      <c r="H1999">
        <v>35</v>
      </c>
      <c r="I1999" s="7"/>
      <c r="J1999" s="8"/>
    </row>
    <row r="2000" spans="1:10" x14ac:dyDescent="0.25">
      <c r="A2000" s="7">
        <v>2229</v>
      </c>
      <c r="B2000" s="8">
        <v>539</v>
      </c>
      <c r="C2000" s="8"/>
      <c r="D2000" s="8">
        <v>539</v>
      </c>
      <c r="G2000" s="14" t="s">
        <v>8414</v>
      </c>
      <c r="H2000">
        <v>43</v>
      </c>
      <c r="I2000" s="7"/>
      <c r="J2000" s="8"/>
    </row>
    <row r="2001" spans="1:10" x14ac:dyDescent="0.25">
      <c r="A2001" s="7">
        <v>2230</v>
      </c>
      <c r="B2001" s="8">
        <v>498</v>
      </c>
      <c r="C2001" s="8"/>
      <c r="D2001" s="8">
        <v>498</v>
      </c>
      <c r="G2001" s="14" t="s">
        <v>8414</v>
      </c>
      <c r="H2001">
        <v>36</v>
      </c>
      <c r="I2001" s="7"/>
      <c r="J2001" s="8"/>
    </row>
    <row r="2002" spans="1:10" x14ac:dyDescent="0.25">
      <c r="A2002" s="7">
        <v>2231</v>
      </c>
      <c r="B2002" s="8">
        <v>1113</v>
      </c>
      <c r="C2002" s="8"/>
      <c r="D2002" s="8">
        <v>1113</v>
      </c>
      <c r="G2002" s="14" t="s">
        <v>8414</v>
      </c>
      <c r="H2002">
        <v>62</v>
      </c>
      <c r="I2002" s="7"/>
      <c r="J2002" s="8"/>
    </row>
    <row r="2003" spans="1:10" x14ac:dyDescent="0.25">
      <c r="A2003" s="7">
        <v>2232</v>
      </c>
      <c r="B2003" s="8">
        <v>988</v>
      </c>
      <c r="C2003" s="8"/>
      <c r="D2003" s="8">
        <v>988</v>
      </c>
      <c r="G2003" s="14" t="s">
        <v>8414</v>
      </c>
      <c r="H2003">
        <v>15</v>
      </c>
      <c r="I2003" s="7"/>
      <c r="J2003" s="8"/>
    </row>
    <row r="2004" spans="1:10" x14ac:dyDescent="0.25">
      <c r="A2004" s="7">
        <v>2233</v>
      </c>
      <c r="B2004" s="8">
        <v>391</v>
      </c>
      <c r="C2004" s="8"/>
      <c r="D2004" s="8">
        <v>391</v>
      </c>
      <c r="G2004" s="14" t="s">
        <v>8414</v>
      </c>
      <c r="H2004">
        <v>33</v>
      </c>
      <c r="I2004" s="7"/>
      <c r="J2004" s="8"/>
    </row>
    <row r="2005" spans="1:10" x14ac:dyDescent="0.25">
      <c r="A2005" s="7">
        <v>2234</v>
      </c>
      <c r="B2005" s="8">
        <v>28</v>
      </c>
      <c r="C2005" s="8"/>
      <c r="D2005" s="8">
        <v>28</v>
      </c>
      <c r="G2005" s="14" t="s">
        <v>8414</v>
      </c>
      <c r="H2005">
        <v>27</v>
      </c>
      <c r="I2005" s="7"/>
      <c r="J2005" s="8"/>
    </row>
    <row r="2006" spans="1:10" x14ac:dyDescent="0.25">
      <c r="A2006" s="7">
        <v>2235</v>
      </c>
      <c r="B2006" s="8">
        <v>147</v>
      </c>
      <c r="C2006" s="8"/>
      <c r="D2006" s="8">
        <v>147</v>
      </c>
      <c r="G2006" s="14" t="s">
        <v>8414</v>
      </c>
      <c r="H2006">
        <v>17</v>
      </c>
      <c r="I2006" s="7"/>
      <c r="J2006" s="8"/>
    </row>
    <row r="2007" spans="1:10" x14ac:dyDescent="0.25">
      <c r="A2007" s="7">
        <v>2236</v>
      </c>
      <c r="B2007" s="8">
        <v>680</v>
      </c>
      <c r="C2007" s="8"/>
      <c r="D2007" s="8">
        <v>680</v>
      </c>
      <c r="G2007" s="14" t="s">
        <v>8414</v>
      </c>
      <c r="H2007">
        <v>4</v>
      </c>
      <c r="I2007" s="7"/>
      <c r="J2007" s="8"/>
    </row>
    <row r="2008" spans="1:10" x14ac:dyDescent="0.25">
      <c r="A2008" s="7">
        <v>2237</v>
      </c>
      <c r="B2008" s="8">
        <v>983</v>
      </c>
      <c r="C2008" s="8"/>
      <c r="D2008" s="8">
        <v>983</v>
      </c>
      <c r="G2008" s="14" t="s">
        <v>8414</v>
      </c>
      <c r="H2008">
        <v>53</v>
      </c>
      <c r="I2008" s="7"/>
      <c r="J2008" s="8"/>
    </row>
    <row r="2009" spans="1:10" x14ac:dyDescent="0.25">
      <c r="A2009" s="7">
        <v>2238</v>
      </c>
      <c r="B2009" s="8">
        <v>79</v>
      </c>
      <c r="C2009" s="8"/>
      <c r="D2009" s="8">
        <v>79</v>
      </c>
      <c r="G2009" s="14" t="s">
        <v>8414</v>
      </c>
      <c r="H2009">
        <v>49</v>
      </c>
      <c r="I2009" s="7"/>
      <c r="J2009" s="8"/>
    </row>
    <row r="2010" spans="1:10" x14ac:dyDescent="0.25">
      <c r="A2010" s="7">
        <v>2239</v>
      </c>
      <c r="B2010" s="8">
        <v>426</v>
      </c>
      <c r="C2010" s="8"/>
      <c r="D2010" s="8">
        <v>426</v>
      </c>
      <c r="G2010" s="14" t="s">
        <v>8414</v>
      </c>
      <c r="H2010">
        <v>57</v>
      </c>
      <c r="I2010" s="7"/>
      <c r="J2010" s="8"/>
    </row>
    <row r="2011" spans="1:10" x14ac:dyDescent="0.25">
      <c r="A2011" s="7">
        <v>2240</v>
      </c>
      <c r="B2011" s="8">
        <v>96</v>
      </c>
      <c r="C2011" s="8"/>
      <c r="D2011" s="8">
        <v>96</v>
      </c>
      <c r="G2011" s="14" t="s">
        <v>8414</v>
      </c>
      <c r="H2011">
        <v>69</v>
      </c>
      <c r="I2011" s="7"/>
      <c r="J2011" s="8"/>
    </row>
    <row r="2012" spans="1:10" x14ac:dyDescent="0.25">
      <c r="A2012" s="7">
        <v>2241</v>
      </c>
      <c r="B2012" s="8">
        <v>163</v>
      </c>
      <c r="C2012" s="8"/>
      <c r="D2012" s="8">
        <v>163</v>
      </c>
      <c r="G2012" s="14" t="s">
        <v>8414</v>
      </c>
      <c r="H2012">
        <v>15</v>
      </c>
      <c r="I2012" s="7"/>
      <c r="J2012" s="8"/>
    </row>
    <row r="2013" spans="1:10" x14ac:dyDescent="0.25">
      <c r="A2013" s="7">
        <v>2242</v>
      </c>
      <c r="B2013" s="8">
        <v>2525</v>
      </c>
      <c r="C2013" s="8"/>
      <c r="D2013" s="8">
        <v>2525</v>
      </c>
      <c r="G2013" s="14" t="s">
        <v>8414</v>
      </c>
      <c r="H2013">
        <v>64</v>
      </c>
      <c r="I2013" s="7"/>
      <c r="J2013" s="8"/>
    </row>
    <row r="2014" spans="1:10" x14ac:dyDescent="0.25">
      <c r="A2014" s="7">
        <v>2243</v>
      </c>
      <c r="B2014" s="8">
        <v>2035</v>
      </c>
      <c r="C2014" s="8"/>
      <c r="D2014" s="8">
        <v>2035</v>
      </c>
      <c r="G2014" s="14" t="s">
        <v>8414</v>
      </c>
      <c r="H2014">
        <v>20</v>
      </c>
      <c r="I2014" s="7"/>
      <c r="J2014" s="8"/>
    </row>
    <row r="2015" spans="1:10" x14ac:dyDescent="0.25">
      <c r="A2015" s="7">
        <v>2244</v>
      </c>
      <c r="B2015" s="8">
        <v>290</v>
      </c>
      <c r="C2015" s="8"/>
      <c r="D2015" s="8">
        <v>290</v>
      </c>
      <c r="G2015" s="14" t="s">
        <v>8414</v>
      </c>
      <c r="H2015">
        <v>27</v>
      </c>
      <c r="I2015" s="7"/>
      <c r="J2015" s="8"/>
    </row>
    <row r="2016" spans="1:10" x14ac:dyDescent="0.25">
      <c r="A2016" s="7">
        <v>2245</v>
      </c>
      <c r="B2016" s="8">
        <v>1980</v>
      </c>
      <c r="C2016" s="8"/>
      <c r="D2016" s="8">
        <v>1980</v>
      </c>
      <c r="G2016" s="14" t="s">
        <v>8414</v>
      </c>
      <c r="H2016">
        <v>21</v>
      </c>
      <c r="I2016" s="7"/>
      <c r="J2016" s="8"/>
    </row>
    <row r="2017" spans="1:10" x14ac:dyDescent="0.25">
      <c r="A2017" s="7">
        <v>2246</v>
      </c>
      <c r="B2017" s="8">
        <v>57</v>
      </c>
      <c r="C2017" s="8"/>
      <c r="D2017" s="8">
        <v>57</v>
      </c>
      <c r="G2017" s="14" t="s">
        <v>8414</v>
      </c>
      <c r="H2017">
        <v>31</v>
      </c>
      <c r="I2017" s="7"/>
      <c r="J2017" s="8"/>
    </row>
    <row r="2018" spans="1:10" x14ac:dyDescent="0.25">
      <c r="A2018" s="7">
        <v>2247</v>
      </c>
      <c r="B2018" s="8">
        <v>380</v>
      </c>
      <c r="C2018" s="8"/>
      <c r="D2018" s="8">
        <v>380</v>
      </c>
      <c r="G2018" s="14" t="s">
        <v>8414</v>
      </c>
      <c r="H2018">
        <v>51</v>
      </c>
      <c r="I2018" s="7"/>
      <c r="J2018" s="8"/>
    </row>
    <row r="2019" spans="1:10" x14ac:dyDescent="0.25">
      <c r="A2019" s="7">
        <v>2248</v>
      </c>
      <c r="B2019" s="8">
        <v>128</v>
      </c>
      <c r="C2019" s="8"/>
      <c r="D2019" s="8">
        <v>128</v>
      </c>
      <c r="G2019" s="14" t="s">
        <v>8414</v>
      </c>
      <c r="H2019">
        <v>57</v>
      </c>
      <c r="I2019" s="7"/>
      <c r="J2019" s="8"/>
    </row>
    <row r="2020" spans="1:10" x14ac:dyDescent="0.25">
      <c r="A2020" s="7">
        <v>2249</v>
      </c>
      <c r="B2020" s="8">
        <v>180</v>
      </c>
      <c r="C2020" s="8"/>
      <c r="D2020" s="8">
        <v>180</v>
      </c>
      <c r="G2020" s="14" t="s">
        <v>8414</v>
      </c>
      <c r="H2020">
        <v>20</v>
      </c>
      <c r="I2020" s="7"/>
      <c r="J2020" s="8"/>
    </row>
    <row r="2021" spans="1:10" x14ac:dyDescent="0.25">
      <c r="A2021" s="7">
        <v>2250</v>
      </c>
      <c r="B2021" s="8">
        <v>571</v>
      </c>
      <c r="C2021" s="8"/>
      <c r="D2021" s="8">
        <v>571</v>
      </c>
      <c r="G2021" s="14" t="s">
        <v>8414</v>
      </c>
      <c r="H2021">
        <v>71</v>
      </c>
      <c r="I2021" s="7"/>
      <c r="J2021" s="8"/>
    </row>
    <row r="2022" spans="1:10" x14ac:dyDescent="0.25">
      <c r="A2022" s="7">
        <v>2251</v>
      </c>
      <c r="B2022" s="8">
        <v>480</v>
      </c>
      <c r="C2022" s="8"/>
      <c r="D2022" s="8">
        <v>480</v>
      </c>
      <c r="G2022" s="14" t="s">
        <v>8414</v>
      </c>
      <c r="H2022">
        <v>72</v>
      </c>
      <c r="I2022" s="7"/>
      <c r="J2022" s="8"/>
    </row>
    <row r="2023" spans="1:10" x14ac:dyDescent="0.25">
      <c r="A2023" s="7">
        <v>2252</v>
      </c>
      <c r="B2023" s="8">
        <v>249</v>
      </c>
      <c r="C2023" s="8"/>
      <c r="D2023" s="8">
        <v>249</v>
      </c>
      <c r="G2023" s="14" t="s">
        <v>8414</v>
      </c>
      <c r="H2023">
        <v>45</v>
      </c>
      <c r="I2023" s="7"/>
      <c r="J2023" s="8"/>
    </row>
    <row r="2024" spans="1:10" x14ac:dyDescent="0.25">
      <c r="A2024" s="7">
        <v>2253</v>
      </c>
      <c r="B2024" s="8">
        <v>84</v>
      </c>
      <c r="C2024" s="8"/>
      <c r="D2024" s="8">
        <v>84</v>
      </c>
      <c r="G2024" s="14" t="s">
        <v>8414</v>
      </c>
      <c r="H2024">
        <v>51</v>
      </c>
      <c r="I2024" s="7"/>
      <c r="J2024" s="8"/>
    </row>
    <row r="2025" spans="1:10" x14ac:dyDescent="0.25">
      <c r="A2025" s="7">
        <v>2254</v>
      </c>
      <c r="B2025" s="8">
        <v>197</v>
      </c>
      <c r="C2025" s="8"/>
      <c r="D2025" s="8">
        <v>197</v>
      </c>
      <c r="G2025" s="14" t="s">
        <v>8414</v>
      </c>
      <c r="H2025">
        <v>56</v>
      </c>
      <c r="I2025" s="7"/>
      <c r="J2025" s="8"/>
    </row>
    <row r="2026" spans="1:10" x14ac:dyDescent="0.25">
      <c r="A2026" s="7">
        <v>2255</v>
      </c>
      <c r="B2026" s="8">
        <v>271</v>
      </c>
      <c r="C2026" s="8"/>
      <c r="D2026" s="8">
        <v>271</v>
      </c>
      <c r="G2026" s="14" t="s">
        <v>8414</v>
      </c>
      <c r="H2026">
        <v>17</v>
      </c>
      <c r="I2026" s="7"/>
      <c r="J2026" s="8"/>
    </row>
    <row r="2027" spans="1:10" x14ac:dyDescent="0.25">
      <c r="A2027" s="7">
        <v>2256</v>
      </c>
      <c r="B2027" s="8">
        <v>50</v>
      </c>
      <c r="C2027" s="8"/>
      <c r="D2027" s="8">
        <v>50</v>
      </c>
      <c r="G2027" s="14" t="s">
        <v>8414</v>
      </c>
      <c r="H2027">
        <v>197</v>
      </c>
      <c r="I2027" s="7"/>
      <c r="J2027" s="8"/>
    </row>
    <row r="2028" spans="1:10" x14ac:dyDescent="0.25">
      <c r="A2028" s="7">
        <v>2257</v>
      </c>
      <c r="B2028" s="8">
        <v>169</v>
      </c>
      <c r="C2028" s="8"/>
      <c r="D2028" s="8">
        <v>169</v>
      </c>
      <c r="G2028" s="14" t="s">
        <v>8414</v>
      </c>
      <c r="H2028">
        <v>70</v>
      </c>
      <c r="I2028" s="7"/>
      <c r="J2028" s="8"/>
    </row>
    <row r="2029" spans="1:10" x14ac:dyDescent="0.25">
      <c r="A2029" s="7">
        <v>2258</v>
      </c>
      <c r="B2029" s="8">
        <v>205</v>
      </c>
      <c r="C2029" s="8"/>
      <c r="D2029" s="8">
        <v>205</v>
      </c>
      <c r="G2029" s="14" t="s">
        <v>8414</v>
      </c>
      <c r="H2029">
        <v>21</v>
      </c>
      <c r="I2029" s="7"/>
      <c r="J2029" s="8"/>
    </row>
    <row r="2030" spans="1:10" x14ac:dyDescent="0.25">
      <c r="A2030" s="7">
        <v>2259</v>
      </c>
      <c r="B2030" s="8">
        <v>206</v>
      </c>
      <c r="C2030" s="8"/>
      <c r="D2030" s="8">
        <v>206</v>
      </c>
      <c r="G2030" s="14" t="s">
        <v>8414</v>
      </c>
      <c r="H2030">
        <v>34</v>
      </c>
      <c r="I2030" s="7"/>
      <c r="J2030" s="8"/>
    </row>
    <row r="2031" spans="1:10" x14ac:dyDescent="0.25">
      <c r="A2031" s="7">
        <v>2260</v>
      </c>
      <c r="B2031" s="8">
        <v>84</v>
      </c>
      <c r="C2031" s="8"/>
      <c r="D2031" s="8">
        <v>84</v>
      </c>
      <c r="G2031" s="14" t="s">
        <v>8414</v>
      </c>
      <c r="H2031">
        <v>39</v>
      </c>
      <c r="I2031" s="7"/>
      <c r="J2031" s="8"/>
    </row>
    <row r="2032" spans="1:10" x14ac:dyDescent="0.25">
      <c r="A2032" s="7">
        <v>2261</v>
      </c>
      <c r="B2032" s="8">
        <v>210</v>
      </c>
      <c r="C2032" s="8"/>
      <c r="D2032" s="8">
        <v>210</v>
      </c>
      <c r="G2032" s="14" t="s">
        <v>8414</v>
      </c>
      <c r="H2032">
        <v>78</v>
      </c>
      <c r="I2032" s="7"/>
      <c r="J2032" s="8"/>
    </row>
    <row r="2033" spans="1:10" x14ac:dyDescent="0.25">
      <c r="A2033" s="7">
        <v>2262</v>
      </c>
      <c r="B2033" s="8">
        <v>181</v>
      </c>
      <c r="C2033" s="8"/>
      <c r="D2033" s="8">
        <v>181</v>
      </c>
      <c r="G2033" s="14" t="s">
        <v>8414</v>
      </c>
      <c r="H2033">
        <v>48</v>
      </c>
      <c r="I2033" s="7"/>
      <c r="J2033" s="8"/>
    </row>
    <row r="2034" spans="1:10" x14ac:dyDescent="0.25">
      <c r="A2034" s="7">
        <v>2263</v>
      </c>
      <c r="B2034" s="8">
        <v>60</v>
      </c>
      <c r="C2034" s="8"/>
      <c r="D2034" s="8">
        <v>60</v>
      </c>
      <c r="G2034" s="14" t="s">
        <v>8414</v>
      </c>
      <c r="H2034">
        <v>29</v>
      </c>
      <c r="I2034" s="7"/>
      <c r="J2034" s="8"/>
    </row>
    <row r="2035" spans="1:10" x14ac:dyDescent="0.25">
      <c r="A2035" s="7">
        <v>2264</v>
      </c>
      <c r="B2035" s="8">
        <v>445</v>
      </c>
      <c r="C2035" s="8"/>
      <c r="D2035" s="8">
        <v>445</v>
      </c>
      <c r="G2035" s="14" t="s">
        <v>8414</v>
      </c>
      <c r="H2035">
        <v>73</v>
      </c>
      <c r="I2035" s="7"/>
      <c r="J2035" s="8"/>
    </row>
    <row r="2036" spans="1:10" x14ac:dyDescent="0.25">
      <c r="A2036" s="7">
        <v>2265</v>
      </c>
      <c r="B2036" s="8">
        <v>17</v>
      </c>
      <c r="C2036" s="8"/>
      <c r="D2036" s="8">
        <v>17</v>
      </c>
      <c r="G2036" s="14" t="s">
        <v>8414</v>
      </c>
      <c r="H2036">
        <v>8</v>
      </c>
      <c r="I2036" s="7"/>
      <c r="J2036" s="8"/>
    </row>
    <row r="2037" spans="1:10" x14ac:dyDescent="0.25">
      <c r="A2037" s="7">
        <v>2266</v>
      </c>
      <c r="B2037" s="8">
        <v>194</v>
      </c>
      <c r="C2037" s="8"/>
      <c r="D2037" s="8">
        <v>194</v>
      </c>
      <c r="G2037" s="14" t="s">
        <v>8414</v>
      </c>
      <c r="H2037">
        <v>17</v>
      </c>
      <c r="I2037" s="7"/>
      <c r="J2037" s="8"/>
    </row>
    <row r="2038" spans="1:10" x14ac:dyDescent="0.25">
      <c r="A2038" s="7">
        <v>2267</v>
      </c>
      <c r="B2038" s="8">
        <v>404</v>
      </c>
      <c r="C2038" s="8"/>
      <c r="D2038" s="8">
        <v>404</v>
      </c>
      <c r="G2038" s="14" t="s">
        <v>8414</v>
      </c>
      <c r="H2038">
        <v>9</v>
      </c>
      <c r="I2038" s="7"/>
      <c r="J2038" s="8"/>
    </row>
    <row r="2039" spans="1:10" x14ac:dyDescent="0.25">
      <c r="A2039" s="7">
        <v>2268</v>
      </c>
      <c r="B2039" s="8">
        <v>194</v>
      </c>
      <c r="C2039" s="8"/>
      <c r="D2039" s="8">
        <v>194</v>
      </c>
      <c r="G2039" s="14" t="s">
        <v>8414</v>
      </c>
      <c r="H2039">
        <v>17</v>
      </c>
      <c r="I2039" s="7"/>
      <c r="J2039" s="8"/>
    </row>
    <row r="2040" spans="1:10" x14ac:dyDescent="0.25">
      <c r="A2040" s="7">
        <v>2269</v>
      </c>
      <c r="B2040" s="8">
        <v>902</v>
      </c>
      <c r="C2040" s="8"/>
      <c r="D2040" s="8">
        <v>902</v>
      </c>
      <c r="G2040" s="14" t="s">
        <v>8414</v>
      </c>
      <c r="H2040">
        <v>33</v>
      </c>
      <c r="I2040" s="7"/>
      <c r="J2040" s="8"/>
    </row>
    <row r="2041" spans="1:10" x14ac:dyDescent="0.25">
      <c r="A2041" s="7">
        <v>2270</v>
      </c>
      <c r="B2041" s="8">
        <v>1670</v>
      </c>
      <c r="C2041" s="8"/>
      <c r="D2041" s="8">
        <v>1670</v>
      </c>
      <c r="G2041" s="14" t="s">
        <v>8414</v>
      </c>
      <c r="H2041">
        <v>38</v>
      </c>
      <c r="I2041" s="7"/>
      <c r="J2041" s="8"/>
    </row>
    <row r="2042" spans="1:10" x14ac:dyDescent="0.25">
      <c r="A2042" s="7">
        <v>2271</v>
      </c>
      <c r="B2042" s="8">
        <v>1328</v>
      </c>
      <c r="C2042" s="8"/>
      <c r="D2042" s="8">
        <v>1328</v>
      </c>
      <c r="G2042" s="14" t="s">
        <v>8414</v>
      </c>
      <c r="H2042">
        <v>79</v>
      </c>
      <c r="I2042" s="7"/>
      <c r="J2042" s="8"/>
    </row>
    <row r="2043" spans="1:10" x14ac:dyDescent="0.25">
      <c r="A2043" s="7">
        <v>2272</v>
      </c>
      <c r="B2043" s="8">
        <v>944</v>
      </c>
      <c r="C2043" s="8"/>
      <c r="D2043" s="8">
        <v>944</v>
      </c>
      <c r="G2043" s="14" t="s">
        <v>8414</v>
      </c>
      <c r="H2043">
        <v>46</v>
      </c>
      <c r="I2043" s="7"/>
      <c r="J2043" s="8"/>
    </row>
    <row r="2044" spans="1:10" x14ac:dyDescent="0.25">
      <c r="A2044" s="7">
        <v>2273</v>
      </c>
      <c r="B2044" s="8">
        <v>147</v>
      </c>
      <c r="C2044" s="8"/>
      <c r="D2044" s="8">
        <v>147</v>
      </c>
      <c r="G2044" s="14" t="s">
        <v>8414</v>
      </c>
      <c r="H2044">
        <v>20</v>
      </c>
      <c r="I2044" s="7"/>
      <c r="J2044" s="8"/>
    </row>
    <row r="2045" spans="1:10" x14ac:dyDescent="0.25">
      <c r="A2045" s="7">
        <v>2274</v>
      </c>
      <c r="B2045" s="8">
        <v>99</v>
      </c>
      <c r="C2045" s="8"/>
      <c r="D2045" s="8">
        <v>99</v>
      </c>
      <c r="G2045" s="14" t="s">
        <v>8414</v>
      </c>
      <c r="H2045">
        <v>20</v>
      </c>
      <c r="I2045" s="7"/>
      <c r="J2045" s="8"/>
    </row>
    <row r="2046" spans="1:10" x14ac:dyDescent="0.25">
      <c r="A2046" s="7">
        <v>2275</v>
      </c>
      <c r="B2046" s="8">
        <v>79</v>
      </c>
      <c r="C2046" s="8"/>
      <c r="D2046" s="8">
        <v>79</v>
      </c>
      <c r="G2046" s="14" t="s">
        <v>8414</v>
      </c>
      <c r="H2046">
        <v>13</v>
      </c>
      <c r="I2046" s="7"/>
      <c r="J2046" s="8"/>
    </row>
    <row r="2047" spans="1:10" x14ac:dyDescent="0.25">
      <c r="A2047" s="7">
        <v>2276</v>
      </c>
      <c r="B2047" s="8">
        <v>75</v>
      </c>
      <c r="C2047" s="8"/>
      <c r="D2047" s="8">
        <v>75</v>
      </c>
      <c r="G2047" s="14" t="s">
        <v>8414</v>
      </c>
      <c r="H2047">
        <v>22</v>
      </c>
      <c r="I2047" s="7"/>
      <c r="J2047" s="8"/>
    </row>
    <row r="2048" spans="1:10" x14ac:dyDescent="0.25">
      <c r="A2048" s="7">
        <v>2277</v>
      </c>
      <c r="B2048" s="8">
        <v>207</v>
      </c>
      <c r="C2048" s="8"/>
      <c r="D2048" s="8">
        <v>207</v>
      </c>
      <c r="G2048" s="14" t="s">
        <v>8414</v>
      </c>
      <c r="H2048">
        <v>36</v>
      </c>
      <c r="I2048" s="7"/>
      <c r="J2048" s="8"/>
    </row>
    <row r="2049" spans="1:10" x14ac:dyDescent="0.25">
      <c r="A2049" s="7">
        <v>2278</v>
      </c>
      <c r="B2049" s="8">
        <v>102</v>
      </c>
      <c r="C2049" s="8"/>
      <c r="D2049" s="8">
        <v>102</v>
      </c>
      <c r="G2049" s="14" t="s">
        <v>8414</v>
      </c>
      <c r="H2049">
        <v>40</v>
      </c>
      <c r="I2049" s="7"/>
      <c r="J2049" s="8"/>
    </row>
    <row r="2050" spans="1:10" x14ac:dyDescent="0.25">
      <c r="A2050" s="7">
        <v>2279</v>
      </c>
      <c r="B2050" s="8">
        <v>32</v>
      </c>
      <c r="C2050" s="8"/>
      <c r="D2050" s="8">
        <v>32</v>
      </c>
      <c r="G2050" s="14" t="s">
        <v>8414</v>
      </c>
      <c r="H2050">
        <v>9</v>
      </c>
      <c r="I2050" s="7"/>
      <c r="J2050" s="8"/>
    </row>
    <row r="2051" spans="1:10" x14ac:dyDescent="0.25">
      <c r="A2051" s="7">
        <v>2280</v>
      </c>
      <c r="B2051" s="8">
        <v>480</v>
      </c>
      <c r="C2051" s="8"/>
      <c r="D2051" s="8">
        <v>480</v>
      </c>
      <c r="G2051" s="14" t="s">
        <v>8414</v>
      </c>
      <c r="H2051">
        <v>19</v>
      </c>
      <c r="I2051" s="7"/>
      <c r="J2051" s="8"/>
    </row>
    <row r="2052" spans="1:10" x14ac:dyDescent="0.25">
      <c r="A2052" s="7">
        <v>2281</v>
      </c>
      <c r="B2052" s="8">
        <v>11</v>
      </c>
      <c r="C2052" s="8"/>
      <c r="D2052" s="8">
        <v>11</v>
      </c>
      <c r="G2052" s="14" t="s">
        <v>8414</v>
      </c>
      <c r="H2052">
        <v>14</v>
      </c>
      <c r="I2052" s="7"/>
      <c r="J2052" s="8"/>
    </row>
    <row r="2053" spans="1:10" x14ac:dyDescent="0.25">
      <c r="A2053" s="7">
        <v>2282</v>
      </c>
      <c r="B2053" s="8">
        <v>12</v>
      </c>
      <c r="C2053" s="8"/>
      <c r="D2053" s="8">
        <v>12</v>
      </c>
      <c r="G2053" s="14" t="s">
        <v>8414</v>
      </c>
      <c r="H2053">
        <v>38</v>
      </c>
      <c r="I2053" s="7"/>
      <c r="J2053" s="8"/>
    </row>
    <row r="2054" spans="1:10" x14ac:dyDescent="0.25">
      <c r="A2054" s="7">
        <v>2283</v>
      </c>
      <c r="B2054" s="8">
        <v>48</v>
      </c>
      <c r="C2054" s="8"/>
      <c r="D2054" s="8">
        <v>48</v>
      </c>
      <c r="G2054" s="14" t="s">
        <v>8414</v>
      </c>
      <c r="H2054">
        <v>58</v>
      </c>
      <c r="I2054" s="7"/>
      <c r="J2054" s="8"/>
    </row>
    <row r="2055" spans="1:10" x14ac:dyDescent="0.25">
      <c r="A2055" s="7">
        <v>2284</v>
      </c>
      <c r="B2055" s="8">
        <v>59</v>
      </c>
      <c r="C2055" s="8"/>
      <c r="D2055" s="8">
        <v>59</v>
      </c>
      <c r="G2055" s="14" t="s">
        <v>8414</v>
      </c>
      <c r="H2055">
        <v>28</v>
      </c>
      <c r="I2055" s="7"/>
      <c r="J2055" s="8"/>
    </row>
    <row r="2056" spans="1:10" x14ac:dyDescent="0.25">
      <c r="A2056" s="7">
        <v>2285</v>
      </c>
      <c r="B2056" s="8">
        <v>79</v>
      </c>
      <c r="C2056" s="8"/>
      <c r="D2056" s="8">
        <v>79</v>
      </c>
      <c r="G2056" s="14" t="s">
        <v>8414</v>
      </c>
      <c r="H2056">
        <v>17</v>
      </c>
      <c r="I2056" s="7"/>
      <c r="J2056" s="8"/>
    </row>
    <row r="2057" spans="1:10" x14ac:dyDescent="0.25">
      <c r="A2057" s="7">
        <v>2286</v>
      </c>
      <c r="B2057" s="8">
        <v>14</v>
      </c>
      <c r="C2057" s="8"/>
      <c r="D2057" s="8">
        <v>14</v>
      </c>
      <c r="G2057" s="14" t="s">
        <v>8414</v>
      </c>
      <c r="H2057">
        <v>12</v>
      </c>
      <c r="I2057" s="7"/>
      <c r="J2057" s="8"/>
    </row>
    <row r="2058" spans="1:10" x14ac:dyDescent="0.25">
      <c r="A2058" s="7">
        <v>2287</v>
      </c>
      <c r="B2058" s="8">
        <v>106</v>
      </c>
      <c r="C2058" s="8"/>
      <c r="D2058" s="8">
        <v>106</v>
      </c>
      <c r="G2058" s="14" t="s">
        <v>8414</v>
      </c>
      <c r="H2058">
        <v>40</v>
      </c>
      <c r="I2058" s="7"/>
      <c r="J2058" s="8"/>
    </row>
    <row r="2059" spans="1:10" x14ac:dyDescent="0.25">
      <c r="A2059" s="7">
        <v>2288</v>
      </c>
      <c r="B2059" s="8">
        <v>25</v>
      </c>
      <c r="C2059" s="8"/>
      <c r="D2059" s="8">
        <v>25</v>
      </c>
      <c r="G2059" s="14" t="s">
        <v>8414</v>
      </c>
      <c r="H2059">
        <v>57</v>
      </c>
      <c r="I2059" s="7"/>
      <c r="J2059" s="8"/>
    </row>
    <row r="2060" spans="1:10" x14ac:dyDescent="0.25">
      <c r="A2060" s="7">
        <v>2289</v>
      </c>
      <c r="B2060" s="8">
        <v>25</v>
      </c>
      <c r="C2060" s="8"/>
      <c r="D2060" s="8">
        <v>25</v>
      </c>
      <c r="G2060" s="14" t="s">
        <v>8414</v>
      </c>
      <c r="H2060">
        <v>114</v>
      </c>
      <c r="I2060" s="7"/>
      <c r="J2060" s="8"/>
    </row>
    <row r="2061" spans="1:10" x14ac:dyDescent="0.25">
      <c r="A2061" s="7">
        <v>2290</v>
      </c>
      <c r="B2061" s="8">
        <v>29</v>
      </c>
      <c r="C2061" s="8"/>
      <c r="D2061" s="8">
        <v>29</v>
      </c>
      <c r="G2061" s="14" t="s">
        <v>8414</v>
      </c>
      <c r="H2061">
        <v>31</v>
      </c>
      <c r="I2061" s="7"/>
      <c r="J2061" s="8"/>
    </row>
    <row r="2062" spans="1:10" x14ac:dyDescent="0.25">
      <c r="A2062" s="7">
        <v>2291</v>
      </c>
      <c r="B2062" s="8">
        <v>43</v>
      </c>
      <c r="C2062" s="8"/>
      <c r="D2062" s="8">
        <v>43</v>
      </c>
      <c r="G2062" s="14" t="s">
        <v>8414</v>
      </c>
      <c r="H2062">
        <v>3</v>
      </c>
      <c r="I2062" s="7"/>
      <c r="J2062" s="8"/>
    </row>
    <row r="2063" spans="1:10" x14ac:dyDescent="0.25">
      <c r="A2063" s="7">
        <v>2292</v>
      </c>
      <c r="B2063" s="8">
        <v>46</v>
      </c>
      <c r="C2063" s="8"/>
      <c r="D2063" s="8">
        <v>46</v>
      </c>
      <c r="G2063" s="14" t="s">
        <v>8414</v>
      </c>
      <c r="H2063">
        <v>16</v>
      </c>
      <c r="I2063" s="7"/>
      <c r="J2063" s="8"/>
    </row>
    <row r="2064" spans="1:10" x14ac:dyDescent="0.25">
      <c r="A2064" s="7">
        <v>2293</v>
      </c>
      <c r="B2064" s="8">
        <v>27</v>
      </c>
      <c r="C2064" s="8"/>
      <c r="D2064" s="8">
        <v>27</v>
      </c>
      <c r="G2064" s="14" t="s">
        <v>8414</v>
      </c>
      <c r="H2064">
        <v>199</v>
      </c>
      <c r="I2064" s="7"/>
      <c r="J2064" s="8"/>
    </row>
    <row r="2065" spans="1:10" x14ac:dyDescent="0.25">
      <c r="A2065" s="7">
        <v>2294</v>
      </c>
      <c r="B2065" s="8">
        <v>112</v>
      </c>
      <c r="C2065" s="8"/>
      <c r="D2065" s="8">
        <v>112</v>
      </c>
      <c r="G2065" s="14" t="s">
        <v>8414</v>
      </c>
      <c r="H2065">
        <v>31</v>
      </c>
      <c r="I2065" s="7"/>
      <c r="J2065" s="8"/>
    </row>
    <row r="2066" spans="1:10" x14ac:dyDescent="0.25">
      <c r="A2066" s="7">
        <v>2295</v>
      </c>
      <c r="B2066" s="8">
        <v>34</v>
      </c>
      <c r="C2066" s="8"/>
      <c r="D2066" s="8">
        <v>34</v>
      </c>
      <c r="G2066" s="14" t="s">
        <v>8414</v>
      </c>
      <c r="H2066">
        <v>30</v>
      </c>
      <c r="I2066" s="7"/>
      <c r="J2066" s="8"/>
    </row>
    <row r="2067" spans="1:10" x14ac:dyDescent="0.25">
      <c r="A2067" s="7">
        <v>2296</v>
      </c>
      <c r="B2067" s="8">
        <v>145</v>
      </c>
      <c r="C2067" s="8"/>
      <c r="D2067" s="8">
        <v>145</v>
      </c>
      <c r="G2067" s="14" t="s">
        <v>8414</v>
      </c>
      <c r="H2067">
        <v>34</v>
      </c>
      <c r="I2067" s="7"/>
      <c r="J2067" s="8"/>
    </row>
    <row r="2068" spans="1:10" x14ac:dyDescent="0.25">
      <c r="A2068" s="7">
        <v>2297</v>
      </c>
      <c r="B2068" s="8">
        <v>19</v>
      </c>
      <c r="C2068" s="8"/>
      <c r="D2068" s="8">
        <v>19</v>
      </c>
      <c r="G2068" s="14" t="s">
        <v>8414</v>
      </c>
      <c r="H2068">
        <v>18</v>
      </c>
      <c r="I2068" s="7"/>
      <c r="J2068" s="8"/>
    </row>
    <row r="2069" spans="1:10" x14ac:dyDescent="0.25">
      <c r="A2069" s="7">
        <v>2298</v>
      </c>
      <c r="B2069" s="8">
        <v>288</v>
      </c>
      <c r="C2069" s="8"/>
      <c r="D2069" s="8">
        <v>288</v>
      </c>
      <c r="G2069" s="14" t="s">
        <v>8414</v>
      </c>
      <c r="H2069">
        <v>67</v>
      </c>
      <c r="I2069" s="7"/>
      <c r="J2069" s="8"/>
    </row>
    <row r="2070" spans="1:10" x14ac:dyDescent="0.25">
      <c r="A2070" s="7">
        <v>2299</v>
      </c>
      <c r="B2070" s="8">
        <v>14</v>
      </c>
      <c r="C2070" s="8"/>
      <c r="D2070" s="8">
        <v>14</v>
      </c>
      <c r="G2070" s="14" t="s">
        <v>8414</v>
      </c>
      <c r="H2070">
        <v>66</v>
      </c>
      <c r="I2070" s="7"/>
      <c r="J2070" s="8"/>
    </row>
    <row r="2071" spans="1:10" x14ac:dyDescent="0.25">
      <c r="A2071" s="7">
        <v>2300</v>
      </c>
      <c r="B2071" s="8">
        <v>7</v>
      </c>
      <c r="C2071" s="8"/>
      <c r="D2071" s="8">
        <v>7</v>
      </c>
      <c r="G2071" s="14" t="s">
        <v>8414</v>
      </c>
      <c r="H2071">
        <v>23</v>
      </c>
      <c r="I2071" s="7"/>
      <c r="J2071" s="8"/>
    </row>
    <row r="2072" spans="1:10" x14ac:dyDescent="0.25">
      <c r="A2072" s="7">
        <v>2301</v>
      </c>
      <c r="B2072" s="8">
        <v>211</v>
      </c>
      <c r="C2072" s="8"/>
      <c r="D2072" s="8">
        <v>211</v>
      </c>
      <c r="G2072" s="14" t="s">
        <v>8414</v>
      </c>
      <c r="H2072">
        <v>126</v>
      </c>
      <c r="I2072" s="7"/>
      <c r="J2072" s="8"/>
    </row>
    <row r="2073" spans="1:10" x14ac:dyDescent="0.25">
      <c r="A2073" s="7">
        <v>2302</v>
      </c>
      <c r="B2073" s="8">
        <v>85</v>
      </c>
      <c r="C2073" s="8"/>
      <c r="D2073" s="8">
        <v>85</v>
      </c>
      <c r="G2073" s="14" t="s">
        <v>8414</v>
      </c>
      <c r="H2073">
        <v>6</v>
      </c>
      <c r="I2073" s="7"/>
      <c r="J2073" s="8"/>
    </row>
    <row r="2074" spans="1:10" x14ac:dyDescent="0.25">
      <c r="A2074" s="7">
        <v>2303</v>
      </c>
      <c r="B2074" s="8">
        <v>103</v>
      </c>
      <c r="C2074" s="8"/>
      <c r="D2074" s="8">
        <v>103</v>
      </c>
      <c r="G2074" s="14" t="s">
        <v>8414</v>
      </c>
      <c r="H2074">
        <v>25</v>
      </c>
      <c r="I2074" s="7"/>
      <c r="J2074" s="8"/>
    </row>
    <row r="2075" spans="1:10" x14ac:dyDescent="0.25">
      <c r="A2075" s="7">
        <v>2304</v>
      </c>
      <c r="B2075" s="8">
        <v>113</v>
      </c>
      <c r="C2075" s="8"/>
      <c r="D2075" s="8">
        <v>113</v>
      </c>
      <c r="G2075" s="14" t="s">
        <v>8414</v>
      </c>
      <c r="H2075">
        <v>39</v>
      </c>
      <c r="I2075" s="7"/>
      <c r="J2075" s="8"/>
    </row>
    <row r="2076" spans="1:10" x14ac:dyDescent="0.25">
      <c r="A2076" s="7">
        <v>2305</v>
      </c>
      <c r="B2076" s="8">
        <v>167</v>
      </c>
      <c r="C2076" s="8"/>
      <c r="D2076" s="8">
        <v>167</v>
      </c>
      <c r="G2076" s="14" t="s">
        <v>8414</v>
      </c>
      <c r="H2076">
        <v>62</v>
      </c>
      <c r="I2076" s="7"/>
      <c r="J2076" s="8"/>
    </row>
    <row r="2077" spans="1:10" x14ac:dyDescent="0.25">
      <c r="A2077" s="7">
        <v>2306</v>
      </c>
      <c r="B2077" s="8">
        <v>73</v>
      </c>
      <c r="C2077" s="8"/>
      <c r="D2077" s="8">
        <v>73</v>
      </c>
      <c r="G2077" s="14" t="s">
        <v>8414</v>
      </c>
      <c r="H2077">
        <v>31</v>
      </c>
      <c r="I2077" s="7"/>
      <c r="J2077" s="8"/>
    </row>
    <row r="2078" spans="1:10" x14ac:dyDescent="0.25">
      <c r="A2078" s="7">
        <v>2307</v>
      </c>
      <c r="B2078" s="8">
        <v>75</v>
      </c>
      <c r="C2078" s="8"/>
      <c r="D2078" s="8">
        <v>75</v>
      </c>
      <c r="G2078" s="14" t="s">
        <v>8414</v>
      </c>
      <c r="H2078">
        <v>274</v>
      </c>
      <c r="I2078" s="7"/>
      <c r="J2078" s="8"/>
    </row>
    <row r="2079" spans="1:10" x14ac:dyDescent="0.25">
      <c r="A2079" s="7">
        <v>2308</v>
      </c>
      <c r="B2079" s="8">
        <v>614</v>
      </c>
      <c r="C2079" s="8"/>
      <c r="D2079" s="8">
        <v>614</v>
      </c>
      <c r="G2079" s="14" t="s">
        <v>8414</v>
      </c>
      <c r="H2079">
        <v>17</v>
      </c>
      <c r="I2079" s="7"/>
      <c r="J2079" s="8"/>
    </row>
    <row r="2080" spans="1:10" x14ac:dyDescent="0.25">
      <c r="A2080" s="7">
        <v>2309</v>
      </c>
      <c r="B2080" s="8">
        <v>107</v>
      </c>
      <c r="C2080" s="8"/>
      <c r="D2080" s="8">
        <v>107</v>
      </c>
      <c r="G2080" s="14" t="s">
        <v>8414</v>
      </c>
      <c r="H2080">
        <v>14</v>
      </c>
      <c r="I2080" s="7"/>
      <c r="J2080" s="8"/>
    </row>
    <row r="2081" spans="1:10" x14ac:dyDescent="0.25">
      <c r="A2081" s="7">
        <v>2310</v>
      </c>
      <c r="B2081" s="8">
        <v>1224</v>
      </c>
      <c r="C2081" s="8"/>
      <c r="D2081" s="8">
        <v>1224</v>
      </c>
      <c r="G2081" s="14" t="s">
        <v>8414</v>
      </c>
      <c r="H2081">
        <v>60</v>
      </c>
      <c r="I2081" s="7"/>
      <c r="J2081" s="8"/>
    </row>
    <row r="2082" spans="1:10" x14ac:dyDescent="0.25">
      <c r="A2082" s="7">
        <v>2311</v>
      </c>
      <c r="B2082" s="8">
        <v>104</v>
      </c>
      <c r="C2082" s="8"/>
      <c r="D2082" s="8">
        <v>104</v>
      </c>
      <c r="G2082" s="14" t="s">
        <v>8414</v>
      </c>
      <c r="H2082">
        <v>33</v>
      </c>
      <c r="I2082" s="7"/>
      <c r="J2082" s="8"/>
    </row>
    <row r="2083" spans="1:10" x14ac:dyDescent="0.25">
      <c r="A2083" s="7">
        <v>2312</v>
      </c>
      <c r="B2083" s="8">
        <v>79</v>
      </c>
      <c r="C2083" s="8"/>
      <c r="D2083" s="8">
        <v>79</v>
      </c>
      <c r="G2083" s="14" t="s">
        <v>8414</v>
      </c>
      <c r="H2083">
        <v>78</v>
      </c>
      <c r="I2083" s="7"/>
      <c r="J2083" s="8"/>
    </row>
    <row r="2084" spans="1:10" x14ac:dyDescent="0.25">
      <c r="A2084" s="7">
        <v>2313</v>
      </c>
      <c r="B2084" s="8">
        <v>157</v>
      </c>
      <c r="C2084" s="8"/>
      <c r="D2084" s="8">
        <v>157</v>
      </c>
      <c r="G2084" s="14" t="s">
        <v>8414</v>
      </c>
      <c r="H2084">
        <v>30</v>
      </c>
      <c r="I2084" s="7"/>
      <c r="J2084" s="8"/>
    </row>
    <row r="2085" spans="1:10" x14ac:dyDescent="0.25">
      <c r="A2085" s="7">
        <v>2314</v>
      </c>
      <c r="B2085" s="8">
        <v>50</v>
      </c>
      <c r="C2085" s="8"/>
      <c r="D2085" s="8">
        <v>50</v>
      </c>
      <c r="G2085" s="14" t="s">
        <v>8414</v>
      </c>
      <c r="H2085">
        <v>136</v>
      </c>
      <c r="I2085" s="7"/>
      <c r="J2085" s="8"/>
    </row>
    <row r="2086" spans="1:10" x14ac:dyDescent="0.25">
      <c r="A2086" s="7">
        <v>2315</v>
      </c>
      <c r="B2086" s="8">
        <v>64</v>
      </c>
      <c r="C2086" s="8"/>
      <c r="D2086" s="8">
        <v>64</v>
      </c>
      <c r="G2086" s="14" t="s">
        <v>8414</v>
      </c>
      <c r="H2086">
        <v>40</v>
      </c>
      <c r="I2086" s="7"/>
      <c r="J2086" s="8"/>
    </row>
    <row r="2087" spans="1:10" x14ac:dyDescent="0.25">
      <c r="A2087" s="7">
        <v>2316</v>
      </c>
      <c r="B2087" s="8">
        <v>200</v>
      </c>
      <c r="C2087" s="8"/>
      <c r="D2087" s="8">
        <v>200</v>
      </c>
      <c r="G2087" s="14" t="s">
        <v>8414</v>
      </c>
      <c r="H2087">
        <v>18</v>
      </c>
      <c r="I2087" s="7"/>
      <c r="J2087" s="8"/>
    </row>
    <row r="2088" spans="1:10" x14ac:dyDescent="0.25">
      <c r="A2088" s="7">
        <v>2317</v>
      </c>
      <c r="B2088" s="8">
        <v>22</v>
      </c>
      <c r="C2088" s="8"/>
      <c r="D2088" s="8">
        <v>22</v>
      </c>
      <c r="G2088" s="14" t="s">
        <v>8414</v>
      </c>
      <c r="H2088">
        <v>39</v>
      </c>
      <c r="I2088" s="7"/>
      <c r="J2088" s="8"/>
    </row>
    <row r="2089" spans="1:10" x14ac:dyDescent="0.25">
      <c r="A2089" s="7">
        <v>2318</v>
      </c>
      <c r="B2089" s="8">
        <v>163</v>
      </c>
      <c r="C2089" s="8"/>
      <c r="D2089" s="8">
        <v>163</v>
      </c>
      <c r="G2089" s="14" t="s">
        <v>8414</v>
      </c>
      <c r="H2089">
        <v>21</v>
      </c>
      <c r="I2089" s="7"/>
      <c r="J2089" s="8"/>
    </row>
    <row r="2090" spans="1:10" x14ac:dyDescent="0.25">
      <c r="A2090" s="7">
        <v>2319</v>
      </c>
      <c r="B2090" s="8">
        <v>77</v>
      </c>
      <c r="C2090" s="8"/>
      <c r="D2090" s="8">
        <v>77</v>
      </c>
      <c r="G2090" s="14" t="s">
        <v>8414</v>
      </c>
      <c r="H2090">
        <v>30</v>
      </c>
      <c r="I2090" s="7"/>
      <c r="J2090" s="8"/>
    </row>
    <row r="2091" spans="1:10" x14ac:dyDescent="0.25">
      <c r="A2091" s="7">
        <v>2320</v>
      </c>
      <c r="B2091" s="8">
        <v>89</v>
      </c>
      <c r="C2091" s="8"/>
      <c r="D2091" s="8">
        <v>89</v>
      </c>
      <c r="G2091" s="14" t="s">
        <v>8414</v>
      </c>
      <c r="H2091">
        <v>27</v>
      </c>
      <c r="I2091" s="7"/>
      <c r="J2091" s="8"/>
    </row>
    <row r="2092" spans="1:10" x14ac:dyDescent="0.25">
      <c r="A2092" s="7">
        <v>2327</v>
      </c>
      <c r="B2092" s="8">
        <v>3355</v>
      </c>
      <c r="C2092" s="8"/>
      <c r="D2092" s="8">
        <v>3355</v>
      </c>
      <c r="G2092" s="14" t="s">
        <v>8414</v>
      </c>
      <c r="H2092">
        <v>35</v>
      </c>
      <c r="I2092" s="7"/>
      <c r="J2092" s="8"/>
    </row>
    <row r="2093" spans="1:10" x14ac:dyDescent="0.25">
      <c r="A2093" s="7">
        <v>2328</v>
      </c>
      <c r="B2093" s="8">
        <v>537</v>
      </c>
      <c r="C2093" s="8"/>
      <c r="D2093" s="8">
        <v>537</v>
      </c>
      <c r="G2093" s="14" t="s">
        <v>8414</v>
      </c>
      <c r="H2093">
        <v>13</v>
      </c>
      <c r="I2093" s="7"/>
      <c r="J2093" s="8"/>
    </row>
    <row r="2094" spans="1:10" x14ac:dyDescent="0.25">
      <c r="A2094" s="7">
        <v>2329</v>
      </c>
      <c r="B2094" s="8">
        <v>125</v>
      </c>
      <c r="C2094" s="8"/>
      <c r="D2094" s="8">
        <v>125</v>
      </c>
      <c r="G2094" s="14" t="s">
        <v>8414</v>
      </c>
      <c r="H2094">
        <v>23</v>
      </c>
      <c r="I2094" s="7"/>
      <c r="J2094" s="8"/>
    </row>
    <row r="2095" spans="1:10" x14ac:dyDescent="0.25">
      <c r="A2095" s="7">
        <v>2330</v>
      </c>
      <c r="B2095" s="8">
        <v>163</v>
      </c>
      <c r="C2095" s="8"/>
      <c r="D2095" s="8">
        <v>163</v>
      </c>
      <c r="G2095" s="14" t="s">
        <v>8414</v>
      </c>
      <c r="H2095">
        <v>39</v>
      </c>
      <c r="I2095" s="7"/>
      <c r="J2095" s="8"/>
    </row>
    <row r="2096" spans="1:10" x14ac:dyDescent="0.25">
      <c r="A2096" s="7">
        <v>2331</v>
      </c>
      <c r="B2096" s="8">
        <v>283</v>
      </c>
      <c r="C2096" s="8"/>
      <c r="D2096" s="8">
        <v>283</v>
      </c>
      <c r="G2096" s="14" t="s">
        <v>8414</v>
      </c>
      <c r="H2096">
        <v>35</v>
      </c>
      <c r="I2096" s="7"/>
      <c r="J2096" s="8"/>
    </row>
    <row r="2097" spans="1:10" x14ac:dyDescent="0.25">
      <c r="A2097" s="7">
        <v>2332</v>
      </c>
      <c r="B2097" s="8">
        <v>352</v>
      </c>
      <c r="C2097" s="8"/>
      <c r="D2097" s="8">
        <v>352</v>
      </c>
      <c r="G2097" s="14" t="s">
        <v>8414</v>
      </c>
      <c r="H2097">
        <v>27</v>
      </c>
      <c r="I2097" s="7"/>
      <c r="J2097" s="8"/>
    </row>
    <row r="2098" spans="1:10" x14ac:dyDescent="0.25">
      <c r="A2098" s="7">
        <v>2333</v>
      </c>
      <c r="B2098" s="8">
        <v>94</v>
      </c>
      <c r="C2098" s="8"/>
      <c r="D2098" s="8">
        <v>94</v>
      </c>
      <c r="G2098" s="14" t="s">
        <v>8414</v>
      </c>
      <c r="H2098">
        <v>21</v>
      </c>
      <c r="I2098" s="7"/>
      <c r="J2098" s="8"/>
    </row>
    <row r="2099" spans="1:10" x14ac:dyDescent="0.25">
      <c r="A2099" s="7">
        <v>2334</v>
      </c>
      <c r="B2099" s="8">
        <v>67</v>
      </c>
      <c r="C2099" s="8"/>
      <c r="D2099" s="8">
        <v>67</v>
      </c>
      <c r="G2099" s="14" t="s">
        <v>8414</v>
      </c>
      <c r="H2099">
        <v>104</v>
      </c>
      <c r="I2099" s="7"/>
      <c r="J2099" s="8"/>
    </row>
    <row r="2100" spans="1:10" x14ac:dyDescent="0.25">
      <c r="A2100" s="7">
        <v>2335</v>
      </c>
      <c r="B2100" s="8">
        <v>221</v>
      </c>
      <c r="C2100" s="8"/>
      <c r="D2100" s="8">
        <v>221</v>
      </c>
      <c r="G2100" s="14" t="s">
        <v>8414</v>
      </c>
      <c r="H2100">
        <v>19</v>
      </c>
      <c r="I2100" s="7"/>
      <c r="J2100" s="8"/>
    </row>
    <row r="2101" spans="1:10" x14ac:dyDescent="0.25">
      <c r="A2101" s="7">
        <v>2336</v>
      </c>
      <c r="B2101" s="8">
        <v>2165</v>
      </c>
      <c r="C2101" s="8"/>
      <c r="D2101" s="8">
        <v>2165</v>
      </c>
      <c r="G2101" s="14" t="s">
        <v>8414</v>
      </c>
      <c r="H2101">
        <v>97</v>
      </c>
      <c r="I2101" s="7"/>
      <c r="J2101" s="8"/>
    </row>
    <row r="2102" spans="1:10" x14ac:dyDescent="0.25">
      <c r="A2102" s="7">
        <v>2337</v>
      </c>
      <c r="B2102" s="8">
        <v>179</v>
      </c>
      <c r="C2102" s="8"/>
      <c r="D2102" s="8">
        <v>179</v>
      </c>
      <c r="G2102" s="14" t="s">
        <v>8414</v>
      </c>
      <c r="H2102">
        <v>27</v>
      </c>
      <c r="I2102" s="7"/>
      <c r="J2102" s="8"/>
    </row>
    <row r="2103" spans="1:10" x14ac:dyDescent="0.25">
      <c r="A2103" s="7">
        <v>2338</v>
      </c>
      <c r="B2103" s="8">
        <v>123</v>
      </c>
      <c r="C2103" s="8"/>
      <c r="D2103" s="8">
        <v>123</v>
      </c>
      <c r="G2103" s="14" t="s">
        <v>8414</v>
      </c>
      <c r="H2103">
        <v>24</v>
      </c>
      <c r="I2103" s="7"/>
      <c r="J2103" s="8"/>
    </row>
    <row r="2104" spans="1:10" x14ac:dyDescent="0.25">
      <c r="A2104" s="7">
        <v>2339</v>
      </c>
      <c r="B2104" s="8">
        <v>1104</v>
      </c>
      <c r="C2104" s="8"/>
      <c r="D2104" s="8">
        <v>1104</v>
      </c>
      <c r="G2104" s="14" t="s">
        <v>8414</v>
      </c>
      <c r="H2104">
        <v>13</v>
      </c>
      <c r="I2104" s="7"/>
      <c r="J2104" s="8"/>
    </row>
    <row r="2105" spans="1:10" x14ac:dyDescent="0.25">
      <c r="A2105" s="7">
        <v>2340</v>
      </c>
      <c r="B2105" s="8">
        <v>403</v>
      </c>
      <c r="C2105" s="8"/>
      <c r="D2105" s="8">
        <v>403</v>
      </c>
      <c r="G2105" s="14" t="s">
        <v>8414</v>
      </c>
      <c r="H2105">
        <v>46</v>
      </c>
      <c r="I2105" s="7"/>
      <c r="J2105" s="8"/>
    </row>
    <row r="2106" spans="1:10" x14ac:dyDescent="0.25">
      <c r="A2106" s="7">
        <v>2401</v>
      </c>
      <c r="B2106" s="8"/>
      <c r="C2106" s="8">
        <v>9</v>
      </c>
      <c r="D2106" s="8">
        <v>9</v>
      </c>
      <c r="G2106" s="14" t="s">
        <v>8414</v>
      </c>
      <c r="H2106">
        <v>4</v>
      </c>
      <c r="I2106" s="7"/>
      <c r="J2106" s="8"/>
    </row>
    <row r="2107" spans="1:10" x14ac:dyDescent="0.25">
      <c r="A2107" s="7">
        <v>2402</v>
      </c>
      <c r="B2107" s="8"/>
      <c r="C2107" s="8">
        <v>1</v>
      </c>
      <c r="D2107" s="8">
        <v>1</v>
      </c>
      <c r="G2107" s="14" t="s">
        <v>8414</v>
      </c>
      <c r="H2107">
        <v>40</v>
      </c>
      <c r="I2107" s="7"/>
      <c r="J2107" s="8"/>
    </row>
    <row r="2108" spans="1:10" x14ac:dyDescent="0.25">
      <c r="A2108" s="7">
        <v>2403</v>
      </c>
      <c r="B2108" s="8"/>
      <c r="C2108" s="8">
        <v>12</v>
      </c>
      <c r="D2108" s="8">
        <v>12</v>
      </c>
      <c r="G2108" s="14" t="s">
        <v>8414</v>
      </c>
      <c r="H2108">
        <v>44</v>
      </c>
      <c r="I2108" s="7"/>
      <c r="J2108" s="8"/>
    </row>
    <row r="2109" spans="1:10" x14ac:dyDescent="0.25">
      <c r="A2109" s="7">
        <v>2404</v>
      </c>
      <c r="B2109" s="8"/>
      <c r="C2109" s="8">
        <v>0</v>
      </c>
      <c r="D2109" s="8">
        <v>0</v>
      </c>
      <c r="G2109" s="14" t="s">
        <v>8414</v>
      </c>
      <c r="H2109">
        <v>35</v>
      </c>
      <c r="I2109" s="7"/>
      <c r="J2109" s="8"/>
    </row>
    <row r="2110" spans="1:10" x14ac:dyDescent="0.25">
      <c r="A2110" s="7">
        <v>2405</v>
      </c>
      <c r="B2110" s="8"/>
      <c r="C2110" s="8">
        <v>20</v>
      </c>
      <c r="D2110" s="8">
        <v>20</v>
      </c>
      <c r="G2110" s="14" t="s">
        <v>8414</v>
      </c>
      <c r="H2110">
        <v>63</v>
      </c>
      <c r="I2110" s="7"/>
      <c r="J2110" s="8"/>
    </row>
    <row r="2111" spans="1:10" x14ac:dyDescent="0.25">
      <c r="A2111" s="7">
        <v>2406</v>
      </c>
      <c r="B2111" s="8"/>
      <c r="C2111" s="8">
        <v>16</v>
      </c>
      <c r="D2111" s="8">
        <v>16</v>
      </c>
      <c r="G2111" s="14" t="s">
        <v>8414</v>
      </c>
      <c r="H2111">
        <v>89</v>
      </c>
      <c r="I2111" s="7"/>
      <c r="J2111" s="8"/>
    </row>
    <row r="2112" spans="1:10" x14ac:dyDescent="0.25">
      <c r="A2112" s="7">
        <v>2407</v>
      </c>
      <c r="B2112" s="8"/>
      <c r="C2112" s="8">
        <v>33</v>
      </c>
      <c r="D2112" s="8">
        <v>33</v>
      </c>
      <c r="G2112" s="14" t="s">
        <v>8414</v>
      </c>
      <c r="H2112">
        <v>15</v>
      </c>
      <c r="I2112" s="7"/>
      <c r="J2112" s="8"/>
    </row>
    <row r="2113" spans="1:10" x14ac:dyDescent="0.25">
      <c r="A2113" s="7">
        <v>2408</v>
      </c>
      <c r="B2113" s="8"/>
      <c r="C2113" s="8">
        <v>2</v>
      </c>
      <c r="D2113" s="8">
        <v>2</v>
      </c>
      <c r="G2113" s="14" t="s">
        <v>8414</v>
      </c>
      <c r="H2113">
        <v>46</v>
      </c>
      <c r="I2113" s="7"/>
      <c r="J2113" s="8"/>
    </row>
    <row r="2114" spans="1:10" x14ac:dyDescent="0.25">
      <c r="A2114" s="7">
        <v>2409</v>
      </c>
      <c r="B2114" s="8"/>
      <c r="C2114" s="8">
        <v>6</v>
      </c>
      <c r="D2114" s="8">
        <v>6</v>
      </c>
      <c r="G2114" s="14" t="s">
        <v>8414</v>
      </c>
      <c r="H2114">
        <v>33</v>
      </c>
      <c r="I2114" s="7"/>
      <c r="J2114" s="8"/>
    </row>
    <row r="2115" spans="1:10" x14ac:dyDescent="0.25">
      <c r="A2115" s="7">
        <v>2410</v>
      </c>
      <c r="B2115" s="8"/>
      <c r="C2115" s="8">
        <v>0</v>
      </c>
      <c r="D2115" s="8">
        <v>0</v>
      </c>
      <c r="G2115" s="14" t="s">
        <v>8414</v>
      </c>
      <c r="H2115">
        <v>52</v>
      </c>
      <c r="I2115" s="7"/>
      <c r="J2115" s="8"/>
    </row>
    <row r="2116" spans="1:10" x14ac:dyDescent="0.25">
      <c r="A2116" s="7">
        <v>2411</v>
      </c>
      <c r="B2116" s="8"/>
      <c r="C2116" s="8">
        <v>3</v>
      </c>
      <c r="D2116" s="8">
        <v>3</v>
      </c>
      <c r="G2116" s="14" t="s">
        <v>8414</v>
      </c>
      <c r="H2116">
        <v>7</v>
      </c>
      <c r="I2116" s="7"/>
      <c r="J2116" s="8"/>
    </row>
    <row r="2117" spans="1:10" x14ac:dyDescent="0.25">
      <c r="A2117" s="7">
        <v>2412</v>
      </c>
      <c r="B2117" s="8"/>
      <c r="C2117" s="8">
        <v>0</v>
      </c>
      <c r="D2117" s="8">
        <v>0</v>
      </c>
      <c r="G2117" s="14" t="s">
        <v>8414</v>
      </c>
      <c r="H2117">
        <v>28</v>
      </c>
      <c r="I2117" s="7"/>
      <c r="J2117" s="8"/>
    </row>
    <row r="2118" spans="1:10" x14ac:dyDescent="0.25">
      <c r="A2118" s="7">
        <v>2413</v>
      </c>
      <c r="B2118" s="8"/>
      <c r="C2118" s="8">
        <v>3</v>
      </c>
      <c r="D2118" s="8">
        <v>3</v>
      </c>
      <c r="G2118" s="14" t="s">
        <v>8414</v>
      </c>
      <c r="H2118">
        <v>11</v>
      </c>
      <c r="I2118" s="7"/>
      <c r="J2118" s="8"/>
    </row>
    <row r="2119" spans="1:10" x14ac:dyDescent="0.25">
      <c r="A2119" s="7">
        <v>2414</v>
      </c>
      <c r="B2119" s="8"/>
      <c r="C2119" s="8">
        <v>13</v>
      </c>
      <c r="D2119" s="8">
        <v>13</v>
      </c>
      <c r="G2119" s="14" t="s">
        <v>8414</v>
      </c>
      <c r="H2119">
        <v>15</v>
      </c>
      <c r="I2119" s="7"/>
      <c r="J2119" s="8"/>
    </row>
    <row r="2120" spans="1:10" x14ac:dyDescent="0.25">
      <c r="A2120" s="7">
        <v>2415</v>
      </c>
      <c r="B2120" s="8"/>
      <c r="C2120" s="8">
        <v>6</v>
      </c>
      <c r="D2120" s="8">
        <v>6</v>
      </c>
      <c r="G2120" s="14" t="s">
        <v>8414</v>
      </c>
      <c r="H2120">
        <v>30</v>
      </c>
      <c r="I2120" s="7"/>
      <c r="J2120" s="8"/>
    </row>
    <row r="2121" spans="1:10" x14ac:dyDescent="0.25">
      <c r="A2121" s="7">
        <v>2416</v>
      </c>
      <c r="B2121" s="8"/>
      <c r="C2121" s="8">
        <v>1</v>
      </c>
      <c r="D2121" s="8">
        <v>1</v>
      </c>
      <c r="G2121" s="14" t="s">
        <v>8414</v>
      </c>
      <c r="H2121">
        <v>27</v>
      </c>
      <c r="I2121" s="7"/>
      <c r="J2121" s="8"/>
    </row>
    <row r="2122" spans="1:10" x14ac:dyDescent="0.25">
      <c r="A2122" s="7">
        <v>2417</v>
      </c>
      <c r="B2122" s="8"/>
      <c r="C2122" s="8">
        <v>0</v>
      </c>
      <c r="D2122" s="8">
        <v>0</v>
      </c>
      <c r="G2122" s="14" t="s">
        <v>8414</v>
      </c>
      <c r="H2122">
        <v>28</v>
      </c>
      <c r="I2122" s="7"/>
      <c r="J2122" s="8"/>
    </row>
    <row r="2123" spans="1:10" x14ac:dyDescent="0.25">
      <c r="A2123" s="7">
        <v>2418</v>
      </c>
      <c r="B2123" s="8"/>
      <c r="C2123" s="8">
        <v>5</v>
      </c>
      <c r="D2123" s="8">
        <v>5</v>
      </c>
      <c r="G2123" s="14" t="s">
        <v>8414</v>
      </c>
      <c r="H2123">
        <v>17</v>
      </c>
      <c r="I2123" s="7"/>
      <c r="J2123" s="8"/>
    </row>
    <row r="2124" spans="1:10" x14ac:dyDescent="0.25">
      <c r="A2124" s="7">
        <v>2419</v>
      </c>
      <c r="B2124" s="8"/>
      <c r="C2124" s="8">
        <v>0</v>
      </c>
      <c r="D2124" s="8">
        <v>0</v>
      </c>
      <c r="G2124" s="14" t="s">
        <v>8414</v>
      </c>
      <c r="H2124">
        <v>50</v>
      </c>
      <c r="I2124" s="7"/>
      <c r="J2124" s="8"/>
    </row>
    <row r="2125" spans="1:10" x14ac:dyDescent="0.25">
      <c r="A2125" s="7">
        <v>2420</v>
      </c>
      <c r="B2125" s="8"/>
      <c r="C2125" s="8">
        <v>36</v>
      </c>
      <c r="D2125" s="8">
        <v>36</v>
      </c>
      <c r="G2125" s="14" t="s">
        <v>8414</v>
      </c>
      <c r="H2125">
        <v>26</v>
      </c>
      <c r="I2125" s="7"/>
      <c r="J2125" s="8"/>
    </row>
    <row r="2126" spans="1:10" x14ac:dyDescent="0.25">
      <c r="A2126" s="7">
        <v>2421</v>
      </c>
      <c r="B2126" s="8"/>
      <c r="C2126" s="8">
        <v>1</v>
      </c>
      <c r="D2126" s="8">
        <v>1</v>
      </c>
      <c r="G2126" s="14" t="s">
        <v>8414</v>
      </c>
      <c r="H2126">
        <v>88</v>
      </c>
      <c r="I2126" s="7"/>
      <c r="J2126" s="8"/>
    </row>
    <row r="2127" spans="1:10" x14ac:dyDescent="0.25">
      <c r="A2127" s="7">
        <v>2422</v>
      </c>
      <c r="B2127" s="8"/>
      <c r="C2127" s="8">
        <v>1</v>
      </c>
      <c r="D2127" s="8">
        <v>1</v>
      </c>
      <c r="G2127" s="14" t="s">
        <v>8414</v>
      </c>
      <c r="H2127">
        <v>91</v>
      </c>
      <c r="I2127" s="7"/>
      <c r="J2127" s="8"/>
    </row>
    <row r="2128" spans="1:10" x14ac:dyDescent="0.25">
      <c r="A2128" s="7">
        <v>2423</v>
      </c>
      <c r="B2128" s="8"/>
      <c r="C2128" s="8">
        <v>1</v>
      </c>
      <c r="D2128" s="8">
        <v>1</v>
      </c>
      <c r="G2128" s="14" t="s">
        <v>8414</v>
      </c>
      <c r="H2128">
        <v>3</v>
      </c>
      <c r="I2128" s="7"/>
      <c r="J2128" s="8"/>
    </row>
    <row r="2129" spans="1:10" x14ac:dyDescent="0.25">
      <c r="A2129" s="7">
        <v>2424</v>
      </c>
      <c r="B2129" s="8"/>
      <c r="C2129" s="8">
        <v>9</v>
      </c>
      <c r="D2129" s="8">
        <v>9</v>
      </c>
      <c r="G2129" s="14" t="s">
        <v>8414</v>
      </c>
      <c r="H2129">
        <v>28</v>
      </c>
      <c r="I2129" s="7"/>
      <c r="J2129" s="8"/>
    </row>
    <row r="2130" spans="1:10" x14ac:dyDescent="0.25">
      <c r="A2130" s="7">
        <v>2425</v>
      </c>
      <c r="B2130" s="8"/>
      <c r="C2130" s="8">
        <v>1</v>
      </c>
      <c r="D2130" s="8">
        <v>1</v>
      </c>
      <c r="G2130" s="14" t="s">
        <v>8414</v>
      </c>
      <c r="H2130">
        <v>77</v>
      </c>
      <c r="I2130" s="7"/>
      <c r="J2130" s="8"/>
    </row>
    <row r="2131" spans="1:10" x14ac:dyDescent="0.25">
      <c r="A2131" s="7">
        <v>2426</v>
      </c>
      <c r="B2131" s="8"/>
      <c r="C2131" s="8">
        <v>0</v>
      </c>
      <c r="D2131" s="8">
        <v>0</v>
      </c>
      <c r="G2131" s="14" t="s">
        <v>8414</v>
      </c>
      <c r="H2131">
        <v>27</v>
      </c>
      <c r="I2131" s="7"/>
      <c r="J2131" s="8"/>
    </row>
    <row r="2132" spans="1:10" x14ac:dyDescent="0.25">
      <c r="A2132" s="7">
        <v>2427</v>
      </c>
      <c r="B2132" s="8"/>
      <c r="C2132" s="8">
        <v>1</v>
      </c>
      <c r="D2132" s="8">
        <v>1</v>
      </c>
      <c r="G2132" s="14" t="s">
        <v>8414</v>
      </c>
      <c r="H2132">
        <v>107</v>
      </c>
      <c r="I2132" s="7"/>
      <c r="J2132" s="8"/>
    </row>
    <row r="2133" spans="1:10" x14ac:dyDescent="0.25">
      <c r="A2133" s="7">
        <v>2428</v>
      </c>
      <c r="B2133" s="8"/>
      <c r="C2133" s="8">
        <v>1</v>
      </c>
      <c r="D2133" s="8">
        <v>1</v>
      </c>
      <c r="G2133" s="14" t="s">
        <v>8414</v>
      </c>
      <c r="H2133">
        <v>96</v>
      </c>
      <c r="I2133" s="7"/>
      <c r="J2133" s="8"/>
    </row>
    <row r="2134" spans="1:10" x14ac:dyDescent="0.25">
      <c r="A2134" s="7">
        <v>2429</v>
      </c>
      <c r="B2134" s="8"/>
      <c r="C2134" s="8">
        <v>4</v>
      </c>
      <c r="D2134" s="8">
        <v>4</v>
      </c>
      <c r="G2134" s="14" t="s">
        <v>8414</v>
      </c>
      <c r="H2134">
        <v>56</v>
      </c>
      <c r="I2134" s="7"/>
      <c r="J2134" s="8"/>
    </row>
    <row r="2135" spans="1:10" x14ac:dyDescent="0.25">
      <c r="A2135" s="7">
        <v>2430</v>
      </c>
      <c r="B2135" s="8"/>
      <c r="C2135" s="8">
        <v>2</v>
      </c>
      <c r="D2135" s="8">
        <v>2</v>
      </c>
      <c r="G2135" s="14" t="s">
        <v>8414</v>
      </c>
      <c r="H2135">
        <v>58</v>
      </c>
      <c r="I2135" s="7"/>
      <c r="J2135" s="8"/>
    </row>
    <row r="2136" spans="1:10" x14ac:dyDescent="0.25">
      <c r="A2136" s="7">
        <v>2431</v>
      </c>
      <c r="B2136" s="8"/>
      <c r="C2136" s="8">
        <v>2</v>
      </c>
      <c r="D2136" s="8">
        <v>2</v>
      </c>
      <c r="G2136" s="14" t="s">
        <v>8414</v>
      </c>
      <c r="H2136">
        <v>15</v>
      </c>
      <c r="I2136" s="7"/>
      <c r="J2136" s="8"/>
    </row>
    <row r="2137" spans="1:10" x14ac:dyDescent="0.25">
      <c r="A2137" s="7">
        <v>2432</v>
      </c>
      <c r="B2137" s="8"/>
      <c r="C2137" s="8">
        <v>2</v>
      </c>
      <c r="D2137" s="8">
        <v>2</v>
      </c>
      <c r="G2137" s="14" t="s">
        <v>8414</v>
      </c>
      <c r="H2137">
        <v>20</v>
      </c>
      <c r="I2137" s="7"/>
      <c r="J2137" s="8"/>
    </row>
    <row r="2138" spans="1:10" x14ac:dyDescent="0.25">
      <c r="A2138" s="7">
        <v>2433</v>
      </c>
      <c r="B2138" s="8"/>
      <c r="C2138" s="8">
        <v>0</v>
      </c>
      <c r="D2138" s="8">
        <v>0</v>
      </c>
      <c r="G2138" s="14" t="s">
        <v>8414</v>
      </c>
      <c r="H2138">
        <v>38</v>
      </c>
      <c r="I2138" s="7"/>
      <c r="J2138" s="8"/>
    </row>
    <row r="2139" spans="1:10" x14ac:dyDescent="0.25">
      <c r="A2139" s="7">
        <v>2434</v>
      </c>
      <c r="B2139" s="8"/>
      <c r="C2139" s="8">
        <v>2</v>
      </c>
      <c r="D2139" s="8">
        <v>2</v>
      </c>
      <c r="G2139" s="14" t="s">
        <v>8414</v>
      </c>
      <c r="H2139">
        <v>33</v>
      </c>
      <c r="I2139" s="7"/>
      <c r="J2139" s="8"/>
    </row>
    <row r="2140" spans="1:10" x14ac:dyDescent="0.25">
      <c r="A2140" s="7">
        <v>2435</v>
      </c>
      <c r="B2140" s="8"/>
      <c r="C2140" s="8">
        <v>4</v>
      </c>
      <c r="D2140" s="8">
        <v>4</v>
      </c>
      <c r="G2140" s="14" t="s">
        <v>8414</v>
      </c>
      <c r="H2140">
        <v>57</v>
      </c>
      <c r="I2140" s="7"/>
      <c r="J2140" s="8"/>
    </row>
    <row r="2141" spans="1:10" x14ac:dyDescent="0.25">
      <c r="A2141" s="7">
        <v>2436</v>
      </c>
      <c r="B2141" s="8"/>
      <c r="C2141" s="8">
        <v>2</v>
      </c>
      <c r="D2141" s="8">
        <v>2</v>
      </c>
      <c r="G2141" s="14" t="s">
        <v>8414</v>
      </c>
      <c r="H2141">
        <v>25</v>
      </c>
      <c r="I2141" s="7"/>
      <c r="J2141" s="8"/>
    </row>
    <row r="2142" spans="1:10" x14ac:dyDescent="0.25">
      <c r="A2142" s="7">
        <v>2437</v>
      </c>
      <c r="B2142" s="8"/>
      <c r="C2142" s="8">
        <v>0</v>
      </c>
      <c r="D2142" s="8">
        <v>0</v>
      </c>
      <c r="G2142" s="14" t="s">
        <v>8414</v>
      </c>
      <c r="H2142">
        <v>14</v>
      </c>
      <c r="I2142" s="7"/>
      <c r="J2142" s="8"/>
    </row>
    <row r="2143" spans="1:10" x14ac:dyDescent="0.25">
      <c r="A2143" s="7">
        <v>2438</v>
      </c>
      <c r="B2143" s="8"/>
      <c r="C2143" s="8">
        <v>1</v>
      </c>
      <c r="D2143" s="8">
        <v>1</v>
      </c>
      <c r="G2143" s="14" t="s">
        <v>8414</v>
      </c>
      <c r="H2143">
        <v>94</v>
      </c>
      <c r="I2143" s="7"/>
      <c r="J2143" s="8"/>
    </row>
    <row r="2144" spans="1:10" x14ac:dyDescent="0.25">
      <c r="A2144" s="7">
        <v>2439</v>
      </c>
      <c r="B2144" s="8"/>
      <c r="C2144" s="8">
        <v>0</v>
      </c>
      <c r="D2144" s="8">
        <v>0</v>
      </c>
      <c r="G2144" s="14" t="s">
        <v>8414</v>
      </c>
      <c r="H2144">
        <v>59</v>
      </c>
      <c r="I2144" s="7"/>
      <c r="J2144" s="8"/>
    </row>
    <row r="2145" spans="1:10" x14ac:dyDescent="0.25">
      <c r="A2145" s="7">
        <v>2440</v>
      </c>
      <c r="B2145" s="8"/>
      <c r="C2145" s="8">
        <v>2</v>
      </c>
      <c r="D2145" s="8">
        <v>2</v>
      </c>
      <c r="G2145" s="14" t="s">
        <v>8414</v>
      </c>
      <c r="H2145">
        <v>36</v>
      </c>
      <c r="I2145" s="7"/>
      <c r="J2145" s="8"/>
    </row>
    <row r="2146" spans="1:10" x14ac:dyDescent="0.25">
      <c r="A2146" s="7">
        <v>2441</v>
      </c>
      <c r="B2146" s="8">
        <v>109</v>
      </c>
      <c r="C2146" s="8"/>
      <c r="D2146" s="8">
        <v>109</v>
      </c>
      <c r="G2146" s="14" t="s">
        <v>8414</v>
      </c>
      <c r="H2146">
        <v>115</v>
      </c>
      <c r="I2146" s="7"/>
      <c r="J2146" s="8"/>
    </row>
    <row r="2147" spans="1:10" x14ac:dyDescent="0.25">
      <c r="A2147" s="7">
        <v>2442</v>
      </c>
      <c r="B2147" s="8">
        <v>372</v>
      </c>
      <c r="C2147" s="8"/>
      <c r="D2147" s="8">
        <v>372</v>
      </c>
      <c r="G2147" s="14" t="s">
        <v>8414</v>
      </c>
      <c r="H2147">
        <v>30</v>
      </c>
      <c r="I2147" s="7"/>
      <c r="J2147" s="8"/>
    </row>
    <row r="2148" spans="1:10" x14ac:dyDescent="0.25">
      <c r="A2148" s="7">
        <v>2443</v>
      </c>
      <c r="B2148" s="8">
        <v>311</v>
      </c>
      <c r="C2148" s="8"/>
      <c r="D2148" s="8">
        <v>311</v>
      </c>
      <c r="G2148" s="14" t="s">
        <v>8414</v>
      </c>
      <c r="H2148">
        <v>52</v>
      </c>
      <c r="I2148" s="7"/>
      <c r="J2148" s="8"/>
    </row>
    <row r="2149" spans="1:10" x14ac:dyDescent="0.25">
      <c r="A2149" s="7">
        <v>2444</v>
      </c>
      <c r="B2149" s="8">
        <v>61</v>
      </c>
      <c r="C2149" s="8"/>
      <c r="D2149" s="8">
        <v>61</v>
      </c>
      <c r="G2149" s="14" t="s">
        <v>8414</v>
      </c>
      <c r="H2149">
        <v>27</v>
      </c>
      <c r="I2149" s="7"/>
      <c r="J2149" s="8"/>
    </row>
    <row r="2150" spans="1:10" x14ac:dyDescent="0.25">
      <c r="A2150" s="7">
        <v>2445</v>
      </c>
      <c r="B2150" s="8">
        <v>115</v>
      </c>
      <c r="C2150" s="8"/>
      <c r="D2150" s="8">
        <v>115</v>
      </c>
      <c r="G2150" s="14" t="s">
        <v>8414</v>
      </c>
      <c r="H2150">
        <v>24</v>
      </c>
      <c r="I2150" s="7"/>
      <c r="J2150" s="8"/>
    </row>
    <row r="2151" spans="1:10" x14ac:dyDescent="0.25">
      <c r="A2151" s="7">
        <v>2446</v>
      </c>
      <c r="B2151" s="8">
        <v>111</v>
      </c>
      <c r="C2151" s="8"/>
      <c r="D2151" s="8">
        <v>111</v>
      </c>
      <c r="G2151" s="14" t="s">
        <v>8414</v>
      </c>
      <c r="H2151">
        <v>10</v>
      </c>
      <c r="I2151" s="7"/>
      <c r="J2151" s="8"/>
    </row>
    <row r="2152" spans="1:10" x14ac:dyDescent="0.25">
      <c r="A2152" s="7">
        <v>2447</v>
      </c>
      <c r="B2152" s="8">
        <v>337</v>
      </c>
      <c r="C2152" s="8"/>
      <c r="D2152" s="8">
        <v>337</v>
      </c>
      <c r="G2152" s="14" t="s">
        <v>8414</v>
      </c>
      <c r="H2152">
        <v>30</v>
      </c>
      <c r="I2152" s="7"/>
      <c r="J2152" s="8"/>
    </row>
    <row r="2153" spans="1:10" x14ac:dyDescent="0.25">
      <c r="A2153" s="7">
        <v>2448</v>
      </c>
      <c r="B2153" s="8">
        <v>9</v>
      </c>
      <c r="C2153" s="8"/>
      <c r="D2153" s="8">
        <v>9</v>
      </c>
      <c r="G2153" s="14" t="s">
        <v>8414</v>
      </c>
      <c r="H2153">
        <v>71</v>
      </c>
      <c r="I2153" s="7"/>
      <c r="J2153" s="8"/>
    </row>
    <row r="2154" spans="1:10" x14ac:dyDescent="0.25">
      <c r="A2154" s="7">
        <v>2449</v>
      </c>
      <c r="B2154" s="8">
        <v>120</v>
      </c>
      <c r="C2154" s="8"/>
      <c r="D2154" s="8">
        <v>120</v>
      </c>
      <c r="G2154" s="14" t="s">
        <v>8414</v>
      </c>
      <c r="H2154">
        <v>10</v>
      </c>
      <c r="I2154" s="7"/>
      <c r="J2154" s="8"/>
    </row>
    <row r="2155" spans="1:10" x14ac:dyDescent="0.25">
      <c r="A2155" s="7">
        <v>2450</v>
      </c>
      <c r="B2155" s="8">
        <v>102</v>
      </c>
      <c r="C2155" s="8"/>
      <c r="D2155" s="8">
        <v>102</v>
      </c>
      <c r="G2155" s="14" t="s">
        <v>8414</v>
      </c>
      <c r="H2155">
        <v>24</v>
      </c>
      <c r="I2155" s="7"/>
      <c r="J2155" s="8"/>
    </row>
    <row r="2156" spans="1:10" x14ac:dyDescent="0.25">
      <c r="A2156" s="7">
        <v>2451</v>
      </c>
      <c r="B2156" s="8">
        <v>186</v>
      </c>
      <c r="C2156" s="8"/>
      <c r="D2156" s="8">
        <v>186</v>
      </c>
      <c r="G2156" s="14" t="s">
        <v>8414</v>
      </c>
      <c r="H2156">
        <v>38</v>
      </c>
      <c r="I2156" s="7"/>
      <c r="J2156" s="8"/>
    </row>
    <row r="2157" spans="1:10" x14ac:dyDescent="0.25">
      <c r="A2157" s="7">
        <v>2452</v>
      </c>
      <c r="B2157" s="8">
        <v>15</v>
      </c>
      <c r="C2157" s="8"/>
      <c r="D2157" s="8">
        <v>15</v>
      </c>
      <c r="G2157" s="14" t="s">
        <v>8414</v>
      </c>
      <c r="H2157">
        <v>26</v>
      </c>
      <c r="I2157" s="7"/>
      <c r="J2157" s="8"/>
    </row>
    <row r="2158" spans="1:10" x14ac:dyDescent="0.25">
      <c r="A2158" s="7">
        <v>2453</v>
      </c>
      <c r="B2158" s="8">
        <v>67</v>
      </c>
      <c r="C2158" s="8"/>
      <c r="D2158" s="8">
        <v>67</v>
      </c>
      <c r="G2158" s="14" t="s">
        <v>8414</v>
      </c>
      <c r="H2158">
        <v>19</v>
      </c>
      <c r="I2158" s="7"/>
      <c r="J2158" s="8"/>
    </row>
    <row r="2159" spans="1:10" x14ac:dyDescent="0.25">
      <c r="A2159" s="7">
        <v>2454</v>
      </c>
      <c r="B2159" s="8">
        <v>130</v>
      </c>
      <c r="C2159" s="8"/>
      <c r="D2159" s="8">
        <v>130</v>
      </c>
      <c r="G2159" s="14" t="s">
        <v>8414</v>
      </c>
      <c r="H2159">
        <v>11</v>
      </c>
      <c r="I2159" s="7"/>
      <c r="J2159" s="8"/>
    </row>
    <row r="2160" spans="1:10" x14ac:dyDescent="0.25">
      <c r="A2160" s="7">
        <v>2455</v>
      </c>
      <c r="B2160" s="8">
        <v>16</v>
      </c>
      <c r="C2160" s="8"/>
      <c r="D2160" s="8">
        <v>16</v>
      </c>
      <c r="G2160" s="14" t="s">
        <v>8414</v>
      </c>
      <c r="H2160">
        <v>27</v>
      </c>
      <c r="I2160" s="7"/>
      <c r="J2160" s="8"/>
    </row>
    <row r="2161" spans="1:10" x14ac:dyDescent="0.25">
      <c r="A2161" s="7">
        <v>2456</v>
      </c>
      <c r="B2161" s="8">
        <v>67</v>
      </c>
      <c r="C2161" s="8"/>
      <c r="D2161" s="8">
        <v>67</v>
      </c>
      <c r="G2161" s="14" t="s">
        <v>8414</v>
      </c>
      <c r="H2161">
        <v>34</v>
      </c>
      <c r="I2161" s="7"/>
      <c r="J2161" s="8"/>
    </row>
    <row r="2162" spans="1:10" x14ac:dyDescent="0.25">
      <c r="A2162" s="7">
        <v>2457</v>
      </c>
      <c r="B2162" s="8">
        <v>124</v>
      </c>
      <c r="C2162" s="8"/>
      <c r="D2162" s="8">
        <v>124</v>
      </c>
      <c r="G2162" s="14" t="s">
        <v>8414</v>
      </c>
      <c r="H2162">
        <v>20</v>
      </c>
      <c r="I2162" s="7"/>
      <c r="J2162" s="8"/>
    </row>
    <row r="2163" spans="1:10" x14ac:dyDescent="0.25">
      <c r="A2163" s="7">
        <v>2458</v>
      </c>
      <c r="B2163" s="8">
        <v>80</v>
      </c>
      <c r="C2163" s="8"/>
      <c r="D2163" s="8">
        <v>80</v>
      </c>
      <c r="G2163" s="14" t="s">
        <v>8414</v>
      </c>
      <c r="H2163">
        <v>37</v>
      </c>
      <c r="I2163" s="7"/>
      <c r="J2163" s="8"/>
    </row>
    <row r="2164" spans="1:10" x14ac:dyDescent="0.25">
      <c r="A2164" s="7">
        <v>2459</v>
      </c>
      <c r="B2164" s="8">
        <v>282</v>
      </c>
      <c r="C2164" s="8"/>
      <c r="D2164" s="8">
        <v>282</v>
      </c>
      <c r="G2164" s="14" t="s">
        <v>8414</v>
      </c>
      <c r="H2164">
        <v>20</v>
      </c>
      <c r="I2164" s="7"/>
      <c r="J2164" s="8"/>
    </row>
    <row r="2165" spans="1:10" x14ac:dyDescent="0.25">
      <c r="A2165" s="7">
        <v>2460</v>
      </c>
      <c r="B2165" s="8">
        <v>68</v>
      </c>
      <c r="C2165" s="8"/>
      <c r="D2165" s="8">
        <v>68</v>
      </c>
      <c r="G2165" s="14" t="s">
        <v>8414</v>
      </c>
      <c r="H2165">
        <v>10</v>
      </c>
      <c r="I2165" s="7"/>
      <c r="J2165" s="8"/>
    </row>
    <row r="2166" spans="1:10" x14ac:dyDescent="0.25">
      <c r="A2166" s="7">
        <v>2461</v>
      </c>
      <c r="B2166" s="8">
        <v>86</v>
      </c>
      <c r="C2166" s="8"/>
      <c r="D2166" s="8">
        <v>86</v>
      </c>
      <c r="G2166" s="14" t="s">
        <v>8414</v>
      </c>
      <c r="H2166">
        <v>26</v>
      </c>
      <c r="I2166" s="7"/>
      <c r="J2166" s="8"/>
    </row>
    <row r="2167" spans="1:10" x14ac:dyDescent="0.25">
      <c r="A2167" s="7">
        <v>2462</v>
      </c>
      <c r="B2167" s="8">
        <v>115</v>
      </c>
      <c r="C2167" s="8"/>
      <c r="D2167" s="8">
        <v>115</v>
      </c>
      <c r="G2167" s="14" t="s">
        <v>8414</v>
      </c>
      <c r="H2167">
        <v>20</v>
      </c>
      <c r="I2167" s="7"/>
      <c r="J2167" s="8"/>
    </row>
    <row r="2168" spans="1:10" x14ac:dyDescent="0.25">
      <c r="A2168" s="7">
        <v>2463</v>
      </c>
      <c r="B2168" s="8">
        <v>75</v>
      </c>
      <c r="C2168" s="8"/>
      <c r="D2168" s="8">
        <v>75</v>
      </c>
      <c r="G2168" s="14" t="s">
        <v>8414</v>
      </c>
      <c r="H2168">
        <v>46</v>
      </c>
      <c r="I2168" s="7"/>
      <c r="J2168" s="8"/>
    </row>
    <row r="2169" spans="1:10" x14ac:dyDescent="0.25">
      <c r="A2169" s="7">
        <v>2464</v>
      </c>
      <c r="B2169" s="8">
        <v>43</v>
      </c>
      <c r="C2169" s="8"/>
      <c r="D2169" s="8">
        <v>43</v>
      </c>
      <c r="G2169" s="14" t="s">
        <v>8414</v>
      </c>
      <c r="H2169">
        <v>76</v>
      </c>
      <c r="I2169" s="7"/>
      <c r="J2169" s="8"/>
    </row>
    <row r="2170" spans="1:10" x14ac:dyDescent="0.25">
      <c r="A2170" s="7">
        <v>2465</v>
      </c>
      <c r="B2170" s="8">
        <v>48</v>
      </c>
      <c r="C2170" s="8"/>
      <c r="D2170" s="8">
        <v>48</v>
      </c>
      <c r="G2170" s="14" t="s">
        <v>8414</v>
      </c>
      <c r="H2170">
        <v>41</v>
      </c>
      <c r="I2170" s="7"/>
      <c r="J2170" s="8"/>
    </row>
    <row r="2171" spans="1:10" x14ac:dyDescent="0.25">
      <c r="A2171" s="7">
        <v>2466</v>
      </c>
      <c r="B2171" s="8">
        <v>52</v>
      </c>
      <c r="C2171" s="8"/>
      <c r="D2171" s="8">
        <v>52</v>
      </c>
      <c r="G2171" s="14" t="s">
        <v>8414</v>
      </c>
      <c r="H2171">
        <v>7</v>
      </c>
      <c r="I2171" s="7"/>
      <c r="J2171" s="8"/>
    </row>
    <row r="2172" spans="1:10" x14ac:dyDescent="0.25">
      <c r="A2172" s="7">
        <v>2467</v>
      </c>
      <c r="B2172" s="8">
        <v>43</v>
      </c>
      <c r="C2172" s="8"/>
      <c r="D2172" s="8">
        <v>43</v>
      </c>
      <c r="G2172" s="14" t="s">
        <v>8414</v>
      </c>
      <c r="H2172">
        <v>49</v>
      </c>
      <c r="I2172" s="7"/>
      <c r="J2172" s="8"/>
    </row>
    <row r="2173" spans="1:10" x14ac:dyDescent="0.25">
      <c r="A2173" s="7">
        <v>2468</v>
      </c>
      <c r="B2173" s="8">
        <v>58</v>
      </c>
      <c r="C2173" s="8"/>
      <c r="D2173" s="8">
        <v>58</v>
      </c>
      <c r="G2173" s="14" t="s">
        <v>8414</v>
      </c>
      <c r="H2173">
        <v>26</v>
      </c>
      <c r="I2173" s="7"/>
      <c r="J2173" s="8"/>
    </row>
    <row r="2174" spans="1:10" x14ac:dyDescent="0.25">
      <c r="A2174" s="7">
        <v>2469</v>
      </c>
      <c r="B2174" s="8">
        <v>47</v>
      </c>
      <c r="C2174" s="8"/>
      <c r="D2174" s="8">
        <v>47</v>
      </c>
      <c r="G2174" s="14" t="s">
        <v>8414</v>
      </c>
      <c r="H2174">
        <v>65</v>
      </c>
      <c r="I2174" s="7"/>
      <c r="J2174" s="8"/>
    </row>
    <row r="2175" spans="1:10" x14ac:dyDescent="0.25">
      <c r="A2175" s="7">
        <v>2470</v>
      </c>
      <c r="B2175" s="8">
        <v>36</v>
      </c>
      <c r="C2175" s="8"/>
      <c r="D2175" s="8">
        <v>36</v>
      </c>
      <c r="G2175" s="14" t="s">
        <v>8414</v>
      </c>
      <c r="H2175">
        <v>28</v>
      </c>
      <c r="I2175" s="7"/>
      <c r="J2175" s="8"/>
    </row>
    <row r="2176" spans="1:10" x14ac:dyDescent="0.25">
      <c r="A2176" s="7">
        <v>2471</v>
      </c>
      <c r="B2176" s="8">
        <v>17</v>
      </c>
      <c r="C2176" s="8"/>
      <c r="D2176" s="8">
        <v>17</v>
      </c>
      <c r="G2176" s="14" t="s">
        <v>8414</v>
      </c>
      <c r="H2176">
        <v>8</v>
      </c>
      <c r="I2176" s="7"/>
      <c r="J2176" s="8"/>
    </row>
    <row r="2177" spans="1:10" x14ac:dyDescent="0.25">
      <c r="A2177" s="7">
        <v>2472</v>
      </c>
      <c r="B2177" s="8">
        <v>104</v>
      </c>
      <c r="C2177" s="8"/>
      <c r="D2177" s="8">
        <v>104</v>
      </c>
      <c r="G2177" s="14" t="s">
        <v>8414</v>
      </c>
      <c r="H2177">
        <v>3</v>
      </c>
      <c r="I2177" s="7"/>
      <c r="J2177" s="8"/>
    </row>
    <row r="2178" spans="1:10" x14ac:dyDescent="0.25">
      <c r="A2178" s="7">
        <v>2473</v>
      </c>
      <c r="B2178" s="8">
        <v>47</v>
      </c>
      <c r="C2178" s="8"/>
      <c r="D2178" s="8">
        <v>47</v>
      </c>
      <c r="G2178" s="14" t="s">
        <v>8414</v>
      </c>
      <c r="H2178">
        <v>9</v>
      </c>
      <c r="I2178" s="7"/>
      <c r="J2178" s="8"/>
    </row>
    <row r="2179" spans="1:10" x14ac:dyDescent="0.25">
      <c r="A2179" s="7">
        <v>2474</v>
      </c>
      <c r="B2179" s="8">
        <v>38</v>
      </c>
      <c r="C2179" s="8"/>
      <c r="D2179" s="8">
        <v>38</v>
      </c>
      <c r="G2179" s="14" t="s">
        <v>8414</v>
      </c>
      <c r="H2179">
        <v>9</v>
      </c>
      <c r="I2179" s="7"/>
      <c r="J2179" s="8"/>
    </row>
    <row r="2180" spans="1:10" x14ac:dyDescent="0.25">
      <c r="A2180" s="7">
        <v>2475</v>
      </c>
      <c r="B2180" s="8">
        <v>81</v>
      </c>
      <c r="C2180" s="8"/>
      <c r="D2180" s="8">
        <v>81</v>
      </c>
      <c r="G2180" s="14" t="s">
        <v>8414</v>
      </c>
      <c r="H2180">
        <v>20</v>
      </c>
      <c r="I2180" s="7"/>
      <c r="J2180" s="8"/>
    </row>
    <row r="2181" spans="1:10" x14ac:dyDescent="0.25">
      <c r="A2181" s="7">
        <v>2476</v>
      </c>
      <c r="B2181" s="8">
        <v>55</v>
      </c>
      <c r="C2181" s="8"/>
      <c r="D2181" s="8">
        <v>55</v>
      </c>
      <c r="G2181" s="14" t="s">
        <v>8414</v>
      </c>
      <c r="H2181">
        <v>57</v>
      </c>
      <c r="I2181" s="7"/>
      <c r="J2181" s="8"/>
    </row>
    <row r="2182" spans="1:10" x14ac:dyDescent="0.25">
      <c r="A2182" s="7">
        <v>2477</v>
      </c>
      <c r="B2182" s="8">
        <v>41</v>
      </c>
      <c r="C2182" s="8"/>
      <c r="D2182" s="8">
        <v>41</v>
      </c>
      <c r="G2182" s="14" t="s">
        <v>8414</v>
      </c>
      <c r="H2182">
        <v>8</v>
      </c>
      <c r="I2182" s="7"/>
      <c r="J2182" s="8"/>
    </row>
    <row r="2183" spans="1:10" x14ac:dyDescent="0.25">
      <c r="A2183" s="7">
        <v>2478</v>
      </c>
      <c r="B2183" s="8">
        <v>79</v>
      </c>
      <c r="C2183" s="8"/>
      <c r="D2183" s="8">
        <v>79</v>
      </c>
      <c r="G2183" s="14" t="s">
        <v>8414</v>
      </c>
      <c r="H2183">
        <v>14</v>
      </c>
      <c r="I2183" s="7"/>
      <c r="J2183" s="8"/>
    </row>
    <row r="2184" spans="1:10" x14ac:dyDescent="0.25">
      <c r="A2184" s="7">
        <v>2479</v>
      </c>
      <c r="B2184" s="8">
        <v>16</v>
      </c>
      <c r="C2184" s="8"/>
      <c r="D2184" s="8">
        <v>16</v>
      </c>
      <c r="G2184" s="14" t="s">
        <v>8414</v>
      </c>
      <c r="H2184">
        <v>17</v>
      </c>
      <c r="I2184" s="7"/>
      <c r="J2184" s="8"/>
    </row>
    <row r="2185" spans="1:10" x14ac:dyDescent="0.25">
      <c r="A2185" s="7">
        <v>2480</v>
      </c>
      <c r="B2185" s="8">
        <v>8</v>
      </c>
      <c r="C2185" s="8"/>
      <c r="D2185" s="8">
        <v>8</v>
      </c>
      <c r="G2185" s="14" t="s">
        <v>8414</v>
      </c>
      <c r="H2185">
        <v>100</v>
      </c>
      <c r="I2185" s="7"/>
      <c r="J2185" s="8"/>
    </row>
    <row r="2186" spans="1:10" x14ac:dyDescent="0.25">
      <c r="A2186" s="7">
        <v>2481</v>
      </c>
      <c r="B2186" s="8">
        <v>95</v>
      </c>
      <c r="C2186" s="8"/>
      <c r="D2186" s="8">
        <v>95</v>
      </c>
      <c r="G2186" s="14" t="s">
        <v>8414</v>
      </c>
      <c r="H2186">
        <v>32</v>
      </c>
      <c r="I2186" s="7"/>
      <c r="J2186" s="8"/>
    </row>
    <row r="2187" spans="1:10" x14ac:dyDescent="0.25">
      <c r="A2187" s="7">
        <v>2482</v>
      </c>
      <c r="B2187" s="8">
        <v>25</v>
      </c>
      <c r="C2187" s="8"/>
      <c r="D2187" s="8">
        <v>25</v>
      </c>
      <c r="G2187" s="14" t="s">
        <v>8414</v>
      </c>
      <c r="H2187">
        <v>3</v>
      </c>
      <c r="I2187" s="7"/>
      <c r="J2187" s="8"/>
    </row>
    <row r="2188" spans="1:10" x14ac:dyDescent="0.25">
      <c r="A2188" s="7">
        <v>2483</v>
      </c>
      <c r="B2188" s="8">
        <v>19</v>
      </c>
      <c r="C2188" s="8"/>
      <c r="D2188" s="8">
        <v>19</v>
      </c>
      <c r="H2188" s="8"/>
      <c r="I2188" s="7"/>
      <c r="J2188" s="8"/>
    </row>
    <row r="2189" spans="1:10" x14ac:dyDescent="0.25">
      <c r="A2189" s="7">
        <v>2484</v>
      </c>
      <c r="B2189" s="8">
        <v>90</v>
      </c>
      <c r="C2189" s="8"/>
      <c r="D2189" s="8">
        <v>90</v>
      </c>
      <c r="H2189" s="8"/>
      <c r="I2189" s="7"/>
      <c r="J2189" s="8"/>
    </row>
    <row r="2190" spans="1:10" x14ac:dyDescent="0.25">
      <c r="A2190" s="7">
        <v>2485</v>
      </c>
      <c r="B2190" s="8">
        <v>41</v>
      </c>
      <c r="C2190" s="8"/>
      <c r="D2190" s="8">
        <v>41</v>
      </c>
      <c r="H2190" s="8"/>
      <c r="I2190" s="7"/>
      <c r="J2190" s="8"/>
    </row>
    <row r="2191" spans="1:10" x14ac:dyDescent="0.25">
      <c r="A2191" s="7">
        <v>2486</v>
      </c>
      <c r="B2191" s="8">
        <v>30</v>
      </c>
      <c r="C2191" s="8"/>
      <c r="D2191" s="8">
        <v>30</v>
      </c>
      <c r="H2191" s="8"/>
      <c r="I2191" s="7"/>
      <c r="J2191" s="8"/>
    </row>
    <row r="2192" spans="1:10" x14ac:dyDescent="0.25">
      <c r="A2192" s="7">
        <v>2487</v>
      </c>
      <c r="B2192" s="8">
        <v>38</v>
      </c>
      <c r="C2192" s="8"/>
      <c r="D2192" s="8">
        <v>38</v>
      </c>
      <c r="H2192" s="8"/>
      <c r="I2192" s="7"/>
      <c r="J2192" s="8"/>
    </row>
    <row r="2193" spans="1:10" x14ac:dyDescent="0.25">
      <c r="A2193" s="7">
        <v>2488</v>
      </c>
      <c r="B2193" s="8">
        <v>65</v>
      </c>
      <c r="C2193" s="8"/>
      <c r="D2193" s="8">
        <v>65</v>
      </c>
      <c r="H2193" s="8"/>
      <c r="I2193" s="7"/>
      <c r="J2193" s="8"/>
    </row>
    <row r="2194" spans="1:10" x14ac:dyDescent="0.25">
      <c r="A2194" s="7">
        <v>2489</v>
      </c>
      <c r="B2194" s="8">
        <v>75</v>
      </c>
      <c r="C2194" s="8"/>
      <c r="D2194" s="8">
        <v>75</v>
      </c>
      <c r="H2194" s="8"/>
      <c r="I2194" s="7"/>
      <c r="J2194" s="8"/>
    </row>
    <row r="2195" spans="1:10" x14ac:dyDescent="0.25">
      <c r="A2195" s="7">
        <v>2490</v>
      </c>
      <c r="B2195" s="8">
        <v>16</v>
      </c>
      <c r="C2195" s="8"/>
      <c r="D2195" s="8">
        <v>16</v>
      </c>
      <c r="H2195" s="8"/>
      <c r="I2195" s="7"/>
      <c r="J2195" s="8"/>
    </row>
    <row r="2196" spans="1:10" x14ac:dyDescent="0.25">
      <c r="A2196" s="7">
        <v>2491</v>
      </c>
      <c r="B2196" s="8">
        <v>10</v>
      </c>
      <c r="C2196" s="8"/>
      <c r="D2196" s="8">
        <v>10</v>
      </c>
      <c r="H2196" s="8"/>
      <c r="I2196" s="7"/>
      <c r="J2196" s="8"/>
    </row>
    <row r="2197" spans="1:10" x14ac:dyDescent="0.25">
      <c r="A2197" s="7">
        <v>2492</v>
      </c>
      <c r="B2197" s="8">
        <v>27</v>
      </c>
      <c r="C2197" s="8"/>
      <c r="D2197" s="8">
        <v>27</v>
      </c>
      <c r="H2197" s="8"/>
      <c r="I2197" s="7"/>
      <c r="J2197" s="8"/>
    </row>
    <row r="2198" spans="1:10" x14ac:dyDescent="0.25">
      <c r="A2198" s="7">
        <v>2493</v>
      </c>
      <c r="B2198" s="8">
        <v>259</v>
      </c>
      <c r="C2198" s="8"/>
      <c r="D2198" s="8">
        <v>259</v>
      </c>
      <c r="H2198" s="8"/>
      <c r="I2198" s="7"/>
      <c r="J2198" s="8"/>
    </row>
    <row r="2199" spans="1:10" x14ac:dyDescent="0.25">
      <c r="A2199" s="7">
        <v>2494</v>
      </c>
      <c r="B2199" s="8">
        <v>39</v>
      </c>
      <c r="C2199" s="8"/>
      <c r="D2199" s="8">
        <v>39</v>
      </c>
      <c r="H2199" s="8"/>
      <c r="I2199" s="7"/>
      <c r="J2199" s="8"/>
    </row>
    <row r="2200" spans="1:10" x14ac:dyDescent="0.25">
      <c r="A2200" s="7">
        <v>2495</v>
      </c>
      <c r="B2200" s="8">
        <v>42</v>
      </c>
      <c r="C2200" s="8"/>
      <c r="D2200" s="8">
        <v>42</v>
      </c>
      <c r="H2200" s="8"/>
      <c r="I2200" s="7"/>
      <c r="J2200" s="8"/>
    </row>
    <row r="2201" spans="1:10" x14ac:dyDescent="0.25">
      <c r="A2201" s="7">
        <v>2496</v>
      </c>
      <c r="B2201" s="8">
        <v>10</v>
      </c>
      <c r="C2201" s="8"/>
      <c r="D2201" s="8">
        <v>10</v>
      </c>
      <c r="H2201" s="8"/>
      <c r="I2201" s="7"/>
      <c r="J2201" s="8"/>
    </row>
    <row r="2202" spans="1:10" x14ac:dyDescent="0.25">
      <c r="A2202" s="7">
        <v>2497</v>
      </c>
      <c r="B2202" s="8">
        <v>56</v>
      </c>
      <c r="C2202" s="8"/>
      <c r="D2202" s="8">
        <v>56</v>
      </c>
      <c r="H2202" s="8"/>
      <c r="I2202" s="7"/>
      <c r="J2202" s="8"/>
    </row>
    <row r="2203" spans="1:10" x14ac:dyDescent="0.25">
      <c r="A2203" s="7">
        <v>2498</v>
      </c>
      <c r="B2203" s="8">
        <v>20</v>
      </c>
      <c r="C2203" s="8"/>
      <c r="D2203" s="8">
        <v>20</v>
      </c>
      <c r="H2203" s="8"/>
      <c r="I2203" s="7"/>
      <c r="J2203" s="8"/>
    </row>
    <row r="2204" spans="1:10" x14ac:dyDescent="0.25">
      <c r="A2204" s="7">
        <v>2499</v>
      </c>
      <c r="B2204" s="8">
        <v>170</v>
      </c>
      <c r="C2204" s="8"/>
      <c r="D2204" s="8">
        <v>170</v>
      </c>
      <c r="H2204" s="8"/>
      <c r="I2204" s="7"/>
      <c r="J2204" s="8"/>
    </row>
    <row r="2205" spans="1:10" x14ac:dyDescent="0.25">
      <c r="A2205" s="7">
        <v>2500</v>
      </c>
      <c r="B2205" s="8">
        <v>29</v>
      </c>
      <c r="C2205" s="8"/>
      <c r="D2205" s="8">
        <v>29</v>
      </c>
      <c r="H2205" s="8"/>
      <c r="I2205" s="7"/>
      <c r="J2205" s="8"/>
    </row>
    <row r="2206" spans="1:10" x14ac:dyDescent="0.25">
      <c r="A2206" s="7">
        <v>2501</v>
      </c>
      <c r="B2206" s="8"/>
      <c r="C2206" s="8">
        <v>7</v>
      </c>
      <c r="D2206" s="8">
        <v>7</v>
      </c>
      <c r="H2206" s="8"/>
      <c r="I2206" s="7"/>
      <c r="J2206" s="8"/>
    </row>
    <row r="2207" spans="1:10" x14ac:dyDescent="0.25">
      <c r="A2207" s="7">
        <v>2502</v>
      </c>
      <c r="B2207" s="8"/>
      <c r="C2207" s="8">
        <v>5</v>
      </c>
      <c r="D2207" s="8">
        <v>5</v>
      </c>
      <c r="H2207" s="8"/>
      <c r="I2207" s="7"/>
      <c r="J2207" s="8"/>
    </row>
    <row r="2208" spans="1:10" x14ac:dyDescent="0.25">
      <c r="A2208" s="7">
        <v>2503</v>
      </c>
      <c r="B2208" s="8"/>
      <c r="C2208" s="8">
        <v>0</v>
      </c>
      <c r="D2208" s="8">
        <v>0</v>
      </c>
      <c r="H2208" s="8"/>
      <c r="I2208" s="7"/>
      <c r="J2208" s="8"/>
    </row>
    <row r="2209" spans="1:10" x14ac:dyDescent="0.25">
      <c r="A2209" s="7">
        <v>2504</v>
      </c>
      <c r="B2209" s="8"/>
      <c r="C2209" s="8">
        <v>0</v>
      </c>
      <c r="D2209" s="8">
        <v>0</v>
      </c>
      <c r="H2209" s="8"/>
      <c r="I2209" s="7"/>
      <c r="J2209" s="8"/>
    </row>
    <row r="2210" spans="1:10" x14ac:dyDescent="0.25">
      <c r="A2210" s="7">
        <v>2505</v>
      </c>
      <c r="B2210" s="8"/>
      <c r="C2210" s="8">
        <v>0</v>
      </c>
      <c r="D2210" s="8">
        <v>0</v>
      </c>
      <c r="H2210" s="8"/>
      <c r="I2210" s="7"/>
      <c r="J2210" s="8"/>
    </row>
    <row r="2211" spans="1:10" x14ac:dyDescent="0.25">
      <c r="A2211" s="7">
        <v>2506</v>
      </c>
      <c r="B2211" s="8"/>
      <c r="C2211" s="8">
        <v>2</v>
      </c>
      <c r="D2211" s="8">
        <v>2</v>
      </c>
      <c r="H2211" s="8"/>
      <c r="I2211" s="7"/>
      <c r="J2211" s="8"/>
    </row>
    <row r="2212" spans="1:10" x14ac:dyDescent="0.25">
      <c r="A2212" s="7">
        <v>2507</v>
      </c>
      <c r="B2212" s="8"/>
      <c r="C2212" s="8">
        <v>0</v>
      </c>
      <c r="D2212" s="8">
        <v>0</v>
      </c>
      <c r="H2212" s="8"/>
      <c r="I2212" s="7"/>
      <c r="J2212" s="8"/>
    </row>
    <row r="2213" spans="1:10" x14ac:dyDescent="0.25">
      <c r="A2213" s="7">
        <v>2508</v>
      </c>
      <c r="B2213" s="8"/>
      <c r="C2213" s="8">
        <v>0</v>
      </c>
      <c r="D2213" s="8">
        <v>0</v>
      </c>
      <c r="H2213" s="8"/>
      <c r="I2213" s="7"/>
      <c r="J2213" s="8"/>
    </row>
    <row r="2214" spans="1:10" x14ac:dyDescent="0.25">
      <c r="A2214" s="7">
        <v>2509</v>
      </c>
      <c r="B2214" s="8"/>
      <c r="C2214" s="8">
        <v>28</v>
      </c>
      <c r="D2214" s="8">
        <v>28</v>
      </c>
      <c r="H2214" s="8"/>
      <c r="I2214" s="7"/>
      <c r="J2214" s="8"/>
    </row>
    <row r="2215" spans="1:10" x14ac:dyDescent="0.25">
      <c r="A2215" s="7">
        <v>2510</v>
      </c>
      <c r="B2215" s="8"/>
      <c r="C2215" s="8">
        <v>2</v>
      </c>
      <c r="D2215" s="8">
        <v>2</v>
      </c>
      <c r="H2215" s="8"/>
      <c r="I2215" s="7"/>
      <c r="J2215" s="8"/>
    </row>
    <row r="2216" spans="1:10" x14ac:dyDescent="0.25">
      <c r="A2216" s="7">
        <v>2511</v>
      </c>
      <c r="B2216" s="8"/>
      <c r="C2216" s="8">
        <v>0</v>
      </c>
      <c r="D2216" s="8">
        <v>0</v>
      </c>
      <c r="H2216" s="8"/>
      <c r="I2216" s="7"/>
      <c r="J2216" s="8"/>
    </row>
    <row r="2217" spans="1:10" x14ac:dyDescent="0.25">
      <c r="A2217" s="7">
        <v>2512</v>
      </c>
      <c r="B2217" s="8"/>
      <c r="C2217" s="8">
        <v>0</v>
      </c>
      <c r="D2217" s="8">
        <v>0</v>
      </c>
      <c r="H2217" s="8"/>
      <c r="I2217" s="7"/>
      <c r="J2217" s="8"/>
    </row>
    <row r="2218" spans="1:10" x14ac:dyDescent="0.25">
      <c r="A2218" s="7">
        <v>2513</v>
      </c>
      <c r="B2218" s="8"/>
      <c r="C2218" s="8">
        <v>0</v>
      </c>
      <c r="D2218" s="8">
        <v>0</v>
      </c>
      <c r="H2218" s="8"/>
      <c r="I2218" s="7"/>
      <c r="J2218" s="8"/>
    </row>
    <row r="2219" spans="1:10" x14ac:dyDescent="0.25">
      <c r="A2219" s="7">
        <v>2514</v>
      </c>
      <c r="B2219" s="8"/>
      <c r="C2219" s="8">
        <v>4</v>
      </c>
      <c r="D2219" s="8">
        <v>4</v>
      </c>
      <c r="H2219" s="8"/>
      <c r="I2219" s="7"/>
      <c r="J2219" s="8"/>
    </row>
    <row r="2220" spans="1:10" x14ac:dyDescent="0.25">
      <c r="A2220" s="7">
        <v>2515</v>
      </c>
      <c r="B2220" s="8"/>
      <c r="C2220" s="8">
        <v>12</v>
      </c>
      <c r="D2220" s="8">
        <v>12</v>
      </c>
      <c r="H2220" s="8"/>
      <c r="I2220" s="7"/>
      <c r="J2220" s="8"/>
    </row>
    <row r="2221" spans="1:10" x14ac:dyDescent="0.25">
      <c r="A2221" s="7">
        <v>2516</v>
      </c>
      <c r="B2221" s="8"/>
      <c r="C2221" s="8">
        <v>0</v>
      </c>
      <c r="D2221" s="8">
        <v>0</v>
      </c>
      <c r="H2221" s="8"/>
      <c r="I2221" s="7"/>
      <c r="J2221" s="8"/>
    </row>
    <row r="2222" spans="1:10" x14ac:dyDescent="0.25">
      <c r="A2222" s="7">
        <v>2517</v>
      </c>
      <c r="B2222" s="8"/>
      <c r="C2222" s="8">
        <v>33</v>
      </c>
      <c r="D2222" s="8">
        <v>33</v>
      </c>
      <c r="H2222" s="8"/>
      <c r="I2222" s="7"/>
      <c r="J2222" s="8"/>
    </row>
    <row r="2223" spans="1:10" x14ac:dyDescent="0.25">
      <c r="A2223" s="7">
        <v>2518</v>
      </c>
      <c r="B2223" s="8"/>
      <c r="C2223" s="8">
        <v>0</v>
      </c>
      <c r="D2223" s="8">
        <v>0</v>
      </c>
      <c r="H2223" s="8"/>
      <c r="I2223" s="7"/>
      <c r="J2223" s="8"/>
    </row>
    <row r="2224" spans="1:10" x14ac:dyDescent="0.25">
      <c r="A2224" s="7">
        <v>2519</v>
      </c>
      <c r="B2224" s="8"/>
      <c r="C2224" s="8">
        <v>4</v>
      </c>
      <c r="D2224" s="8">
        <v>4</v>
      </c>
      <c r="H2224" s="8"/>
      <c r="I2224" s="7"/>
      <c r="J2224" s="8"/>
    </row>
    <row r="2225" spans="1:10" x14ac:dyDescent="0.25">
      <c r="A2225" s="7">
        <v>2520</v>
      </c>
      <c r="B2225" s="8"/>
      <c r="C2225" s="8">
        <v>0</v>
      </c>
      <c r="D2225" s="8">
        <v>0</v>
      </c>
      <c r="H2225" s="8"/>
      <c r="I2225" s="7"/>
      <c r="J2225" s="8"/>
    </row>
    <row r="2226" spans="1:10" x14ac:dyDescent="0.25">
      <c r="A2226" s="7">
        <v>2521</v>
      </c>
      <c r="B2226" s="8">
        <v>132</v>
      </c>
      <c r="C2226" s="8"/>
      <c r="D2226" s="8">
        <v>132</v>
      </c>
      <c r="H2226" s="8"/>
      <c r="I2226" s="7"/>
      <c r="J2226" s="8"/>
    </row>
    <row r="2227" spans="1:10" x14ac:dyDescent="0.25">
      <c r="A2227" s="7">
        <v>2522</v>
      </c>
      <c r="B2227" s="8">
        <v>27</v>
      </c>
      <c r="C2227" s="8"/>
      <c r="D2227" s="8">
        <v>27</v>
      </c>
      <c r="H2227" s="8"/>
      <c r="I2227" s="7"/>
      <c r="J2227" s="8"/>
    </row>
    <row r="2228" spans="1:10" x14ac:dyDescent="0.25">
      <c r="A2228" s="7">
        <v>2523</v>
      </c>
      <c r="B2228" s="8">
        <v>26</v>
      </c>
      <c r="C2228" s="8"/>
      <c r="D2228" s="8">
        <v>26</v>
      </c>
      <c r="H2228" s="8"/>
      <c r="I2228" s="7"/>
      <c r="J2228" s="8"/>
    </row>
    <row r="2229" spans="1:10" x14ac:dyDescent="0.25">
      <c r="A2229" s="7">
        <v>2524</v>
      </c>
      <c r="B2229" s="8">
        <v>43</v>
      </c>
      <c r="C2229" s="8"/>
      <c r="D2229" s="8">
        <v>43</v>
      </c>
      <c r="H2229" s="8"/>
      <c r="I2229" s="7"/>
      <c r="J2229" s="8"/>
    </row>
    <row r="2230" spans="1:10" x14ac:dyDescent="0.25">
      <c r="A2230" s="7">
        <v>2525</v>
      </c>
      <c r="B2230" s="8">
        <v>80</v>
      </c>
      <c r="C2230" s="8"/>
      <c r="D2230" s="8">
        <v>80</v>
      </c>
      <c r="H2230" s="8"/>
      <c r="I2230" s="7"/>
      <c r="J2230" s="8"/>
    </row>
    <row r="2231" spans="1:10" x14ac:dyDescent="0.25">
      <c r="A2231" s="7">
        <v>2526</v>
      </c>
      <c r="B2231" s="8">
        <v>33</v>
      </c>
      <c r="C2231" s="8"/>
      <c r="D2231" s="8">
        <v>33</v>
      </c>
      <c r="H2231" s="8"/>
      <c r="I2231" s="7"/>
      <c r="J2231" s="8"/>
    </row>
    <row r="2232" spans="1:10" x14ac:dyDescent="0.25">
      <c r="A2232" s="7">
        <v>2527</v>
      </c>
      <c r="B2232" s="8">
        <v>71</v>
      </c>
      <c r="C2232" s="8"/>
      <c r="D2232" s="8">
        <v>71</v>
      </c>
      <c r="H2232" s="8"/>
      <c r="I2232" s="7"/>
      <c r="J2232" s="8"/>
    </row>
    <row r="2233" spans="1:10" x14ac:dyDescent="0.25">
      <c r="A2233" s="7">
        <v>2528</v>
      </c>
      <c r="B2233" s="8">
        <v>81</v>
      </c>
      <c r="C2233" s="8"/>
      <c r="D2233" s="8">
        <v>81</v>
      </c>
      <c r="H2233" s="8"/>
      <c r="I2233" s="7"/>
      <c r="J2233" s="8"/>
    </row>
    <row r="2234" spans="1:10" x14ac:dyDescent="0.25">
      <c r="A2234" s="7">
        <v>2529</v>
      </c>
      <c r="B2234" s="8">
        <v>76</v>
      </c>
      <c r="C2234" s="8"/>
      <c r="D2234" s="8">
        <v>76</v>
      </c>
      <c r="H2234" s="8"/>
      <c r="I2234" s="7"/>
      <c r="J2234" s="8"/>
    </row>
    <row r="2235" spans="1:10" x14ac:dyDescent="0.25">
      <c r="A2235" s="7">
        <v>2530</v>
      </c>
      <c r="B2235" s="8">
        <v>48</v>
      </c>
      <c r="C2235" s="8"/>
      <c r="D2235" s="8">
        <v>48</v>
      </c>
      <c r="H2235" s="8"/>
      <c r="I2235" s="7"/>
      <c r="J2235" s="8"/>
    </row>
    <row r="2236" spans="1:10" x14ac:dyDescent="0.25">
      <c r="A2236" s="7">
        <v>2531</v>
      </c>
      <c r="B2236" s="8">
        <v>61</v>
      </c>
      <c r="C2236" s="8"/>
      <c r="D2236" s="8">
        <v>61</v>
      </c>
      <c r="H2236" s="8"/>
      <c r="I2236" s="7"/>
      <c r="J2236" s="8"/>
    </row>
    <row r="2237" spans="1:10" x14ac:dyDescent="0.25">
      <c r="A2237" s="7">
        <v>2532</v>
      </c>
      <c r="B2237" s="8">
        <v>60</v>
      </c>
      <c r="C2237" s="8"/>
      <c r="D2237" s="8">
        <v>60</v>
      </c>
      <c r="H2237" s="8"/>
      <c r="I2237" s="7"/>
      <c r="J2237" s="8"/>
    </row>
    <row r="2238" spans="1:10" x14ac:dyDescent="0.25">
      <c r="A2238" s="7">
        <v>2533</v>
      </c>
      <c r="B2238" s="8">
        <v>136</v>
      </c>
      <c r="C2238" s="8"/>
      <c r="D2238" s="8">
        <v>136</v>
      </c>
      <c r="H2238" s="8"/>
      <c r="I2238" s="7"/>
      <c r="J2238" s="8"/>
    </row>
    <row r="2239" spans="1:10" x14ac:dyDescent="0.25">
      <c r="A2239" s="7">
        <v>2534</v>
      </c>
      <c r="B2239" s="8">
        <v>14</v>
      </c>
      <c r="C2239" s="8"/>
      <c r="D2239" s="8">
        <v>14</v>
      </c>
      <c r="H2239" s="8"/>
      <c r="I2239" s="7"/>
      <c r="J2239" s="8"/>
    </row>
    <row r="2240" spans="1:10" x14ac:dyDescent="0.25">
      <c r="A2240" s="7">
        <v>2535</v>
      </c>
      <c r="B2240" s="8">
        <v>78</v>
      </c>
      <c r="C2240" s="8"/>
      <c r="D2240" s="8">
        <v>78</v>
      </c>
      <c r="H2240" s="8"/>
      <c r="I2240" s="7"/>
      <c r="J2240" s="8"/>
    </row>
    <row r="2241" spans="1:10" x14ac:dyDescent="0.25">
      <c r="A2241" s="7">
        <v>2536</v>
      </c>
      <c r="B2241" s="8">
        <v>4</v>
      </c>
      <c r="C2241" s="8"/>
      <c r="D2241" s="8">
        <v>4</v>
      </c>
      <c r="H2241" s="8"/>
      <c r="I2241" s="7"/>
      <c r="J2241" s="8"/>
    </row>
    <row r="2242" spans="1:10" x14ac:dyDescent="0.25">
      <c r="A2242" s="7">
        <v>2537</v>
      </c>
      <c r="B2242" s="8">
        <v>11</v>
      </c>
      <c r="C2242" s="8"/>
      <c r="D2242" s="8">
        <v>11</v>
      </c>
      <c r="H2242" s="8"/>
      <c r="I2242" s="7"/>
      <c r="J2242" s="8"/>
    </row>
    <row r="2243" spans="1:10" x14ac:dyDescent="0.25">
      <c r="A2243" s="7">
        <v>2538</v>
      </c>
      <c r="B2243" s="8">
        <v>185</v>
      </c>
      <c r="C2243" s="8"/>
      <c r="D2243" s="8">
        <v>185</v>
      </c>
      <c r="H2243" s="8"/>
      <c r="I2243" s="7"/>
      <c r="J2243" s="8"/>
    </row>
    <row r="2244" spans="1:10" x14ac:dyDescent="0.25">
      <c r="A2244" s="7">
        <v>2539</v>
      </c>
      <c r="B2244" s="8">
        <v>59</v>
      </c>
      <c r="C2244" s="8"/>
      <c r="D2244" s="8">
        <v>59</v>
      </c>
      <c r="H2244" s="8"/>
      <c r="I2244" s="7"/>
      <c r="J2244" s="8"/>
    </row>
    <row r="2245" spans="1:10" x14ac:dyDescent="0.25">
      <c r="A2245" s="7">
        <v>2540</v>
      </c>
      <c r="B2245" s="8">
        <v>27</v>
      </c>
      <c r="C2245" s="8"/>
      <c r="D2245" s="8">
        <v>27</v>
      </c>
      <c r="H2245" s="8"/>
      <c r="I2245" s="7"/>
      <c r="J2245" s="8"/>
    </row>
    <row r="2246" spans="1:10" x14ac:dyDescent="0.25">
      <c r="A2246" s="7">
        <v>2541</v>
      </c>
      <c r="B2246" s="8">
        <v>63</v>
      </c>
      <c r="C2246" s="8"/>
      <c r="D2246" s="8">
        <v>63</v>
      </c>
      <c r="H2246" s="8"/>
      <c r="I2246" s="7"/>
      <c r="J2246" s="8"/>
    </row>
    <row r="2247" spans="1:10" x14ac:dyDescent="0.25">
      <c r="A2247" s="7">
        <v>2542</v>
      </c>
      <c r="B2247" s="8">
        <v>13</v>
      </c>
      <c r="C2247" s="8"/>
      <c r="D2247" s="8">
        <v>13</v>
      </c>
      <c r="H2247" s="8"/>
      <c r="I2247" s="7"/>
      <c r="J2247" s="8"/>
    </row>
    <row r="2248" spans="1:10" x14ac:dyDescent="0.25">
      <c r="A2248" s="7">
        <v>2543</v>
      </c>
      <c r="B2248" s="8">
        <v>13</v>
      </c>
      <c r="C2248" s="8"/>
      <c r="D2248" s="8">
        <v>13</v>
      </c>
      <c r="H2248" s="8"/>
      <c r="I2248" s="7"/>
      <c r="J2248" s="8"/>
    </row>
    <row r="2249" spans="1:10" x14ac:dyDescent="0.25">
      <c r="A2249" s="7">
        <v>2544</v>
      </c>
      <c r="B2249" s="8">
        <v>57</v>
      </c>
      <c r="C2249" s="8"/>
      <c r="D2249" s="8">
        <v>57</v>
      </c>
      <c r="H2249" s="8"/>
      <c r="I2249" s="7"/>
      <c r="J2249" s="8"/>
    </row>
    <row r="2250" spans="1:10" x14ac:dyDescent="0.25">
      <c r="A2250" s="7">
        <v>2545</v>
      </c>
      <c r="B2250" s="8">
        <v>61</v>
      </c>
      <c r="C2250" s="8"/>
      <c r="D2250" s="8">
        <v>61</v>
      </c>
      <c r="H2250" s="8"/>
      <c r="I2250" s="7"/>
      <c r="J2250" s="8"/>
    </row>
    <row r="2251" spans="1:10" x14ac:dyDescent="0.25">
      <c r="A2251" s="7">
        <v>2546</v>
      </c>
      <c r="B2251" s="8">
        <v>65</v>
      </c>
      <c r="C2251" s="8"/>
      <c r="D2251" s="8">
        <v>65</v>
      </c>
      <c r="H2251" s="8"/>
      <c r="I2251" s="7"/>
      <c r="J2251" s="8"/>
    </row>
    <row r="2252" spans="1:10" x14ac:dyDescent="0.25">
      <c r="A2252" s="7">
        <v>2547</v>
      </c>
      <c r="B2252" s="8">
        <v>134</v>
      </c>
      <c r="C2252" s="8"/>
      <c r="D2252" s="8">
        <v>134</v>
      </c>
      <c r="H2252" s="8"/>
      <c r="I2252" s="7"/>
      <c r="J2252" s="8"/>
    </row>
    <row r="2253" spans="1:10" x14ac:dyDescent="0.25">
      <c r="A2253" s="7">
        <v>2548</v>
      </c>
      <c r="B2253" s="8">
        <v>37</v>
      </c>
      <c r="C2253" s="8"/>
      <c r="D2253" s="8">
        <v>37</v>
      </c>
      <c r="H2253" s="8"/>
      <c r="I2253" s="7"/>
      <c r="J2253" s="8"/>
    </row>
    <row r="2254" spans="1:10" x14ac:dyDescent="0.25">
      <c r="A2254" s="7">
        <v>2549</v>
      </c>
      <c r="B2254" s="8">
        <v>37</v>
      </c>
      <c r="C2254" s="8"/>
      <c r="D2254" s="8">
        <v>37</v>
      </c>
      <c r="H2254" s="8"/>
      <c r="I2254" s="7"/>
      <c r="J2254" s="8"/>
    </row>
    <row r="2255" spans="1:10" x14ac:dyDescent="0.25">
      <c r="A2255" s="7">
        <v>2550</v>
      </c>
      <c r="B2255" s="8">
        <v>150</v>
      </c>
      <c r="C2255" s="8"/>
      <c r="D2255" s="8">
        <v>150</v>
      </c>
      <c r="H2255" s="8"/>
      <c r="I2255" s="7"/>
      <c r="J2255" s="8"/>
    </row>
    <row r="2256" spans="1:10" x14ac:dyDescent="0.25">
      <c r="A2256" s="7">
        <v>2551</v>
      </c>
      <c r="B2256" s="8">
        <v>56</v>
      </c>
      <c r="C2256" s="8"/>
      <c r="D2256" s="8">
        <v>56</v>
      </c>
      <c r="H2256" s="8"/>
      <c r="I2256" s="7"/>
      <c r="J2256" s="8"/>
    </row>
    <row r="2257" spans="1:10" x14ac:dyDescent="0.25">
      <c r="A2257" s="7">
        <v>2552</v>
      </c>
      <c r="B2257" s="8">
        <v>18</v>
      </c>
      <c r="C2257" s="8"/>
      <c r="D2257" s="8">
        <v>18</v>
      </c>
      <c r="H2257" s="8"/>
      <c r="I2257" s="7"/>
      <c r="J2257" s="8"/>
    </row>
    <row r="2258" spans="1:10" x14ac:dyDescent="0.25">
      <c r="A2258" s="7">
        <v>2553</v>
      </c>
      <c r="B2258" s="8">
        <v>60</v>
      </c>
      <c r="C2258" s="8"/>
      <c r="D2258" s="8">
        <v>60</v>
      </c>
      <c r="H2258" s="8"/>
      <c r="I2258" s="7"/>
      <c r="J2258" s="8"/>
    </row>
    <row r="2259" spans="1:10" x14ac:dyDescent="0.25">
      <c r="A2259" s="7">
        <v>2554</v>
      </c>
      <c r="B2259" s="8">
        <v>67</v>
      </c>
      <c r="C2259" s="8"/>
      <c r="D2259" s="8">
        <v>67</v>
      </c>
      <c r="H2259" s="8"/>
      <c r="I2259" s="7"/>
      <c r="J2259" s="8"/>
    </row>
    <row r="2260" spans="1:10" x14ac:dyDescent="0.25">
      <c r="A2260" s="7">
        <v>2555</v>
      </c>
      <c r="B2260" s="8">
        <v>35</v>
      </c>
      <c r="C2260" s="8"/>
      <c r="D2260" s="8">
        <v>35</v>
      </c>
      <c r="H2260" s="8"/>
      <c r="I2260" s="7"/>
      <c r="J2260" s="8"/>
    </row>
    <row r="2261" spans="1:10" x14ac:dyDescent="0.25">
      <c r="A2261" s="7">
        <v>2556</v>
      </c>
      <c r="B2261" s="8">
        <v>34</v>
      </c>
      <c r="C2261" s="8"/>
      <c r="D2261" s="8">
        <v>34</v>
      </c>
      <c r="H2261" s="8"/>
      <c r="I2261" s="7"/>
      <c r="J2261" s="8"/>
    </row>
    <row r="2262" spans="1:10" x14ac:dyDescent="0.25">
      <c r="A2262" s="7">
        <v>2557</v>
      </c>
      <c r="B2262" s="8">
        <v>36</v>
      </c>
      <c r="C2262" s="8"/>
      <c r="D2262" s="8">
        <v>36</v>
      </c>
      <c r="H2262" s="8"/>
      <c r="I2262" s="7"/>
      <c r="J2262" s="8"/>
    </row>
    <row r="2263" spans="1:10" x14ac:dyDescent="0.25">
      <c r="A2263" s="7">
        <v>2558</v>
      </c>
      <c r="B2263" s="8">
        <v>18</v>
      </c>
      <c r="C2263" s="8"/>
      <c r="D2263" s="8">
        <v>18</v>
      </c>
      <c r="H2263" s="8"/>
      <c r="I2263" s="7"/>
      <c r="J2263" s="8"/>
    </row>
    <row r="2264" spans="1:10" x14ac:dyDescent="0.25">
      <c r="A2264" s="7">
        <v>2559</v>
      </c>
      <c r="B2264" s="8">
        <v>25</v>
      </c>
      <c r="C2264" s="8"/>
      <c r="D2264" s="8">
        <v>25</v>
      </c>
      <c r="H2264" s="8"/>
      <c r="I2264" s="7"/>
      <c r="J2264" s="8"/>
    </row>
    <row r="2265" spans="1:10" x14ac:dyDescent="0.25">
      <c r="A2265" s="7">
        <v>2560</v>
      </c>
      <c r="B2265" s="8">
        <v>21</v>
      </c>
      <c r="C2265" s="8"/>
      <c r="D2265" s="8">
        <v>21</v>
      </c>
      <c r="H2265" s="8"/>
      <c r="I2265" s="7"/>
      <c r="J2265" s="8"/>
    </row>
    <row r="2266" spans="1:10" x14ac:dyDescent="0.25">
      <c r="A2266" s="7">
        <v>2581</v>
      </c>
      <c r="B2266" s="8"/>
      <c r="C2266" s="8">
        <v>11</v>
      </c>
      <c r="D2266" s="8">
        <v>11</v>
      </c>
      <c r="H2266" s="8"/>
      <c r="I2266" s="7"/>
      <c r="J2266" s="8"/>
    </row>
    <row r="2267" spans="1:10" x14ac:dyDescent="0.25">
      <c r="A2267" s="7">
        <v>2582</v>
      </c>
      <c r="B2267" s="8"/>
      <c r="C2267" s="8">
        <v>1</v>
      </c>
      <c r="D2267" s="8">
        <v>1</v>
      </c>
      <c r="H2267" s="8"/>
      <c r="I2267" s="7"/>
      <c r="J2267" s="8"/>
    </row>
    <row r="2268" spans="1:10" x14ac:dyDescent="0.25">
      <c r="A2268" s="7">
        <v>2583</v>
      </c>
      <c r="B2268" s="8"/>
      <c r="C2268" s="8">
        <v>5</v>
      </c>
      <c r="D2268" s="8">
        <v>5</v>
      </c>
      <c r="I2268" s="7"/>
      <c r="J2268" s="8"/>
    </row>
    <row r="2269" spans="1:10" x14ac:dyDescent="0.25">
      <c r="A2269" s="7">
        <v>2584</v>
      </c>
      <c r="B2269" s="8"/>
      <c r="C2269" s="8">
        <v>0</v>
      </c>
      <c r="D2269" s="8">
        <v>0</v>
      </c>
      <c r="I2269" s="7"/>
      <c r="J2269" s="8"/>
    </row>
    <row r="2270" spans="1:10" x14ac:dyDescent="0.25">
      <c r="A2270" s="7">
        <v>2585</v>
      </c>
      <c r="B2270" s="8"/>
      <c r="C2270" s="8">
        <v>1</v>
      </c>
      <c r="D2270" s="8">
        <v>1</v>
      </c>
      <c r="I2270" s="7"/>
      <c r="J2270" s="8"/>
    </row>
    <row r="2271" spans="1:10" x14ac:dyDescent="0.25">
      <c r="A2271" s="7">
        <v>2586</v>
      </c>
      <c r="B2271" s="8"/>
      <c r="C2271" s="8">
        <v>1</v>
      </c>
      <c r="D2271" s="8">
        <v>1</v>
      </c>
      <c r="I2271" s="7"/>
      <c r="J2271" s="8"/>
    </row>
    <row r="2272" spans="1:10" x14ac:dyDescent="0.25">
      <c r="A2272" s="7">
        <v>2587</v>
      </c>
      <c r="B2272" s="8"/>
      <c r="C2272" s="8">
        <v>6</v>
      </c>
      <c r="D2272" s="8">
        <v>6</v>
      </c>
      <c r="I2272" s="7"/>
      <c r="J2272" s="8"/>
    </row>
    <row r="2273" spans="1:10" x14ac:dyDescent="0.25">
      <c r="A2273" s="7">
        <v>2588</v>
      </c>
      <c r="B2273" s="8"/>
      <c r="C2273" s="8">
        <v>8</v>
      </c>
      <c r="D2273" s="8">
        <v>8</v>
      </c>
      <c r="I2273" s="7"/>
      <c r="J2273" s="8"/>
    </row>
    <row r="2274" spans="1:10" x14ac:dyDescent="0.25">
      <c r="A2274" s="7">
        <v>2589</v>
      </c>
      <c r="B2274" s="8"/>
      <c r="C2274" s="8">
        <v>1</v>
      </c>
      <c r="D2274" s="8">
        <v>1</v>
      </c>
      <c r="I2274" s="7"/>
      <c r="J2274" s="8"/>
    </row>
    <row r="2275" spans="1:10" x14ac:dyDescent="0.25">
      <c r="A2275" s="7">
        <v>2590</v>
      </c>
      <c r="B2275" s="8"/>
      <c r="C2275" s="8">
        <v>0</v>
      </c>
      <c r="D2275" s="8">
        <v>0</v>
      </c>
      <c r="I2275" s="7"/>
      <c r="J2275" s="8"/>
    </row>
    <row r="2276" spans="1:10" x14ac:dyDescent="0.25">
      <c r="A2276" s="7">
        <v>2591</v>
      </c>
      <c r="B2276" s="8"/>
      <c r="C2276" s="8">
        <v>2</v>
      </c>
      <c r="D2276" s="8">
        <v>2</v>
      </c>
      <c r="I2276" s="7"/>
      <c r="J2276" s="8"/>
    </row>
    <row r="2277" spans="1:10" x14ac:dyDescent="0.25">
      <c r="A2277" s="7">
        <v>2592</v>
      </c>
      <c r="B2277" s="8"/>
      <c r="C2277" s="8">
        <v>1</v>
      </c>
      <c r="D2277" s="8">
        <v>1</v>
      </c>
      <c r="I2277" s="7"/>
      <c r="J2277" s="8"/>
    </row>
    <row r="2278" spans="1:10" x14ac:dyDescent="0.25">
      <c r="A2278" s="7">
        <v>2593</v>
      </c>
      <c r="B2278" s="8"/>
      <c r="C2278" s="8">
        <v>0</v>
      </c>
      <c r="D2278" s="8">
        <v>0</v>
      </c>
      <c r="I2278" s="7"/>
      <c r="J2278" s="8"/>
    </row>
    <row r="2279" spans="1:10" x14ac:dyDescent="0.25">
      <c r="A2279" s="7">
        <v>2594</v>
      </c>
      <c r="B2279" s="8"/>
      <c r="C2279" s="8">
        <v>1</v>
      </c>
      <c r="D2279" s="8">
        <v>1</v>
      </c>
      <c r="I2279" s="7"/>
      <c r="J2279" s="8"/>
    </row>
    <row r="2280" spans="1:10" x14ac:dyDescent="0.25">
      <c r="A2280" s="7">
        <v>2595</v>
      </c>
      <c r="B2280" s="8"/>
      <c r="C2280" s="8">
        <v>19</v>
      </c>
      <c r="D2280" s="8">
        <v>19</v>
      </c>
      <c r="I2280" s="7"/>
      <c r="J2280" s="8"/>
    </row>
    <row r="2281" spans="1:10" x14ac:dyDescent="0.25">
      <c r="A2281" s="7">
        <v>2596</v>
      </c>
      <c r="B2281" s="8"/>
      <c r="C2281" s="8">
        <v>27</v>
      </c>
      <c r="D2281" s="8">
        <v>27</v>
      </c>
      <c r="I2281" s="7"/>
      <c r="J2281" s="8"/>
    </row>
    <row r="2282" spans="1:10" x14ac:dyDescent="0.25">
      <c r="A2282" s="7">
        <v>2597</v>
      </c>
      <c r="B2282" s="8"/>
      <c r="C2282" s="8">
        <v>7</v>
      </c>
      <c r="D2282" s="8">
        <v>7</v>
      </c>
      <c r="I2282" s="7"/>
      <c r="J2282" s="8"/>
    </row>
    <row r="2283" spans="1:10" x14ac:dyDescent="0.25">
      <c r="A2283" s="7">
        <v>2598</v>
      </c>
      <c r="B2283" s="8"/>
      <c r="C2283" s="8">
        <v>14</v>
      </c>
      <c r="D2283" s="8">
        <v>14</v>
      </c>
      <c r="I2283" s="7"/>
      <c r="J2283" s="8"/>
    </row>
    <row r="2284" spans="1:10" x14ac:dyDescent="0.25">
      <c r="A2284" s="7">
        <v>2599</v>
      </c>
      <c r="B2284" s="8"/>
      <c r="C2284" s="8">
        <v>5</v>
      </c>
      <c r="D2284" s="8">
        <v>5</v>
      </c>
      <c r="I2284" s="7"/>
      <c r="J2284" s="8"/>
    </row>
    <row r="2285" spans="1:10" x14ac:dyDescent="0.25">
      <c r="A2285" s="7">
        <v>2600</v>
      </c>
      <c r="B2285" s="8"/>
      <c r="C2285" s="8">
        <v>30</v>
      </c>
      <c r="D2285" s="8">
        <v>30</v>
      </c>
      <c r="I2285" s="7"/>
      <c r="J2285" s="8"/>
    </row>
    <row r="2286" spans="1:10" x14ac:dyDescent="0.25">
      <c r="A2286" s="7">
        <v>2601</v>
      </c>
      <c r="B2286" s="8">
        <v>151</v>
      </c>
      <c r="C2286" s="8"/>
      <c r="D2286" s="8">
        <v>151</v>
      </c>
      <c r="I2286" s="7"/>
      <c r="J2286" s="8"/>
    </row>
    <row r="2287" spans="1:10" x14ac:dyDescent="0.25">
      <c r="A2287" s="7">
        <v>2602</v>
      </c>
      <c r="B2287" s="8">
        <v>489</v>
      </c>
      <c r="C2287" s="8"/>
      <c r="D2287" s="8">
        <v>489</v>
      </c>
      <c r="I2287" s="7"/>
      <c r="J2287" s="8"/>
    </row>
    <row r="2288" spans="1:10" x14ac:dyDescent="0.25">
      <c r="A2288" s="7">
        <v>2603</v>
      </c>
      <c r="B2288" s="8">
        <v>50</v>
      </c>
      <c r="C2288" s="8"/>
      <c r="D2288" s="8">
        <v>50</v>
      </c>
      <c r="I2288" s="7"/>
      <c r="J2288" s="8"/>
    </row>
    <row r="2289" spans="1:10" x14ac:dyDescent="0.25">
      <c r="A2289" s="7">
        <v>2604</v>
      </c>
      <c r="B2289" s="8">
        <v>321</v>
      </c>
      <c r="C2289" s="8"/>
      <c r="D2289" s="8">
        <v>321</v>
      </c>
      <c r="I2289" s="7"/>
      <c r="J2289" s="8"/>
    </row>
    <row r="2290" spans="1:10" x14ac:dyDescent="0.25">
      <c r="A2290" s="7">
        <v>2605</v>
      </c>
      <c r="B2290" s="8">
        <v>1762</v>
      </c>
      <c r="C2290" s="8"/>
      <c r="D2290" s="8">
        <v>1762</v>
      </c>
      <c r="I2290" s="7"/>
      <c r="J2290" s="8"/>
    </row>
    <row r="2291" spans="1:10" x14ac:dyDescent="0.25">
      <c r="A2291" s="7">
        <v>2606</v>
      </c>
      <c r="B2291" s="8">
        <v>385</v>
      </c>
      <c r="C2291" s="8"/>
      <c r="D2291" s="8">
        <v>385</v>
      </c>
      <c r="I2291" s="7"/>
      <c r="J2291" s="8"/>
    </row>
    <row r="2292" spans="1:10" x14ac:dyDescent="0.25">
      <c r="A2292" s="7">
        <v>2607</v>
      </c>
      <c r="B2292" s="8">
        <v>398</v>
      </c>
      <c r="C2292" s="8"/>
      <c r="D2292" s="8">
        <v>398</v>
      </c>
      <c r="I2292" s="7"/>
      <c r="J2292" s="8"/>
    </row>
    <row r="2293" spans="1:10" x14ac:dyDescent="0.25">
      <c r="A2293" s="7">
        <v>2608</v>
      </c>
      <c r="B2293" s="8">
        <v>304</v>
      </c>
      <c r="C2293" s="8"/>
      <c r="D2293" s="8">
        <v>304</v>
      </c>
      <c r="I2293" s="7"/>
      <c r="J2293" s="8"/>
    </row>
    <row r="2294" spans="1:10" x14ac:dyDescent="0.25">
      <c r="A2294" s="7">
        <v>2609</v>
      </c>
      <c r="B2294" s="8">
        <v>676</v>
      </c>
      <c r="C2294" s="8"/>
      <c r="D2294" s="8">
        <v>676</v>
      </c>
      <c r="I2294" s="7"/>
      <c r="J2294" s="8"/>
    </row>
    <row r="2295" spans="1:10" x14ac:dyDescent="0.25">
      <c r="A2295" s="7">
        <v>2610</v>
      </c>
      <c r="B2295" s="8">
        <v>577</v>
      </c>
      <c r="C2295" s="8"/>
      <c r="D2295" s="8">
        <v>577</v>
      </c>
      <c r="I2295" s="7"/>
      <c r="J2295" s="8"/>
    </row>
    <row r="2296" spans="1:10" x14ac:dyDescent="0.25">
      <c r="A2296" s="7">
        <v>2611</v>
      </c>
      <c r="B2296" s="8">
        <v>3663</v>
      </c>
      <c r="C2296" s="8"/>
      <c r="D2296" s="8">
        <v>3663</v>
      </c>
      <c r="I2296" s="7"/>
      <c r="J2296" s="8"/>
    </row>
    <row r="2297" spans="1:10" x14ac:dyDescent="0.25">
      <c r="A2297" s="7">
        <v>2612</v>
      </c>
      <c r="B2297" s="8">
        <v>294</v>
      </c>
      <c r="C2297" s="8"/>
      <c r="D2297" s="8">
        <v>294</v>
      </c>
      <c r="I2297" s="7"/>
      <c r="J2297" s="8"/>
    </row>
    <row r="2298" spans="1:10" x14ac:dyDescent="0.25">
      <c r="A2298" s="7">
        <v>2613</v>
      </c>
      <c r="B2298" s="8">
        <v>28</v>
      </c>
      <c r="C2298" s="8"/>
      <c r="D2298" s="8">
        <v>28</v>
      </c>
      <c r="I2298" s="7"/>
      <c r="J2298" s="8"/>
    </row>
    <row r="2299" spans="1:10" x14ac:dyDescent="0.25">
      <c r="A2299" s="7">
        <v>2614</v>
      </c>
      <c r="B2299" s="8">
        <v>100</v>
      </c>
      <c r="C2299" s="8"/>
      <c r="D2299" s="8">
        <v>100</v>
      </c>
      <c r="I2299" s="7"/>
      <c r="J2299" s="8"/>
    </row>
    <row r="2300" spans="1:10" x14ac:dyDescent="0.25">
      <c r="A2300" s="7">
        <v>2615</v>
      </c>
      <c r="B2300" s="8">
        <v>72</v>
      </c>
      <c r="C2300" s="8"/>
      <c r="D2300" s="8">
        <v>72</v>
      </c>
      <c r="I2300" s="7"/>
      <c r="J2300" s="8"/>
    </row>
    <row r="2301" spans="1:10" x14ac:dyDescent="0.25">
      <c r="A2301" s="7">
        <v>2616</v>
      </c>
      <c r="B2301" s="8">
        <v>238</v>
      </c>
      <c r="C2301" s="8"/>
      <c r="D2301" s="8">
        <v>238</v>
      </c>
      <c r="I2301" s="7"/>
      <c r="J2301" s="8"/>
    </row>
    <row r="2302" spans="1:10" x14ac:dyDescent="0.25">
      <c r="A2302" s="7">
        <v>2617</v>
      </c>
      <c r="B2302" s="8">
        <v>159</v>
      </c>
      <c r="C2302" s="8"/>
      <c r="D2302" s="8">
        <v>159</v>
      </c>
      <c r="I2302" s="7"/>
      <c r="J2302" s="8"/>
    </row>
    <row r="2303" spans="1:10" x14ac:dyDescent="0.25">
      <c r="A2303" s="7">
        <v>2618</v>
      </c>
      <c r="B2303" s="8">
        <v>77</v>
      </c>
      <c r="C2303" s="8"/>
      <c r="D2303" s="8">
        <v>77</v>
      </c>
      <c r="I2303" s="7"/>
      <c r="J2303" s="8"/>
    </row>
    <row r="2304" spans="1:10" x14ac:dyDescent="0.25">
      <c r="A2304" s="7">
        <v>2619</v>
      </c>
      <c r="B2304" s="8">
        <v>53</v>
      </c>
      <c r="C2304" s="8"/>
      <c r="D2304" s="8">
        <v>53</v>
      </c>
      <c r="I2304" s="7"/>
      <c r="J2304" s="8"/>
    </row>
    <row r="2305" spans="1:10" x14ac:dyDescent="0.25">
      <c r="A2305" s="7">
        <v>2620</v>
      </c>
      <c r="B2305" s="8">
        <v>1251</v>
      </c>
      <c r="C2305" s="8"/>
      <c r="D2305" s="8">
        <v>1251</v>
      </c>
      <c r="I2305" s="7"/>
      <c r="J2305" s="8"/>
    </row>
    <row r="2306" spans="1:10" x14ac:dyDescent="0.25">
      <c r="A2306" s="7">
        <v>2621</v>
      </c>
      <c r="B2306" s="8">
        <v>465</v>
      </c>
      <c r="C2306" s="8"/>
      <c r="D2306" s="8">
        <v>465</v>
      </c>
      <c r="I2306" s="7"/>
      <c r="J2306" s="8"/>
    </row>
    <row r="2307" spans="1:10" x14ac:dyDescent="0.25">
      <c r="A2307" s="7">
        <v>2622</v>
      </c>
      <c r="B2307" s="8">
        <v>74</v>
      </c>
      <c r="C2307" s="8"/>
      <c r="D2307" s="8">
        <v>74</v>
      </c>
      <c r="I2307" s="7"/>
      <c r="J2307" s="8"/>
    </row>
    <row r="2308" spans="1:10" x14ac:dyDescent="0.25">
      <c r="A2308" s="7">
        <v>2623</v>
      </c>
      <c r="B2308" s="8">
        <v>62</v>
      </c>
      <c r="C2308" s="8"/>
      <c r="D2308" s="8">
        <v>62</v>
      </c>
      <c r="I2308" s="7"/>
      <c r="J2308" s="8"/>
    </row>
    <row r="2309" spans="1:10" x14ac:dyDescent="0.25">
      <c r="A2309" s="7">
        <v>2624</v>
      </c>
      <c r="B2309" s="8">
        <v>3468</v>
      </c>
      <c r="C2309" s="8"/>
      <c r="D2309" s="8">
        <v>3468</v>
      </c>
      <c r="I2309" s="7"/>
      <c r="J2309" s="8"/>
    </row>
    <row r="2310" spans="1:10" x14ac:dyDescent="0.25">
      <c r="A2310" s="7">
        <v>2625</v>
      </c>
      <c r="B2310" s="8">
        <v>52</v>
      </c>
      <c r="C2310" s="8"/>
      <c r="D2310" s="8">
        <v>52</v>
      </c>
      <c r="I2310" s="7"/>
      <c r="J2310" s="8"/>
    </row>
    <row r="2311" spans="1:10" x14ac:dyDescent="0.25">
      <c r="A2311" s="7">
        <v>2626</v>
      </c>
      <c r="B2311" s="8">
        <v>50</v>
      </c>
      <c r="C2311" s="8"/>
      <c r="D2311" s="8">
        <v>50</v>
      </c>
      <c r="I2311" s="7"/>
      <c r="J2311" s="8"/>
    </row>
    <row r="2312" spans="1:10" x14ac:dyDescent="0.25">
      <c r="A2312" s="7">
        <v>2627</v>
      </c>
      <c r="B2312" s="8">
        <v>45</v>
      </c>
      <c r="C2312" s="8"/>
      <c r="D2312" s="8">
        <v>45</v>
      </c>
      <c r="I2312" s="7"/>
      <c r="J2312" s="8"/>
    </row>
    <row r="2313" spans="1:10" x14ac:dyDescent="0.25">
      <c r="A2313" s="7">
        <v>2628</v>
      </c>
      <c r="B2313" s="8">
        <v>21</v>
      </c>
      <c r="C2313" s="8"/>
      <c r="D2313" s="8">
        <v>21</v>
      </c>
      <c r="I2313" s="7"/>
      <c r="J2313" s="8"/>
    </row>
    <row r="2314" spans="1:10" x14ac:dyDescent="0.25">
      <c r="A2314" s="7">
        <v>2629</v>
      </c>
      <c r="B2314" s="8">
        <v>100</v>
      </c>
      <c r="C2314" s="8"/>
      <c r="D2314" s="8">
        <v>100</v>
      </c>
      <c r="I2314" s="7"/>
      <c r="J2314" s="8"/>
    </row>
    <row r="2315" spans="1:10" x14ac:dyDescent="0.25">
      <c r="A2315" s="7">
        <v>2630</v>
      </c>
      <c r="B2315" s="8">
        <v>81</v>
      </c>
      <c r="C2315" s="8"/>
      <c r="D2315" s="8">
        <v>81</v>
      </c>
      <c r="I2315" s="7"/>
      <c r="J2315" s="8"/>
    </row>
    <row r="2316" spans="1:10" x14ac:dyDescent="0.25">
      <c r="A2316" s="7">
        <v>2631</v>
      </c>
      <c r="B2316" s="8">
        <v>286</v>
      </c>
      <c r="C2316" s="8"/>
      <c r="D2316" s="8">
        <v>286</v>
      </c>
      <c r="I2316" s="7"/>
      <c r="J2316" s="8"/>
    </row>
    <row r="2317" spans="1:10" x14ac:dyDescent="0.25">
      <c r="A2317" s="7">
        <v>2632</v>
      </c>
      <c r="B2317" s="8">
        <v>42</v>
      </c>
      <c r="C2317" s="8"/>
      <c r="D2317" s="8">
        <v>42</v>
      </c>
      <c r="I2317" s="7"/>
      <c r="J2317" s="8"/>
    </row>
    <row r="2318" spans="1:10" x14ac:dyDescent="0.25">
      <c r="A2318" s="7">
        <v>2633</v>
      </c>
      <c r="B2318" s="8">
        <v>199</v>
      </c>
      <c r="C2318" s="8"/>
      <c r="D2318" s="8">
        <v>199</v>
      </c>
      <c r="I2318" s="7"/>
      <c r="J2318" s="8"/>
    </row>
    <row r="2319" spans="1:10" x14ac:dyDescent="0.25">
      <c r="A2319" s="7">
        <v>2634</v>
      </c>
      <c r="B2319" s="8">
        <v>25</v>
      </c>
      <c r="C2319" s="8"/>
      <c r="D2319" s="8">
        <v>25</v>
      </c>
      <c r="I2319" s="7"/>
      <c r="J2319" s="8"/>
    </row>
    <row r="2320" spans="1:10" x14ac:dyDescent="0.25">
      <c r="A2320" s="7">
        <v>2635</v>
      </c>
      <c r="B2320" s="8">
        <v>84</v>
      </c>
      <c r="C2320" s="8"/>
      <c r="D2320" s="8">
        <v>84</v>
      </c>
      <c r="I2320" s="7"/>
      <c r="J2320" s="8"/>
    </row>
    <row r="2321" spans="1:10" x14ac:dyDescent="0.25">
      <c r="A2321" s="7">
        <v>2636</v>
      </c>
      <c r="B2321" s="8">
        <v>50</v>
      </c>
      <c r="C2321" s="8"/>
      <c r="D2321" s="8">
        <v>50</v>
      </c>
      <c r="I2321" s="7"/>
      <c r="J2321" s="8"/>
    </row>
    <row r="2322" spans="1:10" x14ac:dyDescent="0.25">
      <c r="A2322" s="7">
        <v>2637</v>
      </c>
      <c r="B2322" s="8">
        <v>26</v>
      </c>
      <c r="C2322" s="8"/>
      <c r="D2322" s="8">
        <v>26</v>
      </c>
      <c r="I2322" s="7"/>
      <c r="J2322" s="8"/>
    </row>
    <row r="2323" spans="1:10" x14ac:dyDescent="0.25">
      <c r="A2323" s="7">
        <v>2638</v>
      </c>
      <c r="B2323" s="8">
        <v>14</v>
      </c>
      <c r="C2323" s="8"/>
      <c r="D2323" s="8">
        <v>14</v>
      </c>
      <c r="I2323" s="7"/>
      <c r="J2323" s="8"/>
    </row>
    <row r="2324" spans="1:10" x14ac:dyDescent="0.25">
      <c r="A2324" s="7">
        <v>2639</v>
      </c>
      <c r="B2324" s="8">
        <v>49</v>
      </c>
      <c r="C2324" s="8"/>
      <c r="D2324" s="8">
        <v>49</v>
      </c>
      <c r="I2324" s="7"/>
      <c r="J2324" s="8"/>
    </row>
    <row r="2325" spans="1:10" x14ac:dyDescent="0.25">
      <c r="A2325" s="7">
        <v>2640</v>
      </c>
      <c r="B2325" s="8">
        <v>69</v>
      </c>
      <c r="C2325" s="8"/>
      <c r="D2325" s="8">
        <v>69</v>
      </c>
      <c r="I2325" s="7"/>
      <c r="J2325" s="8"/>
    </row>
    <row r="2326" spans="1:10" x14ac:dyDescent="0.25">
      <c r="A2326" s="7">
        <v>2641</v>
      </c>
      <c r="B2326" s="8"/>
      <c r="C2326" s="8">
        <v>1</v>
      </c>
      <c r="D2326" s="8">
        <v>1</v>
      </c>
      <c r="I2326" s="7"/>
      <c r="J2326" s="8"/>
    </row>
    <row r="2327" spans="1:10" x14ac:dyDescent="0.25">
      <c r="A2327" s="7">
        <v>2642</v>
      </c>
      <c r="B2327" s="8"/>
      <c r="C2327" s="8">
        <v>0</v>
      </c>
      <c r="D2327" s="8">
        <v>0</v>
      </c>
      <c r="I2327" s="7"/>
      <c r="J2327" s="8"/>
    </row>
    <row r="2328" spans="1:10" x14ac:dyDescent="0.25">
      <c r="A2328" s="7">
        <v>2661</v>
      </c>
      <c r="B2328" s="8">
        <v>60</v>
      </c>
      <c r="C2328" s="8"/>
      <c r="D2328" s="8">
        <v>60</v>
      </c>
      <c r="I2328" s="7"/>
      <c r="J2328" s="8"/>
    </row>
    <row r="2329" spans="1:10" x14ac:dyDescent="0.25">
      <c r="A2329" s="7">
        <v>2662</v>
      </c>
      <c r="B2329" s="8">
        <v>80</v>
      </c>
      <c r="C2329" s="8"/>
      <c r="D2329" s="8">
        <v>80</v>
      </c>
      <c r="I2329" s="7"/>
      <c r="J2329" s="8"/>
    </row>
    <row r="2330" spans="1:10" x14ac:dyDescent="0.25">
      <c r="A2330" s="7">
        <v>2663</v>
      </c>
      <c r="B2330" s="8">
        <v>56</v>
      </c>
      <c r="C2330" s="8"/>
      <c r="D2330" s="8">
        <v>56</v>
      </c>
      <c r="I2330" s="7"/>
      <c r="J2330" s="8"/>
    </row>
    <row r="2331" spans="1:10" x14ac:dyDescent="0.25">
      <c r="A2331" s="7">
        <v>2664</v>
      </c>
      <c r="B2331" s="8">
        <v>104</v>
      </c>
      <c r="C2331" s="8"/>
      <c r="D2331" s="8">
        <v>104</v>
      </c>
      <c r="I2331" s="7"/>
      <c r="J2331" s="8"/>
    </row>
    <row r="2332" spans="1:10" x14ac:dyDescent="0.25">
      <c r="A2332" s="7">
        <v>2665</v>
      </c>
      <c r="B2332" s="8">
        <v>46</v>
      </c>
      <c r="C2332" s="8"/>
      <c r="D2332" s="8">
        <v>46</v>
      </c>
      <c r="I2332" s="7"/>
      <c r="J2332" s="8"/>
    </row>
    <row r="2333" spans="1:10" x14ac:dyDescent="0.25">
      <c r="A2333" s="7">
        <v>2666</v>
      </c>
      <c r="B2333" s="8">
        <v>206</v>
      </c>
      <c r="C2333" s="8"/>
      <c r="D2333" s="8">
        <v>206</v>
      </c>
      <c r="I2333" s="7"/>
      <c r="J2333" s="8"/>
    </row>
    <row r="2334" spans="1:10" x14ac:dyDescent="0.25">
      <c r="A2334" s="7">
        <v>2667</v>
      </c>
      <c r="B2334" s="8">
        <v>18</v>
      </c>
      <c r="C2334" s="8"/>
      <c r="D2334" s="8">
        <v>18</v>
      </c>
      <c r="I2334" s="7"/>
      <c r="J2334" s="8"/>
    </row>
    <row r="2335" spans="1:10" x14ac:dyDescent="0.25">
      <c r="A2335" s="7">
        <v>2668</v>
      </c>
      <c r="B2335" s="8">
        <v>28</v>
      </c>
      <c r="C2335" s="8"/>
      <c r="D2335" s="8">
        <v>28</v>
      </c>
      <c r="I2335" s="7"/>
      <c r="J2335" s="8"/>
    </row>
    <row r="2336" spans="1:10" x14ac:dyDescent="0.25">
      <c r="A2336" s="7">
        <v>2669</v>
      </c>
      <c r="B2336" s="8">
        <v>11</v>
      </c>
      <c r="C2336" s="8"/>
      <c r="D2336" s="8">
        <v>11</v>
      </c>
      <c r="I2336" s="7"/>
      <c r="J2336" s="8"/>
    </row>
    <row r="2337" spans="1:10" x14ac:dyDescent="0.25">
      <c r="A2337" s="7">
        <v>2670</v>
      </c>
      <c r="B2337" s="8"/>
      <c r="C2337" s="8">
        <v>60</v>
      </c>
      <c r="D2337" s="8">
        <v>60</v>
      </c>
      <c r="I2337" s="7"/>
      <c r="J2337" s="8"/>
    </row>
    <row r="2338" spans="1:10" x14ac:dyDescent="0.25">
      <c r="A2338" s="7">
        <v>2671</v>
      </c>
      <c r="B2338" s="8"/>
      <c r="C2338" s="8">
        <v>84</v>
      </c>
      <c r="D2338" s="8">
        <v>84</v>
      </c>
      <c r="I2338" s="7"/>
      <c r="J2338" s="8"/>
    </row>
    <row r="2339" spans="1:10" x14ac:dyDescent="0.25">
      <c r="A2339" s="7">
        <v>2672</v>
      </c>
      <c r="B2339" s="8"/>
      <c r="C2339" s="8">
        <v>47</v>
      </c>
      <c r="D2339" s="8">
        <v>47</v>
      </c>
      <c r="I2339" s="7"/>
      <c r="J2339" s="8"/>
    </row>
    <row r="2340" spans="1:10" x14ac:dyDescent="0.25">
      <c r="A2340" s="7">
        <v>2673</v>
      </c>
      <c r="B2340" s="8"/>
      <c r="C2340" s="8">
        <v>66</v>
      </c>
      <c r="D2340" s="8">
        <v>66</v>
      </c>
      <c r="I2340" s="7"/>
      <c r="J2340" s="8"/>
    </row>
    <row r="2341" spans="1:10" x14ac:dyDescent="0.25">
      <c r="A2341" s="7">
        <v>2674</v>
      </c>
      <c r="B2341" s="8"/>
      <c r="C2341" s="8">
        <v>171</v>
      </c>
      <c r="D2341" s="8">
        <v>171</v>
      </c>
      <c r="I2341" s="7"/>
      <c r="J2341" s="8"/>
    </row>
    <row r="2342" spans="1:10" x14ac:dyDescent="0.25">
      <c r="A2342" s="7">
        <v>2675</v>
      </c>
      <c r="B2342" s="8"/>
      <c r="C2342" s="8">
        <v>29</v>
      </c>
      <c r="D2342" s="8">
        <v>29</v>
      </c>
      <c r="I2342" s="7"/>
      <c r="J2342" s="8"/>
    </row>
    <row r="2343" spans="1:10" x14ac:dyDescent="0.25">
      <c r="A2343" s="7">
        <v>2676</v>
      </c>
      <c r="B2343" s="8"/>
      <c r="C2343" s="8">
        <v>9</v>
      </c>
      <c r="D2343" s="8">
        <v>9</v>
      </c>
      <c r="I2343" s="7"/>
      <c r="J2343" s="8"/>
    </row>
    <row r="2344" spans="1:10" x14ac:dyDescent="0.25">
      <c r="A2344" s="7">
        <v>2677</v>
      </c>
      <c r="B2344" s="8"/>
      <c r="C2344" s="8">
        <v>27</v>
      </c>
      <c r="D2344" s="8">
        <v>27</v>
      </c>
      <c r="I2344" s="7"/>
      <c r="J2344" s="8"/>
    </row>
    <row r="2345" spans="1:10" x14ac:dyDescent="0.25">
      <c r="A2345" s="7">
        <v>2678</v>
      </c>
      <c r="B2345" s="8"/>
      <c r="C2345" s="8">
        <v>2</v>
      </c>
      <c r="D2345" s="8">
        <v>2</v>
      </c>
      <c r="I2345" s="7"/>
      <c r="J2345" s="8"/>
    </row>
    <row r="2346" spans="1:10" x14ac:dyDescent="0.25">
      <c r="A2346" s="7">
        <v>2679</v>
      </c>
      <c r="B2346" s="8"/>
      <c r="C2346" s="8">
        <v>3</v>
      </c>
      <c r="D2346" s="8">
        <v>3</v>
      </c>
      <c r="I2346" s="7"/>
      <c r="J2346" s="8"/>
    </row>
    <row r="2347" spans="1:10" x14ac:dyDescent="0.25">
      <c r="A2347" s="7">
        <v>2680</v>
      </c>
      <c r="B2347" s="8"/>
      <c r="C2347" s="8">
        <v>4</v>
      </c>
      <c r="D2347" s="8">
        <v>4</v>
      </c>
      <c r="I2347" s="7"/>
      <c r="J2347" s="8"/>
    </row>
    <row r="2348" spans="1:10" x14ac:dyDescent="0.25">
      <c r="A2348" s="7">
        <v>2681</v>
      </c>
      <c r="B2348" s="8"/>
      <c r="C2348" s="8">
        <v>2</v>
      </c>
      <c r="D2348" s="8">
        <v>2</v>
      </c>
      <c r="I2348" s="7"/>
      <c r="J2348" s="8"/>
    </row>
    <row r="2349" spans="1:10" x14ac:dyDescent="0.25">
      <c r="A2349" s="7">
        <v>2682</v>
      </c>
      <c r="B2349" s="8"/>
      <c r="C2349" s="8">
        <v>20</v>
      </c>
      <c r="D2349" s="8">
        <v>20</v>
      </c>
      <c r="I2349" s="7"/>
      <c r="J2349" s="8"/>
    </row>
    <row r="2350" spans="1:10" x14ac:dyDescent="0.25">
      <c r="A2350" s="7">
        <v>2683</v>
      </c>
      <c r="B2350" s="8"/>
      <c r="C2350" s="8">
        <v>3</v>
      </c>
      <c r="D2350" s="8">
        <v>3</v>
      </c>
      <c r="I2350" s="7"/>
      <c r="J2350" s="8"/>
    </row>
    <row r="2351" spans="1:10" x14ac:dyDescent="0.25">
      <c r="A2351" s="7">
        <v>2684</v>
      </c>
      <c r="B2351" s="8"/>
      <c r="C2351" s="8">
        <v>4</v>
      </c>
      <c r="D2351" s="8">
        <v>4</v>
      </c>
      <c r="I2351" s="7"/>
      <c r="J2351" s="8"/>
    </row>
    <row r="2352" spans="1:10" x14ac:dyDescent="0.25">
      <c r="A2352" s="7">
        <v>2685</v>
      </c>
      <c r="B2352" s="8"/>
      <c r="C2352" s="8">
        <v>1</v>
      </c>
      <c r="D2352" s="8">
        <v>1</v>
      </c>
      <c r="I2352" s="7"/>
      <c r="J2352" s="8"/>
    </row>
    <row r="2353" spans="1:10" x14ac:dyDescent="0.25">
      <c r="A2353" s="7">
        <v>2686</v>
      </c>
      <c r="B2353" s="8"/>
      <c r="C2353" s="8">
        <v>0</v>
      </c>
      <c r="D2353" s="8">
        <v>0</v>
      </c>
      <c r="I2353" s="7"/>
      <c r="J2353" s="8"/>
    </row>
    <row r="2354" spans="1:10" x14ac:dyDescent="0.25">
      <c r="A2354" s="7">
        <v>2687</v>
      </c>
      <c r="B2354" s="8"/>
      <c r="C2354" s="8">
        <v>0</v>
      </c>
      <c r="D2354" s="8">
        <v>0</v>
      </c>
      <c r="I2354" s="7"/>
      <c r="J2354" s="8"/>
    </row>
    <row r="2355" spans="1:10" x14ac:dyDescent="0.25">
      <c r="A2355" s="7">
        <v>2688</v>
      </c>
      <c r="B2355" s="8"/>
      <c r="C2355" s="8">
        <v>14</v>
      </c>
      <c r="D2355" s="8">
        <v>14</v>
      </c>
      <c r="I2355" s="7"/>
      <c r="J2355" s="8"/>
    </row>
    <row r="2356" spans="1:10" x14ac:dyDescent="0.25">
      <c r="A2356" s="7">
        <v>2689</v>
      </c>
      <c r="B2356" s="8"/>
      <c r="C2356" s="8">
        <v>1</v>
      </c>
      <c r="D2356" s="8">
        <v>1</v>
      </c>
      <c r="I2356" s="7"/>
      <c r="J2356" s="8"/>
    </row>
    <row r="2357" spans="1:10" x14ac:dyDescent="0.25">
      <c r="A2357" s="7">
        <v>2690</v>
      </c>
      <c r="B2357" s="8"/>
      <c r="C2357" s="8">
        <v>118</v>
      </c>
      <c r="D2357" s="8">
        <v>118</v>
      </c>
      <c r="I2357" s="7"/>
      <c r="J2357" s="8"/>
    </row>
    <row r="2358" spans="1:10" x14ac:dyDescent="0.25">
      <c r="A2358" s="7">
        <v>2691</v>
      </c>
      <c r="B2358" s="8"/>
      <c r="C2358" s="8">
        <v>2</v>
      </c>
      <c r="D2358" s="8">
        <v>2</v>
      </c>
      <c r="I2358" s="7"/>
      <c r="J2358" s="8"/>
    </row>
    <row r="2359" spans="1:10" x14ac:dyDescent="0.25">
      <c r="A2359" s="7">
        <v>2692</v>
      </c>
      <c r="B2359" s="8"/>
      <c r="C2359" s="8">
        <v>1</v>
      </c>
      <c r="D2359" s="8">
        <v>1</v>
      </c>
      <c r="I2359" s="7"/>
      <c r="J2359" s="8"/>
    </row>
    <row r="2360" spans="1:10" x14ac:dyDescent="0.25">
      <c r="A2360" s="7">
        <v>2693</v>
      </c>
      <c r="B2360" s="8"/>
      <c r="C2360" s="8">
        <v>3</v>
      </c>
      <c r="D2360" s="8">
        <v>3</v>
      </c>
      <c r="I2360" s="7"/>
      <c r="J2360" s="8"/>
    </row>
    <row r="2361" spans="1:10" x14ac:dyDescent="0.25">
      <c r="A2361" s="7">
        <v>2694</v>
      </c>
      <c r="B2361" s="8"/>
      <c r="C2361" s="8">
        <v>1</v>
      </c>
      <c r="D2361" s="8">
        <v>1</v>
      </c>
      <c r="I2361" s="7"/>
      <c r="J2361" s="8"/>
    </row>
    <row r="2362" spans="1:10" x14ac:dyDescent="0.25">
      <c r="A2362" s="7">
        <v>2695</v>
      </c>
      <c r="B2362" s="8"/>
      <c r="C2362" s="8">
        <v>3</v>
      </c>
      <c r="D2362" s="8">
        <v>3</v>
      </c>
      <c r="I2362" s="7"/>
      <c r="J2362" s="8"/>
    </row>
    <row r="2363" spans="1:10" x14ac:dyDescent="0.25">
      <c r="A2363" s="7">
        <v>2696</v>
      </c>
      <c r="B2363" s="8"/>
      <c r="C2363" s="8">
        <v>38</v>
      </c>
      <c r="D2363" s="8">
        <v>38</v>
      </c>
      <c r="I2363" s="7"/>
      <c r="J2363" s="8"/>
    </row>
    <row r="2364" spans="1:10" x14ac:dyDescent="0.25">
      <c r="A2364" s="7">
        <v>2697</v>
      </c>
      <c r="B2364" s="8"/>
      <c r="C2364" s="8">
        <v>52</v>
      </c>
      <c r="D2364" s="8">
        <v>52</v>
      </c>
      <c r="I2364" s="7"/>
      <c r="J2364" s="8"/>
    </row>
    <row r="2365" spans="1:10" x14ac:dyDescent="0.25">
      <c r="A2365" s="7">
        <v>2698</v>
      </c>
      <c r="B2365" s="8"/>
      <c r="C2365" s="8">
        <v>2</v>
      </c>
      <c r="D2365" s="8">
        <v>2</v>
      </c>
      <c r="I2365" s="7"/>
      <c r="J2365" s="8"/>
    </row>
    <row r="2366" spans="1:10" x14ac:dyDescent="0.25">
      <c r="A2366" s="7">
        <v>2699</v>
      </c>
      <c r="B2366" s="8"/>
      <c r="C2366" s="8">
        <v>0</v>
      </c>
      <c r="D2366" s="8">
        <v>0</v>
      </c>
      <c r="I2366" s="7"/>
      <c r="J2366" s="8"/>
    </row>
    <row r="2367" spans="1:10" x14ac:dyDescent="0.25">
      <c r="A2367" s="7">
        <v>2700</v>
      </c>
      <c r="B2367" s="8"/>
      <c r="C2367" s="8">
        <v>4</v>
      </c>
      <c r="D2367" s="8">
        <v>4</v>
      </c>
      <c r="I2367" s="7"/>
      <c r="J2367" s="8"/>
    </row>
    <row r="2368" spans="1:10" x14ac:dyDescent="0.25">
      <c r="A2368" s="7">
        <v>2706</v>
      </c>
      <c r="B2368" s="8">
        <v>263</v>
      </c>
      <c r="C2368" s="8"/>
      <c r="D2368" s="8">
        <v>263</v>
      </c>
      <c r="I2368" s="7"/>
      <c r="J2368" s="8"/>
    </row>
    <row r="2369" spans="1:10" x14ac:dyDescent="0.25">
      <c r="A2369" s="7">
        <v>2707</v>
      </c>
      <c r="B2369" s="8">
        <v>394</v>
      </c>
      <c r="C2369" s="8"/>
      <c r="D2369" s="8">
        <v>394</v>
      </c>
      <c r="I2369" s="7"/>
      <c r="J2369" s="8"/>
    </row>
    <row r="2370" spans="1:10" x14ac:dyDescent="0.25">
      <c r="A2370" s="7">
        <v>2708</v>
      </c>
      <c r="B2370" s="8">
        <v>1049</v>
      </c>
      <c r="C2370" s="8"/>
      <c r="D2370" s="8">
        <v>1049</v>
      </c>
      <c r="I2370" s="7"/>
      <c r="J2370" s="8"/>
    </row>
    <row r="2371" spans="1:10" x14ac:dyDescent="0.25">
      <c r="A2371" s="7">
        <v>2709</v>
      </c>
      <c r="B2371" s="8">
        <v>308</v>
      </c>
      <c r="C2371" s="8"/>
      <c r="D2371" s="8">
        <v>308</v>
      </c>
      <c r="I2371" s="7"/>
      <c r="J2371" s="8"/>
    </row>
    <row r="2372" spans="1:10" x14ac:dyDescent="0.25">
      <c r="A2372" s="7">
        <v>2710</v>
      </c>
      <c r="B2372" s="8">
        <v>1088</v>
      </c>
      <c r="C2372" s="8"/>
      <c r="D2372" s="8">
        <v>1088</v>
      </c>
      <c r="I2372" s="7"/>
      <c r="J2372" s="8"/>
    </row>
    <row r="2373" spans="1:10" x14ac:dyDescent="0.25">
      <c r="A2373" s="7">
        <v>2711</v>
      </c>
      <c r="B2373" s="8">
        <v>73</v>
      </c>
      <c r="C2373" s="8"/>
      <c r="D2373" s="8">
        <v>73</v>
      </c>
      <c r="I2373" s="7"/>
      <c r="J2373" s="8"/>
    </row>
    <row r="2374" spans="1:10" x14ac:dyDescent="0.25">
      <c r="A2374" s="7">
        <v>2712</v>
      </c>
      <c r="B2374" s="8">
        <v>143</v>
      </c>
      <c r="C2374" s="8"/>
      <c r="D2374" s="8">
        <v>143</v>
      </c>
      <c r="I2374" s="7"/>
      <c r="J2374" s="8"/>
    </row>
    <row r="2375" spans="1:10" x14ac:dyDescent="0.25">
      <c r="A2375" s="7">
        <v>2713</v>
      </c>
      <c r="B2375" s="8">
        <v>1420</v>
      </c>
      <c r="C2375" s="8"/>
      <c r="D2375" s="8">
        <v>1420</v>
      </c>
      <c r="I2375" s="7"/>
      <c r="J2375" s="8"/>
    </row>
    <row r="2376" spans="1:10" x14ac:dyDescent="0.25">
      <c r="A2376" s="7">
        <v>2714</v>
      </c>
      <c r="B2376" s="8">
        <v>305</v>
      </c>
      <c r="C2376" s="8"/>
      <c r="D2376" s="8">
        <v>305</v>
      </c>
      <c r="I2376" s="7"/>
      <c r="J2376" s="8"/>
    </row>
    <row r="2377" spans="1:10" x14ac:dyDescent="0.25">
      <c r="A2377" s="7">
        <v>2715</v>
      </c>
      <c r="B2377" s="8">
        <v>551</v>
      </c>
      <c r="C2377" s="8"/>
      <c r="D2377" s="8">
        <v>551</v>
      </c>
      <c r="I2377" s="7"/>
      <c r="J2377" s="8"/>
    </row>
    <row r="2378" spans="1:10" x14ac:dyDescent="0.25">
      <c r="A2378" s="7">
        <v>2716</v>
      </c>
      <c r="B2378" s="8">
        <v>187</v>
      </c>
      <c r="C2378" s="8"/>
      <c r="D2378" s="8">
        <v>187</v>
      </c>
      <c r="I2378" s="7"/>
      <c r="J2378" s="8"/>
    </row>
    <row r="2379" spans="1:10" x14ac:dyDescent="0.25">
      <c r="A2379" s="7">
        <v>2717</v>
      </c>
      <c r="B2379" s="8">
        <v>325</v>
      </c>
      <c r="C2379" s="8"/>
      <c r="D2379" s="8">
        <v>325</v>
      </c>
      <c r="I2379" s="7"/>
      <c r="J2379" s="8"/>
    </row>
    <row r="2380" spans="1:10" x14ac:dyDescent="0.25">
      <c r="A2380" s="7">
        <v>2718</v>
      </c>
      <c r="B2380" s="8">
        <v>148</v>
      </c>
      <c r="C2380" s="8"/>
      <c r="D2380" s="8">
        <v>148</v>
      </c>
      <c r="I2380" s="7"/>
      <c r="J2380" s="8"/>
    </row>
    <row r="2381" spans="1:10" x14ac:dyDescent="0.25">
      <c r="A2381" s="7">
        <v>2719</v>
      </c>
      <c r="B2381" s="8">
        <v>69</v>
      </c>
      <c r="C2381" s="8"/>
      <c r="D2381" s="8">
        <v>69</v>
      </c>
      <c r="I2381" s="7"/>
      <c r="J2381" s="8"/>
    </row>
    <row r="2382" spans="1:10" x14ac:dyDescent="0.25">
      <c r="A2382" s="7">
        <v>2720</v>
      </c>
      <c r="B2382" s="8">
        <v>173</v>
      </c>
      <c r="C2382" s="8"/>
      <c r="D2382" s="8">
        <v>173</v>
      </c>
      <c r="I2382" s="7"/>
      <c r="J2382" s="8"/>
    </row>
    <row r="2383" spans="1:10" x14ac:dyDescent="0.25">
      <c r="A2383" s="7">
        <v>2721</v>
      </c>
      <c r="B2383" s="8">
        <v>269</v>
      </c>
      <c r="C2383" s="8"/>
      <c r="D2383" s="8">
        <v>269</v>
      </c>
      <c r="I2383" s="7"/>
      <c r="J2383" s="8"/>
    </row>
    <row r="2384" spans="1:10" x14ac:dyDescent="0.25">
      <c r="A2384" s="7">
        <v>2722</v>
      </c>
      <c r="B2384" s="8">
        <v>185</v>
      </c>
      <c r="C2384" s="8"/>
      <c r="D2384" s="8">
        <v>185</v>
      </c>
      <c r="I2384" s="7"/>
      <c r="J2384" s="8"/>
    </row>
    <row r="2385" spans="1:10" x14ac:dyDescent="0.25">
      <c r="A2385" s="7">
        <v>2723</v>
      </c>
      <c r="B2385" s="8">
        <v>176</v>
      </c>
      <c r="C2385" s="8"/>
      <c r="D2385" s="8">
        <v>176</v>
      </c>
      <c r="I2385" s="7"/>
      <c r="J2385" s="8"/>
    </row>
    <row r="2386" spans="1:10" x14ac:dyDescent="0.25">
      <c r="A2386" s="7">
        <v>2724</v>
      </c>
      <c r="B2386" s="8">
        <v>1019</v>
      </c>
      <c r="C2386" s="8"/>
      <c r="D2386" s="8">
        <v>1019</v>
      </c>
      <c r="I2386" s="7"/>
      <c r="J2386" s="8"/>
    </row>
    <row r="2387" spans="1:10" x14ac:dyDescent="0.25">
      <c r="A2387" s="7">
        <v>2725</v>
      </c>
      <c r="B2387" s="8">
        <v>113</v>
      </c>
      <c r="C2387" s="8"/>
      <c r="D2387" s="8">
        <v>113</v>
      </c>
      <c r="I2387" s="7"/>
      <c r="J2387" s="8"/>
    </row>
    <row r="2388" spans="1:10" x14ac:dyDescent="0.25">
      <c r="A2388" s="7">
        <v>2726</v>
      </c>
      <c r="B2388" s="8">
        <v>404</v>
      </c>
      <c r="C2388" s="8"/>
      <c r="D2388" s="8">
        <v>404</v>
      </c>
      <c r="I2388" s="7"/>
      <c r="J2388" s="8"/>
    </row>
    <row r="2389" spans="1:10" x14ac:dyDescent="0.25">
      <c r="A2389" s="7">
        <v>2727</v>
      </c>
      <c r="B2389" s="8">
        <v>707</v>
      </c>
      <c r="C2389" s="8"/>
      <c r="D2389" s="8">
        <v>707</v>
      </c>
      <c r="I2389" s="7"/>
      <c r="J2389" s="8"/>
    </row>
    <row r="2390" spans="1:10" x14ac:dyDescent="0.25">
      <c r="A2390" s="7">
        <v>2728</v>
      </c>
      <c r="B2390" s="8">
        <v>392</v>
      </c>
      <c r="C2390" s="8"/>
      <c r="D2390" s="8">
        <v>392</v>
      </c>
      <c r="I2390" s="7"/>
      <c r="J2390" s="8"/>
    </row>
    <row r="2391" spans="1:10" x14ac:dyDescent="0.25">
      <c r="A2391" s="7">
        <v>2729</v>
      </c>
      <c r="B2391" s="8">
        <v>23</v>
      </c>
      <c r="C2391" s="8"/>
      <c r="D2391" s="8">
        <v>23</v>
      </c>
      <c r="I2391" s="7"/>
      <c r="J2391" s="8"/>
    </row>
    <row r="2392" spans="1:10" x14ac:dyDescent="0.25">
      <c r="A2392" s="7">
        <v>2730</v>
      </c>
      <c r="B2392" s="8">
        <v>682</v>
      </c>
      <c r="C2392" s="8"/>
      <c r="D2392" s="8">
        <v>682</v>
      </c>
      <c r="I2392" s="7"/>
      <c r="J2392" s="8"/>
    </row>
    <row r="2393" spans="1:10" x14ac:dyDescent="0.25">
      <c r="A2393" s="7">
        <v>2731</v>
      </c>
      <c r="B2393" s="8">
        <v>37</v>
      </c>
      <c r="C2393" s="8"/>
      <c r="D2393" s="8">
        <v>37</v>
      </c>
      <c r="I2393" s="7"/>
      <c r="J2393" s="8"/>
    </row>
    <row r="2394" spans="1:10" x14ac:dyDescent="0.25">
      <c r="A2394" s="7">
        <v>2732</v>
      </c>
      <c r="B2394" s="8">
        <v>146</v>
      </c>
      <c r="C2394" s="8"/>
      <c r="D2394" s="8">
        <v>146</v>
      </c>
      <c r="I2394" s="7"/>
      <c r="J2394" s="8"/>
    </row>
    <row r="2395" spans="1:10" x14ac:dyDescent="0.25">
      <c r="A2395" s="7">
        <v>2733</v>
      </c>
      <c r="B2395" s="8">
        <v>119</v>
      </c>
      <c r="C2395" s="8"/>
      <c r="D2395" s="8">
        <v>119</v>
      </c>
      <c r="I2395" s="7"/>
      <c r="J2395" s="8"/>
    </row>
    <row r="2396" spans="1:10" x14ac:dyDescent="0.25">
      <c r="A2396" s="7">
        <v>2734</v>
      </c>
      <c r="B2396" s="8">
        <v>163</v>
      </c>
      <c r="C2396" s="8"/>
      <c r="D2396" s="8">
        <v>163</v>
      </c>
      <c r="I2396" s="7"/>
      <c r="J2396" s="8"/>
    </row>
    <row r="2397" spans="1:10" x14ac:dyDescent="0.25">
      <c r="A2397" s="7">
        <v>2735</v>
      </c>
      <c r="B2397" s="8">
        <v>339</v>
      </c>
      <c r="C2397" s="8"/>
      <c r="D2397" s="8">
        <v>339</v>
      </c>
      <c r="I2397" s="7"/>
      <c r="J2397" s="8"/>
    </row>
    <row r="2398" spans="1:10" x14ac:dyDescent="0.25">
      <c r="A2398" s="7">
        <v>2736</v>
      </c>
      <c r="B2398" s="8">
        <v>58</v>
      </c>
      <c r="C2398" s="8"/>
      <c r="D2398" s="8">
        <v>58</v>
      </c>
      <c r="I2398" s="7"/>
      <c r="J2398" s="8"/>
    </row>
    <row r="2399" spans="1:10" x14ac:dyDescent="0.25">
      <c r="A2399" s="7">
        <v>2737</v>
      </c>
      <c r="B2399" s="8">
        <v>456</v>
      </c>
      <c r="C2399" s="8"/>
      <c r="D2399" s="8">
        <v>456</v>
      </c>
      <c r="I2399" s="7"/>
      <c r="J2399" s="8"/>
    </row>
    <row r="2400" spans="1:10" x14ac:dyDescent="0.25">
      <c r="A2400" s="7">
        <v>2738</v>
      </c>
      <c r="B2400" s="8">
        <v>15</v>
      </c>
      <c r="C2400" s="8"/>
      <c r="D2400" s="8">
        <v>15</v>
      </c>
      <c r="I2400" s="7"/>
      <c r="J2400" s="8"/>
    </row>
    <row r="2401" spans="1:10" x14ac:dyDescent="0.25">
      <c r="A2401" s="7">
        <v>2739</v>
      </c>
      <c r="B2401" s="8">
        <v>191</v>
      </c>
      <c r="C2401" s="8"/>
      <c r="D2401" s="8">
        <v>191</v>
      </c>
      <c r="I2401" s="7"/>
      <c r="J2401" s="8"/>
    </row>
    <row r="2402" spans="1:10" x14ac:dyDescent="0.25">
      <c r="A2402" s="7">
        <v>2740</v>
      </c>
      <c r="B2402" s="8">
        <v>17</v>
      </c>
      <c r="C2402" s="8"/>
      <c r="D2402" s="8">
        <v>17</v>
      </c>
      <c r="I2402" s="7"/>
      <c r="J2402" s="8"/>
    </row>
    <row r="2403" spans="1:10" x14ac:dyDescent="0.25">
      <c r="A2403" s="7">
        <v>2741</v>
      </c>
      <c r="B2403" s="8"/>
      <c r="C2403" s="8">
        <v>4</v>
      </c>
      <c r="D2403" s="8">
        <v>4</v>
      </c>
      <c r="I2403" s="7"/>
      <c r="J2403" s="8"/>
    </row>
    <row r="2404" spans="1:10" x14ac:dyDescent="0.25">
      <c r="A2404" s="7">
        <v>2742</v>
      </c>
      <c r="B2404" s="8"/>
      <c r="C2404" s="8">
        <v>18</v>
      </c>
      <c r="D2404" s="8">
        <v>18</v>
      </c>
      <c r="I2404" s="7"/>
      <c r="J2404" s="8"/>
    </row>
    <row r="2405" spans="1:10" x14ac:dyDescent="0.25">
      <c r="A2405" s="7">
        <v>2743</v>
      </c>
      <c r="B2405" s="8"/>
      <c r="C2405" s="8">
        <v>0</v>
      </c>
      <c r="D2405" s="8">
        <v>0</v>
      </c>
      <c r="I2405" s="7"/>
      <c r="J2405" s="8"/>
    </row>
    <row r="2406" spans="1:10" x14ac:dyDescent="0.25">
      <c r="A2406" s="7">
        <v>2744</v>
      </c>
      <c r="B2406" s="8"/>
      <c r="C2406" s="8">
        <v>22</v>
      </c>
      <c r="D2406" s="8">
        <v>22</v>
      </c>
      <c r="I2406" s="7"/>
      <c r="J2406" s="8"/>
    </row>
    <row r="2407" spans="1:10" x14ac:dyDescent="0.25">
      <c r="A2407" s="7">
        <v>2745</v>
      </c>
      <c r="B2407" s="8"/>
      <c r="C2407" s="8">
        <v>49</v>
      </c>
      <c r="D2407" s="8">
        <v>49</v>
      </c>
      <c r="I2407" s="7"/>
      <c r="J2407" s="8"/>
    </row>
    <row r="2408" spans="1:10" x14ac:dyDescent="0.25">
      <c r="A2408" s="7">
        <v>2746</v>
      </c>
      <c r="B2408" s="8"/>
      <c r="C2408" s="8">
        <v>19</v>
      </c>
      <c r="D2408" s="8">
        <v>19</v>
      </c>
      <c r="I2408" s="7"/>
      <c r="J2408" s="8"/>
    </row>
    <row r="2409" spans="1:10" x14ac:dyDescent="0.25">
      <c r="A2409" s="7">
        <v>2747</v>
      </c>
      <c r="B2409" s="8"/>
      <c r="C2409" s="8">
        <v>4</v>
      </c>
      <c r="D2409" s="8">
        <v>4</v>
      </c>
      <c r="I2409" s="7"/>
      <c r="J2409" s="8"/>
    </row>
    <row r="2410" spans="1:10" x14ac:dyDescent="0.25">
      <c r="A2410" s="7">
        <v>2748</v>
      </c>
      <c r="B2410" s="8"/>
      <c r="C2410" s="8">
        <v>4</v>
      </c>
      <c r="D2410" s="8">
        <v>4</v>
      </c>
      <c r="I2410" s="7"/>
      <c r="J2410" s="8"/>
    </row>
    <row r="2411" spans="1:10" x14ac:dyDescent="0.25">
      <c r="A2411" s="7">
        <v>2749</v>
      </c>
      <c r="B2411" s="8"/>
      <c r="C2411" s="8">
        <v>2</v>
      </c>
      <c r="D2411" s="8">
        <v>2</v>
      </c>
      <c r="I2411" s="7"/>
      <c r="J2411" s="8"/>
    </row>
    <row r="2412" spans="1:10" x14ac:dyDescent="0.25">
      <c r="A2412" s="7">
        <v>2750</v>
      </c>
      <c r="B2412" s="8"/>
      <c r="C2412" s="8">
        <v>0</v>
      </c>
      <c r="D2412" s="8">
        <v>0</v>
      </c>
      <c r="I2412" s="7"/>
      <c r="J2412" s="8"/>
    </row>
    <row r="2413" spans="1:10" x14ac:dyDescent="0.25">
      <c r="A2413" s="7">
        <v>2751</v>
      </c>
      <c r="B2413" s="8"/>
      <c r="C2413" s="8">
        <v>0</v>
      </c>
      <c r="D2413" s="8">
        <v>0</v>
      </c>
      <c r="I2413" s="7"/>
      <c r="J2413" s="8"/>
    </row>
    <row r="2414" spans="1:10" x14ac:dyDescent="0.25">
      <c r="A2414" s="7">
        <v>2752</v>
      </c>
      <c r="B2414" s="8"/>
      <c r="C2414" s="8">
        <v>14</v>
      </c>
      <c r="D2414" s="8">
        <v>14</v>
      </c>
      <c r="I2414" s="7"/>
      <c r="J2414" s="8"/>
    </row>
    <row r="2415" spans="1:10" x14ac:dyDescent="0.25">
      <c r="A2415" s="7">
        <v>2753</v>
      </c>
      <c r="B2415" s="8"/>
      <c r="C2415" s="8">
        <v>8</v>
      </c>
      <c r="D2415" s="8">
        <v>8</v>
      </c>
      <c r="I2415" s="7"/>
      <c r="J2415" s="8"/>
    </row>
    <row r="2416" spans="1:10" x14ac:dyDescent="0.25">
      <c r="A2416" s="7">
        <v>2754</v>
      </c>
      <c r="B2416" s="8"/>
      <c r="C2416" s="8">
        <v>0</v>
      </c>
      <c r="D2416" s="8">
        <v>0</v>
      </c>
      <c r="I2416" s="7"/>
      <c r="J2416" s="8"/>
    </row>
    <row r="2417" spans="1:10" x14ac:dyDescent="0.25">
      <c r="A2417" s="7">
        <v>2755</v>
      </c>
      <c r="B2417" s="8"/>
      <c r="C2417" s="8">
        <v>15</v>
      </c>
      <c r="D2417" s="8">
        <v>15</v>
      </c>
      <c r="I2417" s="7"/>
      <c r="J2417" s="8"/>
    </row>
    <row r="2418" spans="1:10" x14ac:dyDescent="0.25">
      <c r="A2418" s="7">
        <v>2756</v>
      </c>
      <c r="B2418" s="8"/>
      <c r="C2418" s="8">
        <v>33</v>
      </c>
      <c r="D2418" s="8">
        <v>33</v>
      </c>
      <c r="I2418" s="7"/>
      <c r="J2418" s="8"/>
    </row>
    <row r="2419" spans="1:10" x14ac:dyDescent="0.25">
      <c r="A2419" s="7">
        <v>2757</v>
      </c>
      <c r="B2419" s="8"/>
      <c r="C2419" s="8">
        <v>2</v>
      </c>
      <c r="D2419" s="8">
        <v>2</v>
      </c>
      <c r="I2419" s="7"/>
      <c r="J2419" s="8"/>
    </row>
    <row r="2420" spans="1:10" x14ac:dyDescent="0.25">
      <c r="A2420" s="7">
        <v>2758</v>
      </c>
      <c r="B2420" s="8"/>
      <c r="C2420" s="8">
        <v>6</v>
      </c>
      <c r="D2420" s="8">
        <v>6</v>
      </c>
      <c r="I2420" s="7"/>
      <c r="J2420" s="8"/>
    </row>
    <row r="2421" spans="1:10" x14ac:dyDescent="0.25">
      <c r="A2421" s="7">
        <v>2759</v>
      </c>
      <c r="B2421" s="8"/>
      <c r="C2421" s="8">
        <v>2</v>
      </c>
      <c r="D2421" s="8">
        <v>2</v>
      </c>
      <c r="I2421" s="7"/>
      <c r="J2421" s="8"/>
    </row>
    <row r="2422" spans="1:10" x14ac:dyDescent="0.25">
      <c r="A2422" s="7">
        <v>2760</v>
      </c>
      <c r="B2422" s="8"/>
      <c r="C2422" s="8">
        <v>0</v>
      </c>
      <c r="D2422" s="8">
        <v>0</v>
      </c>
      <c r="I2422" s="7"/>
      <c r="J2422" s="8"/>
    </row>
    <row r="2423" spans="1:10" x14ac:dyDescent="0.25">
      <c r="A2423" s="7">
        <v>2761</v>
      </c>
      <c r="B2423" s="8"/>
      <c r="C2423" s="8">
        <v>4</v>
      </c>
      <c r="D2423" s="8">
        <v>4</v>
      </c>
      <c r="I2423" s="7"/>
      <c r="J2423" s="8"/>
    </row>
    <row r="2424" spans="1:10" x14ac:dyDescent="0.25">
      <c r="A2424" s="7">
        <v>2762</v>
      </c>
      <c r="B2424" s="8"/>
      <c r="C2424" s="8">
        <v>1</v>
      </c>
      <c r="D2424" s="8">
        <v>1</v>
      </c>
      <c r="I2424" s="7"/>
      <c r="J2424" s="8"/>
    </row>
    <row r="2425" spans="1:10" x14ac:dyDescent="0.25">
      <c r="A2425" s="7">
        <v>2763</v>
      </c>
      <c r="B2425" s="8"/>
      <c r="C2425" s="8">
        <v>3</v>
      </c>
      <c r="D2425" s="8">
        <v>3</v>
      </c>
      <c r="I2425" s="7"/>
      <c r="J2425" s="8"/>
    </row>
    <row r="2426" spans="1:10" x14ac:dyDescent="0.25">
      <c r="A2426" s="7">
        <v>2764</v>
      </c>
      <c r="B2426" s="8"/>
      <c r="C2426" s="8">
        <v>4</v>
      </c>
      <c r="D2426" s="8">
        <v>4</v>
      </c>
      <c r="I2426" s="7"/>
      <c r="J2426" s="8"/>
    </row>
    <row r="2427" spans="1:10" x14ac:dyDescent="0.25">
      <c r="A2427" s="7">
        <v>2765</v>
      </c>
      <c r="B2427" s="8"/>
      <c r="C2427" s="8">
        <v>0</v>
      </c>
      <c r="D2427" s="8">
        <v>0</v>
      </c>
      <c r="I2427" s="7"/>
      <c r="J2427" s="8"/>
    </row>
    <row r="2428" spans="1:10" x14ac:dyDescent="0.25">
      <c r="A2428" s="7">
        <v>2766</v>
      </c>
      <c r="B2428" s="8"/>
      <c r="C2428" s="8">
        <v>4</v>
      </c>
      <c r="D2428" s="8">
        <v>4</v>
      </c>
      <c r="I2428" s="7"/>
      <c r="J2428" s="8"/>
    </row>
    <row r="2429" spans="1:10" x14ac:dyDescent="0.25">
      <c r="A2429" s="7">
        <v>2767</v>
      </c>
      <c r="B2429" s="8"/>
      <c r="C2429" s="8">
        <v>3</v>
      </c>
      <c r="D2429" s="8">
        <v>3</v>
      </c>
      <c r="I2429" s="7"/>
      <c r="J2429" s="8"/>
    </row>
    <row r="2430" spans="1:10" x14ac:dyDescent="0.25">
      <c r="A2430" s="7">
        <v>2768</v>
      </c>
      <c r="B2430" s="8"/>
      <c r="C2430" s="8">
        <v>34</v>
      </c>
      <c r="D2430" s="8">
        <v>34</v>
      </c>
      <c r="I2430" s="7"/>
      <c r="J2430" s="8"/>
    </row>
    <row r="2431" spans="1:10" x14ac:dyDescent="0.25">
      <c r="A2431" s="7">
        <v>2769</v>
      </c>
      <c r="B2431" s="8"/>
      <c r="C2431" s="8">
        <v>2</v>
      </c>
      <c r="D2431" s="8">
        <v>2</v>
      </c>
      <c r="I2431" s="7"/>
      <c r="J2431" s="8"/>
    </row>
    <row r="2432" spans="1:10" x14ac:dyDescent="0.25">
      <c r="A2432" s="7">
        <v>2770</v>
      </c>
      <c r="B2432" s="8"/>
      <c r="C2432" s="8">
        <v>33</v>
      </c>
      <c r="D2432" s="8">
        <v>33</v>
      </c>
      <c r="I2432" s="7"/>
      <c r="J2432" s="8"/>
    </row>
    <row r="2433" spans="1:10" x14ac:dyDescent="0.25">
      <c r="A2433" s="7">
        <v>2771</v>
      </c>
      <c r="B2433" s="8"/>
      <c r="C2433" s="8">
        <v>0</v>
      </c>
      <c r="D2433" s="8">
        <v>0</v>
      </c>
      <c r="I2433" s="7"/>
      <c r="J2433" s="8"/>
    </row>
    <row r="2434" spans="1:10" x14ac:dyDescent="0.25">
      <c r="A2434" s="7">
        <v>2772</v>
      </c>
      <c r="B2434" s="8"/>
      <c r="C2434" s="8">
        <v>0</v>
      </c>
      <c r="D2434" s="8">
        <v>0</v>
      </c>
      <c r="I2434" s="7"/>
      <c r="J2434" s="8"/>
    </row>
    <row r="2435" spans="1:10" x14ac:dyDescent="0.25">
      <c r="A2435" s="7">
        <v>2773</v>
      </c>
      <c r="B2435" s="8"/>
      <c r="C2435" s="8">
        <v>1</v>
      </c>
      <c r="D2435" s="8">
        <v>1</v>
      </c>
      <c r="I2435" s="7"/>
      <c r="J2435" s="8"/>
    </row>
    <row r="2436" spans="1:10" x14ac:dyDescent="0.25">
      <c r="A2436" s="7">
        <v>2774</v>
      </c>
      <c r="B2436" s="8"/>
      <c r="C2436" s="8">
        <v>13</v>
      </c>
      <c r="D2436" s="8">
        <v>13</v>
      </c>
      <c r="I2436" s="7"/>
      <c r="J2436" s="8"/>
    </row>
    <row r="2437" spans="1:10" x14ac:dyDescent="0.25">
      <c r="A2437" s="7">
        <v>2775</v>
      </c>
      <c r="B2437" s="8"/>
      <c r="C2437" s="8">
        <v>2</v>
      </c>
      <c r="D2437" s="8">
        <v>2</v>
      </c>
      <c r="I2437" s="7"/>
      <c r="J2437" s="8"/>
    </row>
    <row r="2438" spans="1:10" x14ac:dyDescent="0.25">
      <c r="A2438" s="7">
        <v>2776</v>
      </c>
      <c r="B2438" s="8"/>
      <c r="C2438" s="8">
        <v>36</v>
      </c>
      <c r="D2438" s="8">
        <v>36</v>
      </c>
      <c r="I2438" s="7"/>
      <c r="J2438" s="8"/>
    </row>
    <row r="2439" spans="1:10" x14ac:dyDescent="0.25">
      <c r="A2439" s="7">
        <v>2777</v>
      </c>
      <c r="B2439" s="8"/>
      <c r="C2439" s="8">
        <v>1</v>
      </c>
      <c r="D2439" s="8">
        <v>1</v>
      </c>
      <c r="I2439" s="7"/>
      <c r="J2439" s="8"/>
    </row>
    <row r="2440" spans="1:10" x14ac:dyDescent="0.25">
      <c r="A2440" s="7">
        <v>2778</v>
      </c>
      <c r="B2440" s="8"/>
      <c r="C2440" s="8">
        <v>15</v>
      </c>
      <c r="D2440" s="8">
        <v>15</v>
      </c>
      <c r="I2440" s="7"/>
      <c r="J2440" s="8"/>
    </row>
    <row r="2441" spans="1:10" x14ac:dyDescent="0.25">
      <c r="A2441" s="7">
        <v>2779</v>
      </c>
      <c r="B2441" s="8"/>
      <c r="C2441" s="8">
        <v>1</v>
      </c>
      <c r="D2441" s="8">
        <v>1</v>
      </c>
      <c r="I2441" s="7"/>
      <c r="J2441" s="8"/>
    </row>
    <row r="2442" spans="1:10" x14ac:dyDescent="0.25">
      <c r="A2442" s="7">
        <v>2780</v>
      </c>
      <c r="B2442" s="8"/>
      <c r="C2442" s="8">
        <v>0</v>
      </c>
      <c r="D2442" s="8">
        <v>0</v>
      </c>
      <c r="I2442" s="7"/>
      <c r="J2442" s="8"/>
    </row>
    <row r="2443" spans="1:10" x14ac:dyDescent="0.25">
      <c r="A2443" s="7">
        <v>2781</v>
      </c>
      <c r="B2443" s="8">
        <v>28</v>
      </c>
      <c r="C2443" s="8"/>
      <c r="D2443" s="8">
        <v>28</v>
      </c>
      <c r="I2443" s="7"/>
      <c r="J2443" s="8"/>
    </row>
    <row r="2444" spans="1:10" x14ac:dyDescent="0.25">
      <c r="A2444" s="7">
        <v>2782</v>
      </c>
      <c r="B2444" s="8">
        <v>18</v>
      </c>
      <c r="C2444" s="8"/>
      <c r="D2444" s="8">
        <v>18</v>
      </c>
      <c r="I2444" s="7"/>
      <c r="J2444" s="8"/>
    </row>
    <row r="2445" spans="1:10" x14ac:dyDescent="0.25">
      <c r="A2445" s="7">
        <v>2783</v>
      </c>
      <c r="B2445" s="8">
        <v>61</v>
      </c>
      <c r="C2445" s="8"/>
      <c r="D2445" s="8">
        <v>61</v>
      </c>
      <c r="I2445" s="7"/>
      <c r="J2445" s="8"/>
    </row>
    <row r="2446" spans="1:10" x14ac:dyDescent="0.25">
      <c r="A2446" s="7">
        <v>2784</v>
      </c>
      <c r="B2446" s="8">
        <v>108</v>
      </c>
      <c r="C2446" s="8"/>
      <c r="D2446" s="8">
        <v>108</v>
      </c>
      <c r="I2446" s="7"/>
      <c r="J2446" s="8"/>
    </row>
    <row r="2447" spans="1:10" x14ac:dyDescent="0.25">
      <c r="A2447" s="7">
        <v>2785</v>
      </c>
      <c r="B2447" s="8">
        <v>142</v>
      </c>
      <c r="C2447" s="8"/>
      <c r="D2447" s="8">
        <v>142</v>
      </c>
      <c r="I2447" s="7"/>
      <c r="J2447" s="8"/>
    </row>
    <row r="2448" spans="1:10" x14ac:dyDescent="0.25">
      <c r="A2448" s="7">
        <v>2786</v>
      </c>
      <c r="B2448" s="8">
        <v>74</v>
      </c>
      <c r="C2448" s="8"/>
      <c r="D2448" s="8">
        <v>74</v>
      </c>
      <c r="I2448" s="7"/>
      <c r="J2448" s="8"/>
    </row>
    <row r="2449" spans="1:10" x14ac:dyDescent="0.25">
      <c r="A2449" s="7">
        <v>2787</v>
      </c>
      <c r="B2449" s="8">
        <v>38</v>
      </c>
      <c r="C2449" s="8"/>
      <c r="D2449" s="8">
        <v>38</v>
      </c>
      <c r="I2449" s="7"/>
      <c r="J2449" s="8"/>
    </row>
    <row r="2450" spans="1:10" x14ac:dyDescent="0.25">
      <c r="A2450" s="7">
        <v>2788</v>
      </c>
      <c r="B2450" s="8">
        <v>20</v>
      </c>
      <c r="C2450" s="8"/>
      <c r="D2450" s="8">
        <v>20</v>
      </c>
      <c r="I2450" s="7"/>
      <c r="J2450" s="8"/>
    </row>
    <row r="2451" spans="1:10" x14ac:dyDescent="0.25">
      <c r="A2451" s="7">
        <v>2789</v>
      </c>
      <c r="B2451" s="8">
        <v>24</v>
      </c>
      <c r="C2451" s="8"/>
      <c r="D2451" s="8">
        <v>24</v>
      </c>
      <c r="I2451" s="7"/>
      <c r="J2451" s="8"/>
    </row>
    <row r="2452" spans="1:10" x14ac:dyDescent="0.25">
      <c r="A2452" s="7">
        <v>2790</v>
      </c>
      <c r="B2452" s="8">
        <v>66</v>
      </c>
      <c r="C2452" s="8"/>
      <c r="D2452" s="8">
        <v>66</v>
      </c>
      <c r="I2452" s="7"/>
      <c r="J2452" s="8"/>
    </row>
    <row r="2453" spans="1:10" x14ac:dyDescent="0.25">
      <c r="A2453" s="7">
        <v>2791</v>
      </c>
      <c r="B2453" s="8">
        <v>28</v>
      </c>
      <c r="C2453" s="8"/>
      <c r="D2453" s="8">
        <v>28</v>
      </c>
      <c r="I2453" s="7"/>
      <c r="J2453" s="8"/>
    </row>
    <row r="2454" spans="1:10" x14ac:dyDescent="0.25">
      <c r="A2454" s="7">
        <v>2792</v>
      </c>
      <c r="B2454" s="8">
        <v>24</v>
      </c>
      <c r="C2454" s="8"/>
      <c r="D2454" s="8">
        <v>24</v>
      </c>
      <c r="I2454" s="7"/>
      <c r="J2454" s="8"/>
    </row>
    <row r="2455" spans="1:10" x14ac:dyDescent="0.25">
      <c r="A2455" s="7">
        <v>2793</v>
      </c>
      <c r="B2455" s="8">
        <v>73</v>
      </c>
      <c r="C2455" s="8"/>
      <c r="D2455" s="8">
        <v>73</v>
      </c>
      <c r="I2455" s="7"/>
      <c r="J2455" s="8"/>
    </row>
    <row r="2456" spans="1:10" x14ac:dyDescent="0.25">
      <c r="A2456" s="7">
        <v>2794</v>
      </c>
      <c r="B2456" s="8">
        <v>3</v>
      </c>
      <c r="C2456" s="8"/>
      <c r="D2456" s="8">
        <v>3</v>
      </c>
      <c r="I2456" s="7"/>
      <c r="J2456" s="8"/>
    </row>
    <row r="2457" spans="1:10" x14ac:dyDescent="0.25">
      <c r="A2457" s="7">
        <v>2795</v>
      </c>
      <c r="B2457" s="8">
        <v>20</v>
      </c>
      <c r="C2457" s="8"/>
      <c r="D2457" s="8">
        <v>20</v>
      </c>
      <c r="I2457" s="7"/>
      <c r="J2457" s="8"/>
    </row>
    <row r="2458" spans="1:10" x14ac:dyDescent="0.25">
      <c r="A2458" s="7">
        <v>2796</v>
      </c>
      <c r="B2458" s="8">
        <v>21</v>
      </c>
      <c r="C2458" s="8"/>
      <c r="D2458" s="8">
        <v>21</v>
      </c>
      <c r="I2458" s="7"/>
      <c r="J2458" s="8"/>
    </row>
    <row r="2459" spans="1:10" x14ac:dyDescent="0.25">
      <c r="A2459" s="7">
        <v>2797</v>
      </c>
      <c r="B2459" s="8">
        <v>94</v>
      </c>
      <c r="C2459" s="8"/>
      <c r="D2459" s="8">
        <v>94</v>
      </c>
      <c r="I2459" s="7"/>
      <c r="J2459" s="8"/>
    </row>
    <row r="2460" spans="1:10" x14ac:dyDescent="0.25">
      <c r="A2460" s="7">
        <v>2798</v>
      </c>
      <c r="B2460" s="8">
        <v>139</v>
      </c>
      <c r="C2460" s="8"/>
      <c r="D2460" s="8">
        <v>139</v>
      </c>
      <c r="I2460" s="7"/>
      <c r="J2460" s="8"/>
    </row>
    <row r="2461" spans="1:10" x14ac:dyDescent="0.25">
      <c r="A2461" s="7">
        <v>2799</v>
      </c>
      <c r="B2461" s="8">
        <v>130</v>
      </c>
      <c r="C2461" s="8"/>
      <c r="D2461" s="8">
        <v>130</v>
      </c>
      <c r="I2461" s="7"/>
      <c r="J2461" s="8"/>
    </row>
    <row r="2462" spans="1:10" x14ac:dyDescent="0.25">
      <c r="A2462" s="7">
        <v>2800</v>
      </c>
      <c r="B2462" s="8">
        <v>31</v>
      </c>
      <c r="C2462" s="8"/>
      <c r="D2462" s="8">
        <v>31</v>
      </c>
      <c r="I2462" s="7"/>
      <c r="J2462" s="8"/>
    </row>
    <row r="2463" spans="1:10" x14ac:dyDescent="0.25">
      <c r="A2463" s="7">
        <v>2801</v>
      </c>
      <c r="B2463" s="8">
        <v>13</v>
      </c>
      <c r="C2463" s="8"/>
      <c r="D2463" s="8">
        <v>13</v>
      </c>
      <c r="I2463" s="7"/>
      <c r="J2463" s="8"/>
    </row>
    <row r="2464" spans="1:10" x14ac:dyDescent="0.25">
      <c r="A2464" s="7">
        <v>2802</v>
      </c>
      <c r="B2464" s="8">
        <v>90</v>
      </c>
      <c r="C2464" s="8"/>
      <c r="D2464" s="8">
        <v>90</v>
      </c>
      <c r="I2464" s="7"/>
      <c r="J2464" s="8"/>
    </row>
    <row r="2465" spans="1:10" x14ac:dyDescent="0.25">
      <c r="A2465" s="7">
        <v>2803</v>
      </c>
      <c r="B2465" s="8">
        <v>141</v>
      </c>
      <c r="C2465" s="8"/>
      <c r="D2465" s="8">
        <v>141</v>
      </c>
      <c r="I2465" s="7"/>
      <c r="J2465" s="8"/>
    </row>
    <row r="2466" spans="1:10" x14ac:dyDescent="0.25">
      <c r="A2466" s="7">
        <v>2804</v>
      </c>
      <c r="B2466" s="8">
        <v>23</v>
      </c>
      <c r="C2466" s="8"/>
      <c r="D2466" s="8">
        <v>23</v>
      </c>
      <c r="I2466" s="7"/>
      <c r="J2466" s="8"/>
    </row>
    <row r="2467" spans="1:10" x14ac:dyDescent="0.25">
      <c r="A2467" s="7">
        <v>2805</v>
      </c>
      <c r="B2467" s="8">
        <v>18</v>
      </c>
      <c r="C2467" s="8"/>
      <c r="D2467" s="8">
        <v>18</v>
      </c>
      <c r="I2467" s="7"/>
      <c r="J2467" s="8"/>
    </row>
    <row r="2468" spans="1:10" x14ac:dyDescent="0.25">
      <c r="A2468" s="7">
        <v>2806</v>
      </c>
      <c r="B2468" s="8">
        <v>76</v>
      </c>
      <c r="C2468" s="8"/>
      <c r="D2468" s="8">
        <v>76</v>
      </c>
      <c r="I2468" s="7"/>
      <c r="J2468" s="8"/>
    </row>
    <row r="2469" spans="1:10" x14ac:dyDescent="0.25">
      <c r="A2469" s="7">
        <v>2807</v>
      </c>
      <c r="B2469" s="8">
        <v>93</v>
      </c>
      <c r="C2469" s="8"/>
      <c r="D2469" s="8">
        <v>93</v>
      </c>
      <c r="I2469" s="7"/>
      <c r="J2469" s="8"/>
    </row>
    <row r="2470" spans="1:10" x14ac:dyDescent="0.25">
      <c r="A2470" s="7">
        <v>2808</v>
      </c>
      <c r="B2470" s="8">
        <v>69</v>
      </c>
      <c r="C2470" s="8"/>
      <c r="D2470" s="8">
        <v>69</v>
      </c>
      <c r="I2470" s="7"/>
      <c r="J2470" s="8"/>
    </row>
    <row r="2471" spans="1:10" x14ac:dyDescent="0.25">
      <c r="A2471" s="7">
        <v>2809</v>
      </c>
      <c r="B2471" s="8">
        <v>21</v>
      </c>
      <c r="C2471" s="8"/>
      <c r="D2471" s="8">
        <v>21</v>
      </c>
      <c r="I2471" s="7"/>
      <c r="J2471" s="8"/>
    </row>
    <row r="2472" spans="1:10" x14ac:dyDescent="0.25">
      <c r="A2472" s="7">
        <v>2810</v>
      </c>
      <c r="B2472" s="8">
        <v>57</v>
      </c>
      <c r="C2472" s="8"/>
      <c r="D2472" s="8">
        <v>57</v>
      </c>
      <c r="I2472" s="7"/>
      <c r="J2472" s="8"/>
    </row>
    <row r="2473" spans="1:10" x14ac:dyDescent="0.25">
      <c r="A2473" s="7">
        <v>2811</v>
      </c>
      <c r="B2473" s="8">
        <v>108</v>
      </c>
      <c r="C2473" s="8"/>
      <c r="D2473" s="8">
        <v>108</v>
      </c>
      <c r="I2473" s="7"/>
      <c r="J2473" s="8"/>
    </row>
    <row r="2474" spans="1:10" x14ac:dyDescent="0.25">
      <c r="A2474" s="7">
        <v>2812</v>
      </c>
      <c r="B2474" s="8">
        <v>83</v>
      </c>
      <c r="C2474" s="8"/>
      <c r="D2474" s="8">
        <v>83</v>
      </c>
      <c r="I2474" s="7"/>
      <c r="J2474" s="8"/>
    </row>
    <row r="2475" spans="1:10" x14ac:dyDescent="0.25">
      <c r="A2475" s="7">
        <v>2813</v>
      </c>
      <c r="B2475" s="8">
        <v>96</v>
      </c>
      <c r="C2475" s="8"/>
      <c r="D2475" s="8">
        <v>96</v>
      </c>
      <c r="I2475" s="7"/>
      <c r="J2475" s="8"/>
    </row>
    <row r="2476" spans="1:10" x14ac:dyDescent="0.25">
      <c r="A2476" s="7">
        <v>2814</v>
      </c>
      <c r="B2476" s="8">
        <v>64</v>
      </c>
      <c r="C2476" s="8"/>
      <c r="D2476" s="8">
        <v>64</v>
      </c>
      <c r="I2476" s="7"/>
      <c r="J2476" s="8"/>
    </row>
    <row r="2477" spans="1:10" x14ac:dyDescent="0.25">
      <c r="A2477" s="7">
        <v>2815</v>
      </c>
      <c r="B2477" s="8">
        <v>14</v>
      </c>
      <c r="C2477" s="8"/>
      <c r="D2477" s="8">
        <v>14</v>
      </c>
      <c r="I2477" s="7"/>
      <c r="J2477" s="8"/>
    </row>
    <row r="2478" spans="1:10" x14ac:dyDescent="0.25">
      <c r="A2478" s="7">
        <v>2816</v>
      </c>
      <c r="B2478" s="8">
        <v>169</v>
      </c>
      <c r="C2478" s="8"/>
      <c r="D2478" s="8">
        <v>169</v>
      </c>
      <c r="I2478" s="7"/>
      <c r="J2478" s="8"/>
    </row>
    <row r="2479" spans="1:10" x14ac:dyDescent="0.25">
      <c r="A2479" s="7">
        <v>2817</v>
      </c>
      <c r="B2479" s="8">
        <v>33</v>
      </c>
      <c r="C2479" s="8"/>
      <c r="D2479" s="8">
        <v>33</v>
      </c>
      <c r="I2479" s="7"/>
      <c r="J2479" s="8"/>
    </row>
    <row r="2480" spans="1:10" x14ac:dyDescent="0.25">
      <c r="A2480" s="7">
        <v>2818</v>
      </c>
      <c r="B2480" s="8">
        <v>102</v>
      </c>
      <c r="C2480" s="8"/>
      <c r="D2480" s="8">
        <v>102</v>
      </c>
      <c r="I2480" s="7"/>
      <c r="J2480" s="8"/>
    </row>
    <row r="2481" spans="1:10" x14ac:dyDescent="0.25">
      <c r="A2481" s="7">
        <v>2819</v>
      </c>
      <c r="B2481" s="8">
        <v>104</v>
      </c>
      <c r="C2481" s="8"/>
      <c r="D2481" s="8">
        <v>104</v>
      </c>
      <c r="I2481" s="7"/>
      <c r="J2481" s="8"/>
    </row>
    <row r="2482" spans="1:10" x14ac:dyDescent="0.25">
      <c r="A2482" s="7">
        <v>2820</v>
      </c>
      <c r="B2482" s="8">
        <v>20</v>
      </c>
      <c r="C2482" s="8"/>
      <c r="D2482" s="8">
        <v>20</v>
      </c>
      <c r="I2482" s="7"/>
      <c r="J2482" s="8"/>
    </row>
    <row r="2483" spans="1:10" x14ac:dyDescent="0.25">
      <c r="A2483" s="7">
        <v>2821</v>
      </c>
      <c r="B2483" s="8">
        <v>35</v>
      </c>
      <c r="C2483" s="8"/>
      <c r="D2483" s="8">
        <v>35</v>
      </c>
      <c r="I2483" s="7"/>
      <c r="J2483" s="8"/>
    </row>
    <row r="2484" spans="1:10" x14ac:dyDescent="0.25">
      <c r="A2484" s="7">
        <v>2822</v>
      </c>
      <c r="B2484" s="8">
        <v>94</v>
      </c>
      <c r="C2484" s="8"/>
      <c r="D2484" s="8">
        <v>94</v>
      </c>
      <c r="I2484" s="7"/>
      <c r="J2484" s="8"/>
    </row>
    <row r="2485" spans="1:10" x14ac:dyDescent="0.25">
      <c r="A2485" s="7">
        <v>2823</v>
      </c>
      <c r="B2485" s="8">
        <v>14</v>
      </c>
      <c r="C2485" s="8"/>
      <c r="D2485" s="8">
        <v>14</v>
      </c>
      <c r="I2485" s="7"/>
      <c r="J2485" s="8"/>
    </row>
    <row r="2486" spans="1:10" x14ac:dyDescent="0.25">
      <c r="A2486" s="7">
        <v>2824</v>
      </c>
      <c r="B2486" s="8">
        <v>15</v>
      </c>
      <c r="C2486" s="8"/>
      <c r="D2486" s="8">
        <v>15</v>
      </c>
      <c r="I2486" s="7"/>
      <c r="J2486" s="8"/>
    </row>
    <row r="2487" spans="1:10" x14ac:dyDescent="0.25">
      <c r="A2487" s="7">
        <v>2825</v>
      </c>
      <c r="B2487" s="8">
        <v>51</v>
      </c>
      <c r="C2487" s="8"/>
      <c r="D2487" s="8">
        <v>51</v>
      </c>
      <c r="I2487" s="7"/>
      <c r="J2487" s="8"/>
    </row>
    <row r="2488" spans="1:10" x14ac:dyDescent="0.25">
      <c r="A2488" s="7">
        <v>2826</v>
      </c>
      <c r="B2488" s="8">
        <v>19</v>
      </c>
      <c r="C2488" s="8"/>
      <c r="D2488" s="8">
        <v>19</v>
      </c>
      <c r="I2488" s="7"/>
      <c r="J2488" s="8"/>
    </row>
    <row r="2489" spans="1:10" x14ac:dyDescent="0.25">
      <c r="A2489" s="7">
        <v>2827</v>
      </c>
      <c r="B2489" s="8">
        <v>23</v>
      </c>
      <c r="C2489" s="8"/>
      <c r="D2489" s="8">
        <v>23</v>
      </c>
      <c r="I2489" s="7"/>
      <c r="J2489" s="8"/>
    </row>
    <row r="2490" spans="1:10" x14ac:dyDescent="0.25">
      <c r="A2490" s="7">
        <v>2828</v>
      </c>
      <c r="B2490" s="8">
        <v>97</v>
      </c>
      <c r="C2490" s="8"/>
      <c r="D2490" s="8">
        <v>97</v>
      </c>
      <c r="I2490" s="7"/>
      <c r="J2490" s="8"/>
    </row>
    <row r="2491" spans="1:10" x14ac:dyDescent="0.25">
      <c r="A2491" s="7">
        <v>2829</v>
      </c>
      <c r="B2491" s="8">
        <v>76</v>
      </c>
      <c r="C2491" s="8"/>
      <c r="D2491" s="8">
        <v>76</v>
      </c>
      <c r="I2491" s="7"/>
      <c r="J2491" s="8"/>
    </row>
    <row r="2492" spans="1:10" x14ac:dyDescent="0.25">
      <c r="A2492" s="7">
        <v>2830</v>
      </c>
      <c r="B2492" s="8">
        <v>11</v>
      </c>
      <c r="C2492" s="8"/>
      <c r="D2492" s="8">
        <v>11</v>
      </c>
      <c r="I2492" s="7"/>
      <c r="J2492" s="8"/>
    </row>
    <row r="2493" spans="1:10" x14ac:dyDescent="0.25">
      <c r="A2493" s="7">
        <v>2831</v>
      </c>
      <c r="B2493" s="8">
        <v>52</v>
      </c>
      <c r="C2493" s="8"/>
      <c r="D2493" s="8">
        <v>52</v>
      </c>
      <c r="I2493" s="7"/>
      <c r="J2493" s="8"/>
    </row>
    <row r="2494" spans="1:10" x14ac:dyDescent="0.25">
      <c r="A2494" s="7">
        <v>2832</v>
      </c>
      <c r="B2494" s="8">
        <v>95</v>
      </c>
      <c r="C2494" s="8"/>
      <c r="D2494" s="8">
        <v>95</v>
      </c>
      <c r="I2494" s="7"/>
      <c r="J2494" s="8"/>
    </row>
    <row r="2495" spans="1:10" x14ac:dyDescent="0.25">
      <c r="A2495" s="7">
        <v>2833</v>
      </c>
      <c r="B2495" s="8">
        <v>35</v>
      </c>
      <c r="C2495" s="8"/>
      <c r="D2495" s="8">
        <v>35</v>
      </c>
      <c r="I2495" s="7"/>
      <c r="J2495" s="8"/>
    </row>
    <row r="2496" spans="1:10" x14ac:dyDescent="0.25">
      <c r="A2496" s="7">
        <v>2834</v>
      </c>
      <c r="B2496" s="8">
        <v>21</v>
      </c>
      <c r="C2496" s="8"/>
      <c r="D2496" s="8">
        <v>21</v>
      </c>
      <c r="I2496" s="7"/>
      <c r="J2496" s="8"/>
    </row>
    <row r="2497" spans="1:10" x14ac:dyDescent="0.25">
      <c r="A2497" s="7">
        <v>2835</v>
      </c>
      <c r="B2497" s="8">
        <v>93</v>
      </c>
      <c r="C2497" s="8"/>
      <c r="D2497" s="8">
        <v>93</v>
      </c>
      <c r="I2497" s="7"/>
      <c r="J2497" s="8"/>
    </row>
    <row r="2498" spans="1:10" x14ac:dyDescent="0.25">
      <c r="A2498" s="7">
        <v>2836</v>
      </c>
      <c r="B2498" s="8">
        <v>11</v>
      </c>
      <c r="C2498" s="8"/>
      <c r="D2498" s="8">
        <v>11</v>
      </c>
      <c r="I2498" s="7"/>
      <c r="J2498" s="8"/>
    </row>
    <row r="2499" spans="1:10" x14ac:dyDescent="0.25">
      <c r="A2499" s="7">
        <v>2837</v>
      </c>
      <c r="B2499" s="8">
        <v>21</v>
      </c>
      <c r="C2499" s="8"/>
      <c r="D2499" s="8">
        <v>21</v>
      </c>
      <c r="I2499" s="7"/>
      <c r="J2499" s="8"/>
    </row>
    <row r="2500" spans="1:10" x14ac:dyDescent="0.25">
      <c r="A2500" s="7">
        <v>2838</v>
      </c>
      <c r="B2500" s="8">
        <v>54</v>
      </c>
      <c r="C2500" s="8"/>
      <c r="D2500" s="8">
        <v>54</v>
      </c>
      <c r="I2500" s="7"/>
      <c r="J2500" s="8"/>
    </row>
    <row r="2501" spans="1:10" x14ac:dyDescent="0.25">
      <c r="A2501" s="7">
        <v>2839</v>
      </c>
      <c r="B2501" s="8">
        <v>31</v>
      </c>
      <c r="C2501" s="8"/>
      <c r="D2501" s="8">
        <v>31</v>
      </c>
      <c r="I2501" s="7"/>
      <c r="J2501" s="8"/>
    </row>
    <row r="2502" spans="1:10" x14ac:dyDescent="0.25">
      <c r="A2502" s="7">
        <v>2840</v>
      </c>
      <c r="B2502" s="8">
        <v>132</v>
      </c>
      <c r="C2502" s="8"/>
      <c r="D2502" s="8">
        <v>132</v>
      </c>
      <c r="I2502" s="7"/>
      <c r="J2502" s="8"/>
    </row>
    <row r="2503" spans="1:10" x14ac:dyDescent="0.25">
      <c r="A2503" s="7">
        <v>2841</v>
      </c>
      <c r="B2503" s="8"/>
      <c r="C2503" s="8">
        <v>1</v>
      </c>
      <c r="D2503" s="8">
        <v>1</v>
      </c>
      <c r="I2503" s="7"/>
      <c r="J2503" s="8"/>
    </row>
    <row r="2504" spans="1:10" x14ac:dyDescent="0.25">
      <c r="A2504" s="7">
        <v>2842</v>
      </c>
      <c r="B2504" s="8"/>
      <c r="C2504" s="8">
        <v>0</v>
      </c>
      <c r="D2504" s="8">
        <v>0</v>
      </c>
      <c r="I2504" s="7"/>
      <c r="J2504" s="8"/>
    </row>
    <row r="2505" spans="1:10" x14ac:dyDescent="0.25">
      <c r="A2505" s="7">
        <v>2843</v>
      </c>
      <c r="B2505" s="8"/>
      <c r="C2505" s="8">
        <v>0</v>
      </c>
      <c r="D2505" s="8">
        <v>0</v>
      </c>
      <c r="I2505" s="7"/>
      <c r="J2505" s="8"/>
    </row>
    <row r="2506" spans="1:10" x14ac:dyDescent="0.25">
      <c r="A2506" s="7">
        <v>2844</v>
      </c>
      <c r="B2506" s="8"/>
      <c r="C2506" s="8">
        <v>1</v>
      </c>
      <c r="D2506" s="8">
        <v>1</v>
      </c>
      <c r="I2506" s="7"/>
      <c r="J2506" s="8"/>
    </row>
    <row r="2507" spans="1:10" x14ac:dyDescent="0.25">
      <c r="A2507" s="7">
        <v>2845</v>
      </c>
      <c r="B2507" s="8"/>
      <c r="C2507" s="8">
        <v>39</v>
      </c>
      <c r="D2507" s="8">
        <v>39</v>
      </c>
      <c r="I2507" s="7"/>
      <c r="J2507" s="8"/>
    </row>
    <row r="2508" spans="1:10" x14ac:dyDescent="0.25">
      <c r="A2508" s="7">
        <v>2846</v>
      </c>
      <c r="B2508" s="8"/>
      <c r="C2508" s="8">
        <v>0</v>
      </c>
      <c r="D2508" s="8">
        <v>0</v>
      </c>
      <c r="I2508" s="7"/>
      <c r="J2508" s="8"/>
    </row>
    <row r="2509" spans="1:10" x14ac:dyDescent="0.25">
      <c r="A2509" s="7">
        <v>2847</v>
      </c>
      <c r="B2509" s="8"/>
      <c r="C2509" s="8">
        <v>0</v>
      </c>
      <c r="D2509" s="8">
        <v>0</v>
      </c>
      <c r="I2509" s="7"/>
      <c r="J2509" s="8"/>
    </row>
    <row r="2510" spans="1:10" x14ac:dyDescent="0.25">
      <c r="A2510" s="7">
        <v>2848</v>
      </c>
      <c r="B2510" s="8"/>
      <c r="C2510" s="8">
        <v>3</v>
      </c>
      <c r="D2510" s="8">
        <v>3</v>
      </c>
      <c r="I2510" s="7"/>
      <c r="J2510" s="8"/>
    </row>
    <row r="2511" spans="1:10" x14ac:dyDescent="0.25">
      <c r="A2511" s="7">
        <v>2849</v>
      </c>
      <c r="B2511" s="8"/>
      <c r="C2511" s="8">
        <v>1</v>
      </c>
      <c r="D2511" s="8">
        <v>1</v>
      </c>
      <c r="I2511" s="7"/>
      <c r="J2511" s="8"/>
    </row>
    <row r="2512" spans="1:10" x14ac:dyDescent="0.25">
      <c r="A2512" s="7">
        <v>2850</v>
      </c>
      <c r="B2512" s="8"/>
      <c r="C2512" s="8">
        <v>13</v>
      </c>
      <c r="D2512" s="8">
        <v>13</v>
      </c>
      <c r="I2512" s="7"/>
      <c r="J2512" s="8"/>
    </row>
    <row r="2513" spans="1:10" x14ac:dyDescent="0.25">
      <c r="A2513" s="7">
        <v>2851</v>
      </c>
      <c r="B2513" s="8"/>
      <c r="C2513" s="8">
        <v>0</v>
      </c>
      <c r="D2513" s="8">
        <v>0</v>
      </c>
      <c r="I2513" s="7"/>
      <c r="J2513" s="8"/>
    </row>
    <row r="2514" spans="1:10" x14ac:dyDescent="0.25">
      <c r="A2514" s="7">
        <v>2852</v>
      </c>
      <c r="B2514" s="8"/>
      <c r="C2514" s="8">
        <v>6</v>
      </c>
      <c r="D2514" s="8">
        <v>6</v>
      </c>
      <c r="I2514" s="7"/>
      <c r="J2514" s="8"/>
    </row>
    <row r="2515" spans="1:10" x14ac:dyDescent="0.25">
      <c r="A2515" s="7">
        <v>2853</v>
      </c>
      <c r="B2515" s="8"/>
      <c r="C2515" s="8">
        <v>0</v>
      </c>
      <c r="D2515" s="8">
        <v>0</v>
      </c>
      <c r="I2515" s="7"/>
      <c r="J2515" s="8"/>
    </row>
    <row r="2516" spans="1:10" x14ac:dyDescent="0.25">
      <c r="A2516" s="7">
        <v>2854</v>
      </c>
      <c r="B2516" s="8"/>
      <c r="C2516" s="8">
        <v>14</v>
      </c>
      <c r="D2516" s="8">
        <v>14</v>
      </c>
      <c r="I2516" s="7"/>
      <c r="J2516" s="8"/>
    </row>
    <row r="2517" spans="1:10" x14ac:dyDescent="0.25">
      <c r="A2517" s="7">
        <v>2855</v>
      </c>
      <c r="B2517" s="8"/>
      <c r="C2517" s="8">
        <v>5</v>
      </c>
      <c r="D2517" s="8">
        <v>5</v>
      </c>
      <c r="I2517" s="7"/>
      <c r="J2517" s="8"/>
    </row>
    <row r="2518" spans="1:10" x14ac:dyDescent="0.25">
      <c r="A2518" s="7">
        <v>2856</v>
      </c>
      <c r="B2518" s="8"/>
      <c r="C2518" s="8">
        <v>6</v>
      </c>
      <c r="D2518" s="8">
        <v>6</v>
      </c>
      <c r="I2518" s="7"/>
      <c r="J2518" s="8"/>
    </row>
    <row r="2519" spans="1:10" x14ac:dyDescent="0.25">
      <c r="A2519" s="7">
        <v>2857</v>
      </c>
      <c r="B2519" s="8"/>
      <c r="C2519" s="8">
        <v>15</v>
      </c>
      <c r="D2519" s="8">
        <v>15</v>
      </c>
      <c r="I2519" s="7"/>
      <c r="J2519" s="8"/>
    </row>
    <row r="2520" spans="1:10" x14ac:dyDescent="0.25">
      <c r="A2520" s="7">
        <v>2858</v>
      </c>
      <c r="B2520" s="8"/>
      <c r="C2520" s="8">
        <v>0</v>
      </c>
      <c r="D2520" s="8">
        <v>0</v>
      </c>
      <c r="I2520" s="7"/>
      <c r="J2520" s="8"/>
    </row>
    <row r="2521" spans="1:10" x14ac:dyDescent="0.25">
      <c r="A2521" s="7">
        <v>2859</v>
      </c>
      <c r="B2521" s="8"/>
      <c r="C2521" s="8">
        <v>1</v>
      </c>
      <c r="D2521" s="8">
        <v>1</v>
      </c>
      <c r="I2521" s="7"/>
      <c r="J2521" s="8"/>
    </row>
    <row r="2522" spans="1:10" x14ac:dyDescent="0.25">
      <c r="A2522" s="7">
        <v>2860</v>
      </c>
      <c r="B2522" s="8"/>
      <c r="C2522" s="8">
        <v>9</v>
      </c>
      <c r="D2522" s="8">
        <v>9</v>
      </c>
      <c r="I2522" s="7"/>
      <c r="J2522" s="8"/>
    </row>
    <row r="2523" spans="1:10" x14ac:dyDescent="0.25">
      <c r="A2523" s="7">
        <v>2861</v>
      </c>
      <c r="B2523" s="8"/>
      <c r="C2523" s="8">
        <v>3</v>
      </c>
      <c r="D2523" s="8">
        <v>3</v>
      </c>
      <c r="I2523" s="7"/>
      <c r="J2523" s="8"/>
    </row>
    <row r="2524" spans="1:10" x14ac:dyDescent="0.25">
      <c r="A2524" s="7">
        <v>2862</v>
      </c>
      <c r="B2524" s="8"/>
      <c r="C2524" s="8">
        <v>3</v>
      </c>
      <c r="D2524" s="8">
        <v>3</v>
      </c>
      <c r="I2524" s="7"/>
      <c r="J2524" s="8"/>
    </row>
    <row r="2525" spans="1:10" x14ac:dyDescent="0.25">
      <c r="A2525" s="7">
        <v>2863</v>
      </c>
      <c r="B2525" s="8"/>
      <c r="C2525" s="8">
        <v>1</v>
      </c>
      <c r="D2525" s="8">
        <v>1</v>
      </c>
      <c r="I2525" s="7"/>
      <c r="J2525" s="8"/>
    </row>
    <row r="2526" spans="1:10" x14ac:dyDescent="0.25">
      <c r="A2526" s="7">
        <v>2864</v>
      </c>
      <c r="B2526" s="8"/>
      <c r="C2526" s="8">
        <v>3</v>
      </c>
      <c r="D2526" s="8">
        <v>3</v>
      </c>
      <c r="I2526" s="7"/>
      <c r="J2526" s="8"/>
    </row>
    <row r="2527" spans="1:10" x14ac:dyDescent="0.25">
      <c r="A2527" s="7">
        <v>2865</v>
      </c>
      <c r="B2527" s="8"/>
      <c r="C2527" s="8">
        <v>0</v>
      </c>
      <c r="D2527" s="8">
        <v>0</v>
      </c>
      <c r="I2527" s="7"/>
      <c r="J2527" s="8"/>
    </row>
    <row r="2528" spans="1:10" x14ac:dyDescent="0.25">
      <c r="A2528" s="7">
        <v>2866</v>
      </c>
      <c r="B2528" s="8"/>
      <c r="C2528" s="8">
        <v>2</v>
      </c>
      <c r="D2528" s="8">
        <v>2</v>
      </c>
      <c r="I2528" s="7"/>
      <c r="J2528" s="8"/>
    </row>
    <row r="2529" spans="1:10" x14ac:dyDescent="0.25">
      <c r="A2529" s="7">
        <v>2867</v>
      </c>
      <c r="B2529" s="8"/>
      <c r="C2529" s="8">
        <v>10</v>
      </c>
      <c r="D2529" s="8">
        <v>10</v>
      </c>
      <c r="I2529" s="7"/>
      <c r="J2529" s="8"/>
    </row>
    <row r="2530" spans="1:10" x14ac:dyDescent="0.25">
      <c r="A2530" s="7">
        <v>2868</v>
      </c>
      <c r="B2530" s="8"/>
      <c r="C2530" s="8">
        <v>60</v>
      </c>
      <c r="D2530" s="8">
        <v>60</v>
      </c>
      <c r="I2530" s="7"/>
      <c r="J2530" s="8"/>
    </row>
    <row r="2531" spans="1:10" x14ac:dyDescent="0.25">
      <c r="A2531" s="7">
        <v>2869</v>
      </c>
      <c r="B2531" s="8"/>
      <c r="C2531" s="8">
        <v>5</v>
      </c>
      <c r="D2531" s="8">
        <v>5</v>
      </c>
      <c r="I2531" s="7"/>
      <c r="J2531" s="8"/>
    </row>
    <row r="2532" spans="1:10" x14ac:dyDescent="0.25">
      <c r="A2532" s="7">
        <v>2870</v>
      </c>
      <c r="B2532" s="8"/>
      <c r="C2532" s="8">
        <v>9</v>
      </c>
      <c r="D2532" s="8">
        <v>9</v>
      </c>
      <c r="I2532" s="7"/>
      <c r="J2532" s="8"/>
    </row>
    <row r="2533" spans="1:10" x14ac:dyDescent="0.25">
      <c r="A2533" s="7">
        <v>2871</v>
      </c>
      <c r="B2533" s="8"/>
      <c r="C2533" s="8">
        <v>13</v>
      </c>
      <c r="D2533" s="8">
        <v>13</v>
      </c>
      <c r="I2533" s="7"/>
      <c r="J2533" s="8"/>
    </row>
    <row r="2534" spans="1:10" x14ac:dyDescent="0.25">
      <c r="A2534" s="7">
        <v>2872</v>
      </c>
      <c r="B2534" s="8"/>
      <c r="C2534" s="8">
        <v>0</v>
      </c>
      <c r="D2534" s="8">
        <v>0</v>
      </c>
      <c r="I2534" s="7"/>
      <c r="J2534" s="8"/>
    </row>
    <row r="2535" spans="1:10" x14ac:dyDescent="0.25">
      <c r="A2535" s="7">
        <v>2873</v>
      </c>
      <c r="B2535" s="8"/>
      <c r="C2535" s="8">
        <v>8</v>
      </c>
      <c r="D2535" s="8">
        <v>8</v>
      </c>
      <c r="I2535" s="7"/>
      <c r="J2535" s="8"/>
    </row>
    <row r="2536" spans="1:10" x14ac:dyDescent="0.25">
      <c r="A2536" s="7">
        <v>2874</v>
      </c>
      <c r="B2536" s="8"/>
      <c r="C2536" s="8">
        <v>3</v>
      </c>
      <c r="D2536" s="8">
        <v>3</v>
      </c>
      <c r="I2536" s="7"/>
      <c r="J2536" s="8"/>
    </row>
    <row r="2537" spans="1:10" x14ac:dyDescent="0.25">
      <c r="A2537" s="7">
        <v>2875</v>
      </c>
      <c r="B2537" s="8"/>
      <c r="C2537" s="8">
        <v>3</v>
      </c>
      <c r="D2537" s="8">
        <v>3</v>
      </c>
      <c r="I2537" s="7"/>
      <c r="J2537" s="8"/>
    </row>
    <row r="2538" spans="1:10" x14ac:dyDescent="0.25">
      <c r="A2538" s="7">
        <v>2876</v>
      </c>
      <c r="B2538" s="8"/>
      <c r="C2538" s="8">
        <v>0</v>
      </c>
      <c r="D2538" s="8">
        <v>0</v>
      </c>
      <c r="I2538" s="7"/>
      <c r="J2538" s="8"/>
    </row>
    <row r="2539" spans="1:10" x14ac:dyDescent="0.25">
      <c r="A2539" s="7">
        <v>2877</v>
      </c>
      <c r="B2539" s="8"/>
      <c r="C2539" s="8">
        <v>6</v>
      </c>
      <c r="D2539" s="8">
        <v>6</v>
      </c>
      <c r="I2539" s="7"/>
      <c r="J2539" s="8"/>
    </row>
    <row r="2540" spans="1:10" x14ac:dyDescent="0.25">
      <c r="A2540" s="7">
        <v>2878</v>
      </c>
      <c r="B2540" s="8"/>
      <c r="C2540" s="8">
        <v>4</v>
      </c>
      <c r="D2540" s="8">
        <v>4</v>
      </c>
      <c r="I2540" s="7"/>
      <c r="J2540" s="8"/>
    </row>
    <row r="2541" spans="1:10" x14ac:dyDescent="0.25">
      <c r="A2541" s="7">
        <v>2879</v>
      </c>
      <c r="B2541" s="8"/>
      <c r="C2541" s="8">
        <v>1</v>
      </c>
      <c r="D2541" s="8">
        <v>1</v>
      </c>
      <c r="I2541" s="7"/>
      <c r="J2541" s="8"/>
    </row>
    <row r="2542" spans="1:10" x14ac:dyDescent="0.25">
      <c r="A2542" s="7">
        <v>2880</v>
      </c>
      <c r="B2542" s="8"/>
      <c r="C2542" s="8">
        <v>29</v>
      </c>
      <c r="D2542" s="8">
        <v>29</v>
      </c>
      <c r="I2542" s="7"/>
      <c r="J2542" s="8"/>
    </row>
    <row r="2543" spans="1:10" x14ac:dyDescent="0.25">
      <c r="A2543" s="7">
        <v>2881</v>
      </c>
      <c r="B2543" s="8"/>
      <c r="C2543" s="8">
        <v>0</v>
      </c>
      <c r="D2543" s="8">
        <v>0</v>
      </c>
      <c r="I2543" s="7"/>
      <c r="J2543" s="8"/>
    </row>
    <row r="2544" spans="1:10" x14ac:dyDescent="0.25">
      <c r="A2544" s="7">
        <v>2882</v>
      </c>
      <c r="B2544" s="8"/>
      <c r="C2544" s="8">
        <v>4</v>
      </c>
      <c r="D2544" s="8">
        <v>4</v>
      </c>
      <c r="I2544" s="7"/>
      <c r="J2544" s="8"/>
    </row>
    <row r="2545" spans="1:10" x14ac:dyDescent="0.25">
      <c r="A2545" s="7">
        <v>2883</v>
      </c>
      <c r="B2545" s="8"/>
      <c r="C2545" s="8">
        <v>5</v>
      </c>
      <c r="D2545" s="8">
        <v>5</v>
      </c>
      <c r="I2545" s="7"/>
      <c r="J2545" s="8"/>
    </row>
    <row r="2546" spans="1:10" x14ac:dyDescent="0.25">
      <c r="A2546" s="7">
        <v>2884</v>
      </c>
      <c r="B2546" s="8"/>
      <c r="C2546" s="8">
        <v>4</v>
      </c>
      <c r="D2546" s="8">
        <v>4</v>
      </c>
      <c r="I2546" s="7"/>
      <c r="J2546" s="8"/>
    </row>
    <row r="2547" spans="1:10" x14ac:dyDescent="0.25">
      <c r="A2547" s="7">
        <v>2885</v>
      </c>
      <c r="B2547" s="8"/>
      <c r="C2547" s="8">
        <v>5</v>
      </c>
      <c r="D2547" s="8">
        <v>5</v>
      </c>
      <c r="I2547" s="7"/>
      <c r="J2547" s="8"/>
    </row>
    <row r="2548" spans="1:10" x14ac:dyDescent="0.25">
      <c r="A2548" s="7">
        <v>2886</v>
      </c>
      <c r="B2548" s="8"/>
      <c r="C2548" s="8">
        <v>1</v>
      </c>
      <c r="D2548" s="8">
        <v>1</v>
      </c>
      <c r="I2548" s="7"/>
      <c r="J2548" s="8"/>
    </row>
    <row r="2549" spans="1:10" x14ac:dyDescent="0.25">
      <c r="A2549" s="7">
        <v>2887</v>
      </c>
      <c r="B2549" s="8"/>
      <c r="C2549" s="8">
        <v>1</v>
      </c>
      <c r="D2549" s="8">
        <v>1</v>
      </c>
      <c r="I2549" s="7"/>
      <c r="J2549" s="8"/>
    </row>
    <row r="2550" spans="1:10" x14ac:dyDescent="0.25">
      <c r="A2550" s="7">
        <v>2888</v>
      </c>
      <c r="B2550" s="8"/>
      <c r="C2550" s="8">
        <v>0</v>
      </c>
      <c r="D2550" s="8">
        <v>0</v>
      </c>
      <c r="I2550" s="7"/>
      <c r="J2550" s="8"/>
    </row>
    <row r="2551" spans="1:10" x14ac:dyDescent="0.25">
      <c r="A2551" s="7">
        <v>2889</v>
      </c>
      <c r="B2551" s="8"/>
      <c r="C2551" s="8">
        <v>14</v>
      </c>
      <c r="D2551" s="8">
        <v>14</v>
      </c>
      <c r="I2551" s="7"/>
      <c r="J2551" s="8"/>
    </row>
    <row r="2552" spans="1:10" x14ac:dyDescent="0.25">
      <c r="A2552" s="7">
        <v>2890</v>
      </c>
      <c r="B2552" s="8"/>
      <c r="C2552" s="8">
        <v>3</v>
      </c>
      <c r="D2552" s="8">
        <v>3</v>
      </c>
      <c r="I2552" s="7"/>
      <c r="J2552" s="8"/>
    </row>
    <row r="2553" spans="1:10" x14ac:dyDescent="0.25">
      <c r="A2553" s="7">
        <v>2891</v>
      </c>
      <c r="B2553" s="8"/>
      <c r="C2553" s="8">
        <v>10</v>
      </c>
      <c r="D2553" s="8">
        <v>10</v>
      </c>
      <c r="I2553" s="7"/>
      <c r="J2553" s="8"/>
    </row>
    <row r="2554" spans="1:10" x14ac:dyDescent="0.25">
      <c r="A2554" s="7">
        <v>2892</v>
      </c>
      <c r="B2554" s="8"/>
      <c r="C2554" s="8">
        <v>17</v>
      </c>
      <c r="D2554" s="8">
        <v>17</v>
      </c>
      <c r="I2554" s="7"/>
      <c r="J2554" s="8"/>
    </row>
    <row r="2555" spans="1:10" x14ac:dyDescent="0.25">
      <c r="A2555" s="7">
        <v>2893</v>
      </c>
      <c r="B2555" s="8"/>
      <c r="C2555" s="8">
        <v>2</v>
      </c>
      <c r="D2555" s="8">
        <v>2</v>
      </c>
      <c r="I2555" s="7"/>
      <c r="J2555" s="8"/>
    </row>
    <row r="2556" spans="1:10" x14ac:dyDescent="0.25">
      <c r="A2556" s="7">
        <v>2894</v>
      </c>
      <c r="B2556" s="8"/>
      <c r="C2556" s="8">
        <v>0</v>
      </c>
      <c r="D2556" s="8">
        <v>0</v>
      </c>
      <c r="I2556" s="7"/>
      <c r="J2556" s="8"/>
    </row>
    <row r="2557" spans="1:10" x14ac:dyDescent="0.25">
      <c r="A2557" s="7">
        <v>2895</v>
      </c>
      <c r="B2557" s="8"/>
      <c r="C2557" s="8">
        <v>4</v>
      </c>
      <c r="D2557" s="8">
        <v>4</v>
      </c>
      <c r="I2557" s="7"/>
      <c r="J2557" s="8"/>
    </row>
    <row r="2558" spans="1:10" x14ac:dyDescent="0.25">
      <c r="A2558" s="7">
        <v>2896</v>
      </c>
      <c r="B2558" s="8"/>
      <c r="C2558" s="8">
        <v>12</v>
      </c>
      <c r="D2558" s="8">
        <v>12</v>
      </c>
      <c r="I2558" s="7"/>
      <c r="J2558" s="8"/>
    </row>
    <row r="2559" spans="1:10" x14ac:dyDescent="0.25">
      <c r="A2559" s="7">
        <v>2897</v>
      </c>
      <c r="B2559" s="8"/>
      <c r="C2559" s="8">
        <v>3</v>
      </c>
      <c r="D2559" s="8">
        <v>3</v>
      </c>
      <c r="I2559" s="7"/>
      <c r="J2559" s="8"/>
    </row>
    <row r="2560" spans="1:10" x14ac:dyDescent="0.25">
      <c r="A2560" s="7">
        <v>2898</v>
      </c>
      <c r="B2560" s="8"/>
      <c r="C2560" s="8">
        <v>12</v>
      </c>
      <c r="D2560" s="8">
        <v>12</v>
      </c>
      <c r="I2560" s="7"/>
      <c r="J2560" s="8"/>
    </row>
    <row r="2561" spans="1:10" x14ac:dyDescent="0.25">
      <c r="A2561" s="7">
        <v>2899</v>
      </c>
      <c r="B2561" s="8"/>
      <c r="C2561" s="8">
        <v>0</v>
      </c>
      <c r="D2561" s="8">
        <v>0</v>
      </c>
      <c r="I2561" s="7"/>
      <c r="J2561" s="8"/>
    </row>
    <row r="2562" spans="1:10" x14ac:dyDescent="0.25">
      <c r="A2562" s="7">
        <v>2900</v>
      </c>
      <c r="B2562" s="8"/>
      <c r="C2562" s="8">
        <v>7</v>
      </c>
      <c r="D2562" s="8">
        <v>7</v>
      </c>
      <c r="I2562" s="7"/>
      <c r="J2562" s="8"/>
    </row>
    <row r="2563" spans="1:10" x14ac:dyDescent="0.25">
      <c r="A2563" s="7">
        <v>2901</v>
      </c>
      <c r="B2563" s="8"/>
      <c r="C2563" s="8">
        <v>2</v>
      </c>
      <c r="D2563" s="8">
        <v>2</v>
      </c>
      <c r="I2563" s="7"/>
      <c r="J2563" s="8"/>
    </row>
    <row r="2564" spans="1:10" x14ac:dyDescent="0.25">
      <c r="A2564" s="7">
        <v>2902</v>
      </c>
      <c r="B2564" s="8"/>
      <c r="C2564" s="8">
        <v>1</v>
      </c>
      <c r="D2564" s="8">
        <v>1</v>
      </c>
      <c r="I2564" s="7"/>
      <c r="J2564" s="8"/>
    </row>
    <row r="2565" spans="1:10" x14ac:dyDescent="0.25">
      <c r="A2565" s="7">
        <v>2903</v>
      </c>
      <c r="B2565" s="8"/>
      <c r="C2565" s="8">
        <v>4</v>
      </c>
      <c r="D2565" s="8">
        <v>4</v>
      </c>
      <c r="I2565" s="7"/>
      <c r="J2565" s="8"/>
    </row>
    <row r="2566" spans="1:10" x14ac:dyDescent="0.25">
      <c r="A2566" s="7">
        <v>2904</v>
      </c>
      <c r="B2566" s="8"/>
      <c r="C2566" s="8">
        <v>4</v>
      </c>
      <c r="D2566" s="8">
        <v>4</v>
      </c>
      <c r="I2566" s="7"/>
      <c r="J2566" s="8"/>
    </row>
    <row r="2567" spans="1:10" x14ac:dyDescent="0.25">
      <c r="A2567" s="7">
        <v>2905</v>
      </c>
      <c r="B2567" s="8"/>
      <c r="C2567" s="8">
        <v>17</v>
      </c>
      <c r="D2567" s="8">
        <v>17</v>
      </c>
      <c r="I2567" s="7"/>
      <c r="J2567" s="8"/>
    </row>
    <row r="2568" spans="1:10" x14ac:dyDescent="0.25">
      <c r="A2568" s="7">
        <v>2906</v>
      </c>
      <c r="B2568" s="8"/>
      <c r="C2568" s="8">
        <v>7</v>
      </c>
      <c r="D2568" s="8">
        <v>7</v>
      </c>
      <c r="I2568" s="7"/>
      <c r="J2568" s="8"/>
    </row>
    <row r="2569" spans="1:10" x14ac:dyDescent="0.25">
      <c r="A2569" s="7">
        <v>2907</v>
      </c>
      <c r="B2569" s="8"/>
      <c r="C2569" s="8">
        <v>2</v>
      </c>
      <c r="D2569" s="8">
        <v>2</v>
      </c>
      <c r="I2569" s="7"/>
      <c r="J2569" s="8"/>
    </row>
    <row r="2570" spans="1:10" x14ac:dyDescent="0.25">
      <c r="A2570" s="7">
        <v>2908</v>
      </c>
      <c r="B2570" s="8"/>
      <c r="C2570" s="8">
        <v>5</v>
      </c>
      <c r="D2570" s="8">
        <v>5</v>
      </c>
      <c r="I2570" s="7"/>
      <c r="J2570" s="8"/>
    </row>
    <row r="2571" spans="1:10" x14ac:dyDescent="0.25">
      <c r="A2571" s="7">
        <v>2909</v>
      </c>
      <c r="B2571" s="8"/>
      <c r="C2571" s="8">
        <v>1</v>
      </c>
      <c r="D2571" s="8">
        <v>1</v>
      </c>
      <c r="I2571" s="7"/>
      <c r="J2571" s="8"/>
    </row>
    <row r="2572" spans="1:10" x14ac:dyDescent="0.25">
      <c r="A2572" s="7">
        <v>2910</v>
      </c>
      <c r="B2572" s="8"/>
      <c r="C2572" s="8">
        <v>1</v>
      </c>
      <c r="D2572" s="8">
        <v>1</v>
      </c>
      <c r="I2572" s="7"/>
      <c r="J2572" s="8"/>
    </row>
    <row r="2573" spans="1:10" x14ac:dyDescent="0.25">
      <c r="A2573" s="7">
        <v>2911</v>
      </c>
      <c r="B2573" s="8"/>
      <c r="C2573" s="8">
        <v>14</v>
      </c>
      <c r="D2573" s="8">
        <v>14</v>
      </c>
      <c r="I2573" s="7"/>
      <c r="J2573" s="8"/>
    </row>
    <row r="2574" spans="1:10" x14ac:dyDescent="0.25">
      <c r="A2574" s="7">
        <v>2912</v>
      </c>
      <c r="B2574" s="8"/>
      <c r="C2574" s="8">
        <v>26</v>
      </c>
      <c r="D2574" s="8">
        <v>26</v>
      </c>
      <c r="I2574" s="7"/>
      <c r="J2574" s="8"/>
    </row>
    <row r="2575" spans="1:10" x14ac:dyDescent="0.25">
      <c r="A2575" s="7">
        <v>2913</v>
      </c>
      <c r="B2575" s="8"/>
      <c r="C2575" s="8">
        <v>2</v>
      </c>
      <c r="D2575" s="8">
        <v>2</v>
      </c>
      <c r="I2575" s="7"/>
      <c r="J2575" s="8"/>
    </row>
    <row r="2576" spans="1:10" x14ac:dyDescent="0.25">
      <c r="A2576" s="7">
        <v>2914</v>
      </c>
      <c r="B2576" s="8"/>
      <c r="C2576" s="8">
        <v>1</v>
      </c>
      <c r="D2576" s="8">
        <v>1</v>
      </c>
      <c r="I2576" s="7"/>
      <c r="J2576" s="8"/>
    </row>
    <row r="2577" spans="1:10" x14ac:dyDescent="0.25">
      <c r="A2577" s="7">
        <v>2915</v>
      </c>
      <c r="B2577" s="8"/>
      <c r="C2577" s="8">
        <v>3</v>
      </c>
      <c r="D2577" s="8">
        <v>3</v>
      </c>
      <c r="I2577" s="7"/>
      <c r="J2577" s="8"/>
    </row>
    <row r="2578" spans="1:10" x14ac:dyDescent="0.25">
      <c r="A2578" s="7">
        <v>2916</v>
      </c>
      <c r="B2578" s="8"/>
      <c r="C2578" s="8">
        <v>7</v>
      </c>
      <c r="D2578" s="8">
        <v>7</v>
      </c>
      <c r="I2578" s="7"/>
      <c r="J2578" s="8"/>
    </row>
    <row r="2579" spans="1:10" x14ac:dyDescent="0.25">
      <c r="A2579" s="7">
        <v>2917</v>
      </c>
      <c r="B2579" s="8"/>
      <c r="C2579" s="8">
        <v>9</v>
      </c>
      <c r="D2579" s="8">
        <v>9</v>
      </c>
      <c r="I2579" s="7"/>
      <c r="J2579" s="8"/>
    </row>
    <row r="2580" spans="1:10" x14ac:dyDescent="0.25">
      <c r="A2580" s="7">
        <v>2918</v>
      </c>
      <c r="B2580" s="8"/>
      <c r="C2580" s="8">
        <v>20</v>
      </c>
      <c r="D2580" s="8">
        <v>20</v>
      </c>
      <c r="I2580" s="7"/>
      <c r="J2580" s="8"/>
    </row>
    <row r="2581" spans="1:10" x14ac:dyDescent="0.25">
      <c r="A2581" s="7">
        <v>2919</v>
      </c>
      <c r="B2581" s="8"/>
      <c r="C2581" s="8">
        <v>6</v>
      </c>
      <c r="D2581" s="8">
        <v>6</v>
      </c>
      <c r="I2581" s="7"/>
      <c r="J2581" s="8"/>
    </row>
    <row r="2582" spans="1:10" x14ac:dyDescent="0.25">
      <c r="A2582" s="7">
        <v>2920</v>
      </c>
      <c r="B2582" s="8"/>
      <c r="C2582" s="8">
        <v>13</v>
      </c>
      <c r="D2582" s="8">
        <v>13</v>
      </c>
      <c r="I2582" s="7"/>
      <c r="J2582" s="8"/>
    </row>
    <row r="2583" spans="1:10" x14ac:dyDescent="0.25">
      <c r="A2583" s="7">
        <v>2921</v>
      </c>
      <c r="B2583" s="8">
        <v>3</v>
      </c>
      <c r="C2583" s="8"/>
      <c r="D2583" s="8">
        <v>3</v>
      </c>
      <c r="I2583" s="7"/>
      <c r="J2583" s="8"/>
    </row>
    <row r="2584" spans="1:10" x14ac:dyDescent="0.25">
      <c r="A2584" s="7">
        <v>2922</v>
      </c>
      <c r="B2584" s="8">
        <v>6</v>
      </c>
      <c r="C2584" s="8"/>
      <c r="D2584" s="8">
        <v>6</v>
      </c>
      <c r="I2584" s="7"/>
      <c r="J2584" s="8"/>
    </row>
    <row r="2585" spans="1:10" x14ac:dyDescent="0.25">
      <c r="A2585" s="7">
        <v>2923</v>
      </c>
      <c r="B2585" s="8">
        <v>10</v>
      </c>
      <c r="C2585" s="8"/>
      <c r="D2585" s="8">
        <v>10</v>
      </c>
      <c r="I2585" s="7"/>
      <c r="J2585" s="8"/>
    </row>
    <row r="2586" spans="1:10" x14ac:dyDescent="0.25">
      <c r="A2586" s="7">
        <v>2924</v>
      </c>
      <c r="B2586" s="8">
        <v>147</v>
      </c>
      <c r="C2586" s="8"/>
      <c r="D2586" s="8">
        <v>147</v>
      </c>
      <c r="I2586" s="7"/>
      <c r="J2586" s="8"/>
    </row>
    <row r="2587" spans="1:10" x14ac:dyDescent="0.25">
      <c r="A2587" s="7">
        <v>2925</v>
      </c>
      <c r="B2587" s="8">
        <v>199</v>
      </c>
      <c r="C2587" s="8"/>
      <c r="D2587" s="8">
        <v>199</v>
      </c>
      <c r="I2587" s="7"/>
      <c r="J2587" s="8"/>
    </row>
    <row r="2588" spans="1:10" x14ac:dyDescent="0.25">
      <c r="A2588" s="7">
        <v>2926</v>
      </c>
      <c r="B2588" s="8">
        <v>50</v>
      </c>
      <c r="C2588" s="8"/>
      <c r="D2588" s="8">
        <v>50</v>
      </c>
      <c r="I2588" s="7"/>
      <c r="J2588" s="8"/>
    </row>
    <row r="2589" spans="1:10" x14ac:dyDescent="0.25">
      <c r="A2589" s="7">
        <v>2927</v>
      </c>
      <c r="B2589" s="8">
        <v>21</v>
      </c>
      <c r="C2589" s="8"/>
      <c r="D2589" s="8">
        <v>21</v>
      </c>
      <c r="I2589" s="7"/>
      <c r="J2589" s="8"/>
    </row>
    <row r="2590" spans="1:10" x14ac:dyDescent="0.25">
      <c r="A2590" s="7">
        <v>2928</v>
      </c>
      <c r="B2590" s="8">
        <v>24</v>
      </c>
      <c r="C2590" s="8"/>
      <c r="D2590" s="8">
        <v>24</v>
      </c>
      <c r="I2590" s="7"/>
      <c r="J2590" s="8"/>
    </row>
    <row r="2591" spans="1:10" x14ac:dyDescent="0.25">
      <c r="A2591" s="7">
        <v>2929</v>
      </c>
      <c r="B2591" s="8">
        <v>32</v>
      </c>
      <c r="C2591" s="8"/>
      <c r="D2591" s="8">
        <v>32</v>
      </c>
      <c r="I2591" s="7"/>
      <c r="J2591" s="8"/>
    </row>
    <row r="2592" spans="1:10" x14ac:dyDescent="0.25">
      <c r="A2592" s="7">
        <v>2930</v>
      </c>
      <c r="B2592" s="8">
        <v>62</v>
      </c>
      <c r="C2592" s="8"/>
      <c r="D2592" s="8">
        <v>62</v>
      </c>
      <c r="I2592" s="7"/>
      <c r="J2592" s="8"/>
    </row>
    <row r="2593" spans="1:10" x14ac:dyDescent="0.25">
      <c r="A2593" s="7">
        <v>2931</v>
      </c>
      <c r="B2593" s="8">
        <v>9</v>
      </c>
      <c r="C2593" s="8"/>
      <c r="D2593" s="8">
        <v>9</v>
      </c>
      <c r="I2593" s="7"/>
      <c r="J2593" s="8"/>
    </row>
    <row r="2594" spans="1:10" x14ac:dyDescent="0.25">
      <c r="A2594" s="7">
        <v>2932</v>
      </c>
      <c r="B2594" s="8">
        <v>38</v>
      </c>
      <c r="C2594" s="8"/>
      <c r="D2594" s="8">
        <v>38</v>
      </c>
      <c r="I2594" s="7"/>
      <c r="J2594" s="8"/>
    </row>
    <row r="2595" spans="1:10" x14ac:dyDescent="0.25">
      <c r="A2595" s="7">
        <v>2933</v>
      </c>
      <c r="B2595" s="8">
        <v>54</v>
      </c>
      <c r="C2595" s="8"/>
      <c r="D2595" s="8">
        <v>54</v>
      </c>
      <c r="I2595" s="7"/>
      <c r="J2595" s="8"/>
    </row>
    <row r="2596" spans="1:10" x14ac:dyDescent="0.25">
      <c r="A2596" s="7">
        <v>2934</v>
      </c>
      <c r="B2596" s="8">
        <v>37</v>
      </c>
      <c r="C2596" s="8"/>
      <c r="D2596" s="8">
        <v>37</v>
      </c>
      <c r="I2596" s="7"/>
      <c r="J2596" s="8"/>
    </row>
    <row r="2597" spans="1:10" x14ac:dyDescent="0.25">
      <c r="A2597" s="7">
        <v>2935</v>
      </c>
      <c r="B2597" s="8">
        <v>39</v>
      </c>
      <c r="C2597" s="8"/>
      <c r="D2597" s="8">
        <v>39</v>
      </c>
      <c r="I2597" s="7"/>
      <c r="J2597" s="8"/>
    </row>
    <row r="2598" spans="1:10" x14ac:dyDescent="0.25">
      <c r="A2598" s="7">
        <v>2936</v>
      </c>
      <c r="B2598" s="8">
        <v>34</v>
      </c>
      <c r="C2598" s="8"/>
      <c r="D2598" s="8">
        <v>34</v>
      </c>
      <c r="I2598" s="7"/>
      <c r="J2598" s="8"/>
    </row>
    <row r="2599" spans="1:10" x14ac:dyDescent="0.25">
      <c r="A2599" s="7">
        <v>2937</v>
      </c>
      <c r="B2599" s="8">
        <v>55</v>
      </c>
      <c r="C2599" s="8"/>
      <c r="D2599" s="8">
        <v>55</v>
      </c>
      <c r="I2599" s="7"/>
      <c r="J2599" s="8"/>
    </row>
    <row r="2600" spans="1:10" x14ac:dyDescent="0.25">
      <c r="A2600" s="7">
        <v>2938</v>
      </c>
      <c r="B2600" s="8">
        <v>32</v>
      </c>
      <c r="C2600" s="8"/>
      <c r="D2600" s="8">
        <v>32</v>
      </c>
      <c r="I2600" s="7"/>
      <c r="J2600" s="8"/>
    </row>
    <row r="2601" spans="1:10" x14ac:dyDescent="0.25">
      <c r="A2601" s="7">
        <v>2939</v>
      </c>
      <c r="B2601" s="8">
        <v>25</v>
      </c>
      <c r="C2601" s="8"/>
      <c r="D2601" s="8">
        <v>25</v>
      </c>
      <c r="I2601" s="7"/>
      <c r="J2601" s="8"/>
    </row>
    <row r="2602" spans="1:10" x14ac:dyDescent="0.25">
      <c r="A2602" s="7">
        <v>2940</v>
      </c>
      <c r="B2602" s="8">
        <v>33</v>
      </c>
      <c r="C2602" s="8"/>
      <c r="D2602" s="8">
        <v>33</v>
      </c>
      <c r="I2602" s="7"/>
      <c r="J2602" s="8"/>
    </row>
    <row r="2603" spans="1:10" x14ac:dyDescent="0.25">
      <c r="A2603" s="7">
        <v>2941</v>
      </c>
      <c r="B2603" s="8"/>
      <c r="C2603" s="8">
        <v>1</v>
      </c>
      <c r="D2603" s="8">
        <v>1</v>
      </c>
      <c r="I2603" s="7"/>
      <c r="J2603" s="8"/>
    </row>
    <row r="2604" spans="1:10" x14ac:dyDescent="0.25">
      <c r="A2604" s="7">
        <v>2942</v>
      </c>
      <c r="B2604" s="8"/>
      <c r="C2604" s="8">
        <v>202</v>
      </c>
      <c r="D2604" s="8">
        <v>202</v>
      </c>
      <c r="I2604" s="7"/>
      <c r="J2604" s="8"/>
    </row>
    <row r="2605" spans="1:10" x14ac:dyDescent="0.25">
      <c r="A2605" s="7">
        <v>2943</v>
      </c>
      <c r="B2605" s="8"/>
      <c r="C2605" s="8">
        <v>0</v>
      </c>
      <c r="D2605" s="8">
        <v>0</v>
      </c>
      <c r="I2605" s="7"/>
      <c r="J2605" s="8"/>
    </row>
    <row r="2606" spans="1:10" x14ac:dyDescent="0.25">
      <c r="A2606" s="7">
        <v>2944</v>
      </c>
      <c r="B2606" s="8"/>
      <c r="C2606" s="8">
        <v>1</v>
      </c>
      <c r="D2606" s="8">
        <v>1</v>
      </c>
      <c r="I2606" s="7"/>
      <c r="J2606" s="8"/>
    </row>
    <row r="2607" spans="1:10" x14ac:dyDescent="0.25">
      <c r="A2607" s="7">
        <v>2945</v>
      </c>
      <c r="B2607" s="8"/>
      <c r="C2607" s="8">
        <v>0</v>
      </c>
      <c r="D2607" s="8">
        <v>0</v>
      </c>
      <c r="I2607" s="7"/>
      <c r="J2607" s="8"/>
    </row>
    <row r="2608" spans="1:10" x14ac:dyDescent="0.25">
      <c r="A2608" s="7">
        <v>2946</v>
      </c>
      <c r="B2608" s="8"/>
      <c r="C2608" s="8">
        <v>2</v>
      </c>
      <c r="D2608" s="8">
        <v>2</v>
      </c>
      <c r="I2608" s="7"/>
      <c r="J2608" s="8"/>
    </row>
    <row r="2609" spans="1:10" x14ac:dyDescent="0.25">
      <c r="A2609" s="7">
        <v>2947</v>
      </c>
      <c r="B2609" s="8"/>
      <c r="C2609" s="8">
        <v>13</v>
      </c>
      <c r="D2609" s="8">
        <v>13</v>
      </c>
      <c r="I2609" s="7"/>
      <c r="J2609" s="8"/>
    </row>
    <row r="2610" spans="1:10" x14ac:dyDescent="0.25">
      <c r="A2610" s="7">
        <v>2948</v>
      </c>
      <c r="B2610" s="8"/>
      <c r="C2610" s="8">
        <v>9</v>
      </c>
      <c r="D2610" s="8">
        <v>9</v>
      </c>
      <c r="I2610" s="7"/>
      <c r="J2610" s="8"/>
    </row>
    <row r="2611" spans="1:10" x14ac:dyDescent="0.25">
      <c r="A2611" s="7">
        <v>2949</v>
      </c>
      <c r="B2611" s="8"/>
      <c r="C2611" s="8">
        <v>2</v>
      </c>
      <c r="D2611" s="8">
        <v>2</v>
      </c>
      <c r="I2611" s="7"/>
      <c r="J2611" s="8"/>
    </row>
    <row r="2612" spans="1:10" x14ac:dyDescent="0.25">
      <c r="A2612" s="7">
        <v>2950</v>
      </c>
      <c r="B2612" s="8"/>
      <c r="C2612" s="8">
        <v>0</v>
      </c>
      <c r="D2612" s="8">
        <v>0</v>
      </c>
      <c r="I2612" s="7"/>
      <c r="J2612" s="8"/>
    </row>
    <row r="2613" spans="1:10" x14ac:dyDescent="0.25">
      <c r="A2613" s="7">
        <v>2961</v>
      </c>
      <c r="B2613" s="8">
        <v>108</v>
      </c>
      <c r="C2613" s="8"/>
      <c r="D2613" s="8">
        <v>108</v>
      </c>
      <c r="I2613" s="7"/>
      <c r="J2613" s="8"/>
    </row>
    <row r="2614" spans="1:10" x14ac:dyDescent="0.25">
      <c r="A2614" s="7">
        <v>2962</v>
      </c>
      <c r="B2614" s="8">
        <v>20</v>
      </c>
      <c r="C2614" s="8"/>
      <c r="D2614" s="8">
        <v>20</v>
      </c>
      <c r="I2614" s="7"/>
      <c r="J2614" s="8"/>
    </row>
    <row r="2615" spans="1:10" x14ac:dyDescent="0.25">
      <c r="A2615" s="7">
        <v>2963</v>
      </c>
      <c r="B2615" s="8">
        <v>98</v>
      </c>
      <c r="C2615" s="8"/>
      <c r="D2615" s="8">
        <v>98</v>
      </c>
      <c r="I2615" s="7"/>
      <c r="J2615" s="8"/>
    </row>
    <row r="2616" spans="1:10" x14ac:dyDescent="0.25">
      <c r="A2616" s="7">
        <v>2964</v>
      </c>
      <c r="B2616" s="8">
        <v>196</v>
      </c>
      <c r="C2616" s="8"/>
      <c r="D2616" s="8">
        <v>196</v>
      </c>
      <c r="I2616" s="7"/>
      <c r="J2616" s="8"/>
    </row>
    <row r="2617" spans="1:10" x14ac:dyDescent="0.25">
      <c r="A2617" s="7">
        <v>2965</v>
      </c>
      <c r="B2617" s="8">
        <v>39</v>
      </c>
      <c r="C2617" s="8"/>
      <c r="D2617" s="8">
        <v>39</v>
      </c>
      <c r="I2617" s="7"/>
      <c r="J2617" s="8"/>
    </row>
    <row r="2618" spans="1:10" x14ac:dyDescent="0.25">
      <c r="A2618" s="7">
        <v>2966</v>
      </c>
      <c r="B2618" s="8">
        <v>128</v>
      </c>
      <c r="C2618" s="8"/>
      <c r="D2618" s="8">
        <v>128</v>
      </c>
      <c r="I2618" s="7"/>
      <c r="J2618" s="8"/>
    </row>
    <row r="2619" spans="1:10" x14ac:dyDescent="0.25">
      <c r="A2619" s="7">
        <v>2967</v>
      </c>
      <c r="B2619" s="8">
        <v>71</v>
      </c>
      <c r="C2619" s="8"/>
      <c r="D2619" s="8">
        <v>71</v>
      </c>
      <c r="I2619" s="7"/>
      <c r="J2619" s="8"/>
    </row>
    <row r="2620" spans="1:10" x14ac:dyDescent="0.25">
      <c r="A2620" s="7">
        <v>2968</v>
      </c>
      <c r="B2620" s="8">
        <v>47</v>
      </c>
      <c r="C2620" s="8"/>
      <c r="D2620" s="8">
        <v>47</v>
      </c>
      <c r="I2620" s="7"/>
      <c r="J2620" s="8"/>
    </row>
    <row r="2621" spans="1:10" x14ac:dyDescent="0.25">
      <c r="A2621" s="7">
        <v>2969</v>
      </c>
      <c r="B2621" s="8">
        <v>17</v>
      </c>
      <c r="C2621" s="8"/>
      <c r="D2621" s="8">
        <v>17</v>
      </c>
      <c r="I2621" s="7"/>
      <c r="J2621" s="8"/>
    </row>
    <row r="2622" spans="1:10" x14ac:dyDescent="0.25">
      <c r="A2622" s="7">
        <v>2970</v>
      </c>
      <c r="B2622" s="8">
        <v>91</v>
      </c>
      <c r="C2622" s="8"/>
      <c r="D2622" s="8">
        <v>91</v>
      </c>
      <c r="I2622" s="7"/>
      <c r="J2622" s="8"/>
    </row>
    <row r="2623" spans="1:10" x14ac:dyDescent="0.25">
      <c r="A2623" s="7">
        <v>2971</v>
      </c>
      <c r="B2623" s="8">
        <v>43</v>
      </c>
      <c r="C2623" s="8"/>
      <c r="D2623" s="8">
        <v>43</v>
      </c>
      <c r="I2623" s="7"/>
      <c r="J2623" s="8"/>
    </row>
    <row r="2624" spans="1:10" x14ac:dyDescent="0.25">
      <c r="A2624" s="7">
        <v>2972</v>
      </c>
      <c r="B2624" s="8">
        <v>17</v>
      </c>
      <c r="C2624" s="8"/>
      <c r="D2624" s="8">
        <v>17</v>
      </c>
      <c r="I2624" s="7"/>
      <c r="J2624" s="8"/>
    </row>
    <row r="2625" spans="1:10" x14ac:dyDescent="0.25">
      <c r="A2625" s="7">
        <v>2973</v>
      </c>
      <c r="B2625" s="8">
        <v>33</v>
      </c>
      <c r="C2625" s="8"/>
      <c r="D2625" s="8">
        <v>33</v>
      </c>
      <c r="I2625" s="7"/>
      <c r="J2625" s="8"/>
    </row>
    <row r="2626" spans="1:10" x14ac:dyDescent="0.25">
      <c r="A2626" s="7">
        <v>2974</v>
      </c>
      <c r="B2626" s="8">
        <v>87</v>
      </c>
      <c r="C2626" s="8"/>
      <c r="D2626" s="8">
        <v>87</v>
      </c>
      <c r="I2626" s="7"/>
      <c r="J2626" s="8"/>
    </row>
    <row r="2627" spans="1:10" x14ac:dyDescent="0.25">
      <c r="A2627" s="7">
        <v>2975</v>
      </c>
      <c r="B2627" s="8">
        <v>113</v>
      </c>
      <c r="C2627" s="8"/>
      <c r="D2627" s="8">
        <v>113</v>
      </c>
      <c r="I2627" s="7"/>
      <c r="J2627" s="8"/>
    </row>
    <row r="2628" spans="1:10" x14ac:dyDescent="0.25">
      <c r="A2628" s="7">
        <v>2976</v>
      </c>
      <c r="B2628" s="8">
        <v>14</v>
      </c>
      <c r="C2628" s="8"/>
      <c r="D2628" s="8">
        <v>14</v>
      </c>
      <c r="I2628" s="7"/>
      <c r="J2628" s="8"/>
    </row>
    <row r="2629" spans="1:10" x14ac:dyDescent="0.25">
      <c r="A2629" s="7">
        <v>2977</v>
      </c>
      <c r="B2629" s="8">
        <v>30</v>
      </c>
      <c r="C2629" s="8"/>
      <c r="D2629" s="8">
        <v>30</v>
      </c>
      <c r="I2629" s="7"/>
      <c r="J2629" s="8"/>
    </row>
    <row r="2630" spans="1:10" x14ac:dyDescent="0.25">
      <c r="A2630" s="7">
        <v>2978</v>
      </c>
      <c r="B2630" s="8">
        <v>16</v>
      </c>
      <c r="C2630" s="8"/>
      <c r="D2630" s="8">
        <v>16</v>
      </c>
      <c r="I2630" s="7"/>
      <c r="J2630" s="8"/>
    </row>
    <row r="2631" spans="1:10" x14ac:dyDescent="0.25">
      <c r="A2631" s="7">
        <v>2979</v>
      </c>
      <c r="B2631" s="8">
        <v>46</v>
      </c>
      <c r="C2631" s="8"/>
      <c r="D2631" s="8">
        <v>46</v>
      </c>
      <c r="I2631" s="7"/>
      <c r="J2631" s="8"/>
    </row>
    <row r="2632" spans="1:10" x14ac:dyDescent="0.25">
      <c r="A2632" s="7">
        <v>2980</v>
      </c>
      <c r="B2632" s="8">
        <v>24</v>
      </c>
      <c r="C2632" s="8"/>
      <c r="D2632" s="8">
        <v>24</v>
      </c>
      <c r="I2632" s="7"/>
      <c r="J2632" s="8"/>
    </row>
    <row r="2633" spans="1:10" x14ac:dyDescent="0.25">
      <c r="A2633" s="7">
        <v>2981</v>
      </c>
      <c r="B2633" s="8">
        <v>97</v>
      </c>
      <c r="C2633" s="8"/>
      <c r="D2633" s="8">
        <v>97</v>
      </c>
      <c r="I2633" s="7"/>
      <c r="J2633" s="8"/>
    </row>
    <row r="2634" spans="1:10" x14ac:dyDescent="0.25">
      <c r="A2634" s="7">
        <v>2982</v>
      </c>
      <c r="B2634" s="8">
        <v>59</v>
      </c>
      <c r="C2634" s="8"/>
      <c r="D2634" s="8">
        <v>59</v>
      </c>
      <c r="I2634" s="7"/>
      <c r="J2634" s="8"/>
    </row>
    <row r="2635" spans="1:10" x14ac:dyDescent="0.25">
      <c r="A2635" s="7">
        <v>2983</v>
      </c>
      <c r="B2635" s="8">
        <v>1095</v>
      </c>
      <c r="C2635" s="8"/>
      <c r="D2635" s="8">
        <v>1095</v>
      </c>
      <c r="I2635" s="7"/>
      <c r="J2635" s="8"/>
    </row>
    <row r="2636" spans="1:10" x14ac:dyDescent="0.25">
      <c r="A2636" s="7">
        <v>2984</v>
      </c>
      <c r="B2636" s="8">
        <v>218</v>
      </c>
      <c r="C2636" s="8"/>
      <c r="D2636" s="8">
        <v>218</v>
      </c>
      <c r="I2636" s="7"/>
      <c r="J2636" s="8"/>
    </row>
    <row r="2637" spans="1:10" x14ac:dyDescent="0.25">
      <c r="A2637" s="7">
        <v>2985</v>
      </c>
      <c r="B2637" s="8">
        <v>111</v>
      </c>
      <c r="C2637" s="8"/>
      <c r="D2637" s="8">
        <v>111</v>
      </c>
      <c r="I2637" s="7"/>
      <c r="J2637" s="8"/>
    </row>
    <row r="2638" spans="1:10" x14ac:dyDescent="0.25">
      <c r="A2638" s="7">
        <v>2986</v>
      </c>
      <c r="B2638" s="8">
        <v>56</v>
      </c>
      <c r="C2638" s="8"/>
      <c r="D2638" s="8">
        <v>56</v>
      </c>
      <c r="I2638" s="7"/>
      <c r="J2638" s="8"/>
    </row>
    <row r="2639" spans="1:10" x14ac:dyDescent="0.25">
      <c r="A2639" s="7">
        <v>2987</v>
      </c>
      <c r="B2639" s="8">
        <v>265</v>
      </c>
      <c r="C2639" s="8"/>
      <c r="D2639" s="8">
        <v>265</v>
      </c>
      <c r="I2639" s="7"/>
      <c r="J2639" s="8"/>
    </row>
    <row r="2640" spans="1:10" x14ac:dyDescent="0.25">
      <c r="A2640" s="7">
        <v>2988</v>
      </c>
      <c r="B2640" s="8">
        <v>28</v>
      </c>
      <c r="C2640" s="8"/>
      <c r="D2640" s="8">
        <v>28</v>
      </c>
      <c r="I2640" s="7"/>
      <c r="J2640" s="8"/>
    </row>
    <row r="2641" spans="1:10" x14ac:dyDescent="0.25">
      <c r="A2641" s="7">
        <v>2989</v>
      </c>
      <c r="B2641" s="8">
        <v>364</v>
      </c>
      <c r="C2641" s="8"/>
      <c r="D2641" s="8">
        <v>364</v>
      </c>
      <c r="I2641" s="7"/>
      <c r="J2641" s="8"/>
    </row>
    <row r="2642" spans="1:10" x14ac:dyDescent="0.25">
      <c r="A2642" s="7">
        <v>2990</v>
      </c>
      <c r="B2642" s="8">
        <v>27</v>
      </c>
      <c r="C2642" s="8"/>
      <c r="D2642" s="8">
        <v>27</v>
      </c>
      <c r="I2642" s="7"/>
      <c r="J2642" s="8"/>
    </row>
    <row r="2643" spans="1:10" x14ac:dyDescent="0.25">
      <c r="A2643" s="7">
        <v>2991</v>
      </c>
      <c r="B2643" s="8">
        <v>93</v>
      </c>
      <c r="C2643" s="8"/>
      <c r="D2643" s="8">
        <v>93</v>
      </c>
      <c r="I2643" s="7"/>
      <c r="J2643" s="8"/>
    </row>
    <row r="2644" spans="1:10" x14ac:dyDescent="0.25">
      <c r="A2644" s="7">
        <v>2992</v>
      </c>
      <c r="B2644" s="8">
        <v>64</v>
      </c>
      <c r="C2644" s="8"/>
      <c r="D2644" s="8">
        <v>64</v>
      </c>
      <c r="I2644" s="7"/>
      <c r="J2644" s="8"/>
    </row>
    <row r="2645" spans="1:10" x14ac:dyDescent="0.25">
      <c r="A2645" s="7">
        <v>2993</v>
      </c>
      <c r="B2645" s="8">
        <v>22</v>
      </c>
      <c r="C2645" s="8"/>
      <c r="D2645" s="8">
        <v>22</v>
      </c>
      <c r="I2645" s="7"/>
      <c r="J2645" s="8"/>
    </row>
    <row r="2646" spans="1:10" x14ac:dyDescent="0.25">
      <c r="A2646" s="7">
        <v>2994</v>
      </c>
      <c r="B2646" s="8">
        <v>59</v>
      </c>
      <c r="C2646" s="8"/>
      <c r="D2646" s="8">
        <v>59</v>
      </c>
      <c r="I2646" s="7"/>
      <c r="J2646" s="8"/>
    </row>
    <row r="2647" spans="1:10" x14ac:dyDescent="0.25">
      <c r="A2647" s="7">
        <v>2995</v>
      </c>
      <c r="B2647" s="8">
        <v>249</v>
      </c>
      <c r="C2647" s="8"/>
      <c r="D2647" s="8">
        <v>249</v>
      </c>
      <c r="I2647" s="7"/>
      <c r="J2647" s="8"/>
    </row>
    <row r="2648" spans="1:10" x14ac:dyDescent="0.25">
      <c r="A2648" s="7">
        <v>2996</v>
      </c>
      <c r="B2648" s="8">
        <v>392</v>
      </c>
      <c r="C2648" s="8"/>
      <c r="D2648" s="8">
        <v>392</v>
      </c>
      <c r="I2648" s="7"/>
      <c r="J2648" s="8"/>
    </row>
    <row r="2649" spans="1:10" x14ac:dyDescent="0.25">
      <c r="A2649" s="7">
        <v>2997</v>
      </c>
      <c r="B2649" s="8">
        <v>115</v>
      </c>
      <c r="C2649" s="8"/>
      <c r="D2649" s="8">
        <v>115</v>
      </c>
      <c r="I2649" s="7"/>
      <c r="J2649" s="8"/>
    </row>
    <row r="2650" spans="1:10" x14ac:dyDescent="0.25">
      <c r="A2650" s="7">
        <v>2998</v>
      </c>
      <c r="B2650" s="8">
        <v>433</v>
      </c>
      <c r="C2650" s="8"/>
      <c r="D2650" s="8">
        <v>433</v>
      </c>
      <c r="I2650" s="7"/>
      <c r="J2650" s="8"/>
    </row>
    <row r="2651" spans="1:10" x14ac:dyDescent="0.25">
      <c r="A2651" s="7">
        <v>2999</v>
      </c>
      <c r="B2651" s="8">
        <v>20</v>
      </c>
      <c r="C2651" s="8"/>
      <c r="D2651" s="8">
        <v>20</v>
      </c>
      <c r="I2651" s="7"/>
      <c r="J2651" s="8"/>
    </row>
    <row r="2652" spans="1:10" x14ac:dyDescent="0.25">
      <c r="A2652" s="7">
        <v>3000</v>
      </c>
      <c r="B2652" s="8">
        <v>8</v>
      </c>
      <c r="C2652" s="8"/>
      <c r="D2652" s="8">
        <v>8</v>
      </c>
      <c r="I2652" s="7"/>
      <c r="J2652" s="8"/>
    </row>
    <row r="2653" spans="1:10" x14ac:dyDescent="0.25">
      <c r="A2653" s="7">
        <v>3001</v>
      </c>
      <c r="B2653" s="8">
        <v>175</v>
      </c>
      <c r="C2653" s="8"/>
      <c r="D2653" s="8">
        <v>175</v>
      </c>
      <c r="I2653" s="7"/>
      <c r="J2653" s="8"/>
    </row>
    <row r="2654" spans="1:10" x14ac:dyDescent="0.25">
      <c r="A2654" s="7">
        <v>3002</v>
      </c>
      <c r="B2654" s="8">
        <v>104</v>
      </c>
      <c r="C2654" s="8"/>
      <c r="D2654" s="8">
        <v>104</v>
      </c>
      <c r="I2654" s="7"/>
      <c r="J2654" s="8"/>
    </row>
    <row r="2655" spans="1:10" x14ac:dyDescent="0.25">
      <c r="A2655" s="7">
        <v>3003</v>
      </c>
      <c r="B2655" s="8">
        <v>17</v>
      </c>
      <c r="C2655" s="8"/>
      <c r="D2655" s="8">
        <v>17</v>
      </c>
      <c r="I2655" s="7"/>
      <c r="J2655" s="8"/>
    </row>
    <row r="2656" spans="1:10" x14ac:dyDescent="0.25">
      <c r="A2656" s="7">
        <v>3004</v>
      </c>
      <c r="B2656" s="8">
        <v>277</v>
      </c>
      <c r="C2656" s="8"/>
      <c r="D2656" s="8">
        <v>277</v>
      </c>
      <c r="I2656" s="7"/>
      <c r="J2656" s="8"/>
    </row>
    <row r="2657" spans="1:10" x14ac:dyDescent="0.25">
      <c r="A2657" s="7">
        <v>3005</v>
      </c>
      <c r="B2657" s="8">
        <v>118</v>
      </c>
      <c r="C2657" s="8"/>
      <c r="D2657" s="8">
        <v>118</v>
      </c>
      <c r="I2657" s="7"/>
      <c r="J2657" s="8"/>
    </row>
    <row r="2658" spans="1:10" x14ac:dyDescent="0.25">
      <c r="A2658" s="7">
        <v>3006</v>
      </c>
      <c r="B2658" s="8">
        <v>97</v>
      </c>
      <c r="C2658" s="8"/>
      <c r="D2658" s="8">
        <v>97</v>
      </c>
      <c r="I2658" s="7"/>
      <c r="J2658" s="8"/>
    </row>
    <row r="2659" spans="1:10" x14ac:dyDescent="0.25">
      <c r="A2659" s="7">
        <v>3007</v>
      </c>
      <c r="B2659" s="8">
        <v>20</v>
      </c>
      <c r="C2659" s="8"/>
      <c r="D2659" s="8">
        <v>20</v>
      </c>
      <c r="I2659" s="7"/>
      <c r="J2659" s="8"/>
    </row>
    <row r="2660" spans="1:10" x14ac:dyDescent="0.25">
      <c r="A2660" s="7">
        <v>3008</v>
      </c>
      <c r="B2660" s="8">
        <v>26</v>
      </c>
      <c r="C2660" s="8"/>
      <c r="D2660" s="8">
        <v>26</v>
      </c>
      <c r="I2660" s="7"/>
      <c r="J2660" s="8"/>
    </row>
    <row r="2661" spans="1:10" x14ac:dyDescent="0.25">
      <c r="A2661" s="7">
        <v>3009</v>
      </c>
      <c r="B2661" s="8">
        <v>128</v>
      </c>
      <c r="C2661" s="8"/>
      <c r="D2661" s="8">
        <v>128</v>
      </c>
      <c r="I2661" s="7"/>
      <c r="J2661" s="8"/>
    </row>
    <row r="2662" spans="1:10" x14ac:dyDescent="0.25">
      <c r="A2662" s="7">
        <v>3010</v>
      </c>
      <c r="B2662" s="8">
        <v>15</v>
      </c>
      <c r="C2662" s="8"/>
      <c r="D2662" s="8">
        <v>15</v>
      </c>
      <c r="I2662" s="7"/>
      <c r="J2662" s="8"/>
    </row>
    <row r="2663" spans="1:10" x14ac:dyDescent="0.25">
      <c r="A2663" s="7">
        <v>3011</v>
      </c>
      <c r="B2663" s="8">
        <v>25</v>
      </c>
      <c r="C2663" s="8"/>
      <c r="D2663" s="8">
        <v>25</v>
      </c>
      <c r="I2663" s="7"/>
      <c r="J2663" s="8"/>
    </row>
    <row r="2664" spans="1:10" x14ac:dyDescent="0.25">
      <c r="A2664" s="7">
        <v>3012</v>
      </c>
      <c r="B2664" s="8">
        <v>55</v>
      </c>
      <c r="C2664" s="8"/>
      <c r="D2664" s="8">
        <v>55</v>
      </c>
      <c r="I2664" s="7"/>
      <c r="J2664" s="8"/>
    </row>
    <row r="2665" spans="1:10" x14ac:dyDescent="0.25">
      <c r="A2665" s="7">
        <v>3013</v>
      </c>
      <c r="B2665" s="8">
        <v>107</v>
      </c>
      <c r="C2665" s="8"/>
      <c r="D2665" s="8">
        <v>107</v>
      </c>
      <c r="I2665" s="7"/>
      <c r="J2665" s="8"/>
    </row>
    <row r="2666" spans="1:10" x14ac:dyDescent="0.25">
      <c r="A2666" s="7">
        <v>3014</v>
      </c>
      <c r="B2666" s="8">
        <v>557</v>
      </c>
      <c r="C2666" s="8"/>
      <c r="D2666" s="8">
        <v>557</v>
      </c>
      <c r="I2666" s="7"/>
      <c r="J2666" s="8"/>
    </row>
    <row r="2667" spans="1:10" x14ac:dyDescent="0.25">
      <c r="A2667" s="7">
        <v>3015</v>
      </c>
      <c r="B2667" s="8">
        <v>40</v>
      </c>
      <c r="C2667" s="8"/>
      <c r="D2667" s="8">
        <v>40</v>
      </c>
      <c r="I2667" s="7"/>
      <c r="J2667" s="8"/>
    </row>
    <row r="2668" spans="1:10" x14ac:dyDescent="0.25">
      <c r="A2668" s="7">
        <v>3016</v>
      </c>
      <c r="B2668" s="8">
        <v>36</v>
      </c>
      <c r="C2668" s="8"/>
      <c r="D2668" s="8">
        <v>36</v>
      </c>
      <c r="I2668" s="7"/>
      <c r="J2668" s="8"/>
    </row>
    <row r="2669" spans="1:10" x14ac:dyDescent="0.25">
      <c r="A2669" s="7">
        <v>3017</v>
      </c>
      <c r="B2669" s="8">
        <v>159</v>
      </c>
      <c r="C2669" s="8"/>
      <c r="D2669" s="8">
        <v>159</v>
      </c>
      <c r="I2669" s="7"/>
      <c r="J2669" s="8"/>
    </row>
    <row r="2670" spans="1:10" x14ac:dyDescent="0.25">
      <c r="A2670" s="7">
        <v>3018</v>
      </c>
      <c r="B2670" s="8">
        <v>41</v>
      </c>
      <c r="C2670" s="8"/>
      <c r="D2670" s="8">
        <v>41</v>
      </c>
      <c r="I2670" s="7"/>
      <c r="J2670" s="8"/>
    </row>
    <row r="2671" spans="1:10" x14ac:dyDescent="0.25">
      <c r="A2671" s="7">
        <v>3019</v>
      </c>
      <c r="B2671" s="8">
        <v>226</v>
      </c>
      <c r="C2671" s="8"/>
      <c r="D2671" s="8">
        <v>226</v>
      </c>
      <c r="I2671" s="7"/>
      <c r="J2671" s="8"/>
    </row>
    <row r="2672" spans="1:10" x14ac:dyDescent="0.25">
      <c r="A2672" s="7">
        <v>3020</v>
      </c>
      <c r="B2672" s="8">
        <v>30</v>
      </c>
      <c r="C2672" s="8"/>
      <c r="D2672" s="8">
        <v>30</v>
      </c>
      <c r="I2672" s="7"/>
      <c r="J2672" s="8"/>
    </row>
    <row r="2673" spans="1:10" x14ac:dyDescent="0.25">
      <c r="A2673" s="7">
        <v>3021</v>
      </c>
      <c r="B2673" s="8">
        <v>103</v>
      </c>
      <c r="C2673" s="8"/>
      <c r="D2673" s="8">
        <v>103</v>
      </c>
      <c r="I2673" s="7"/>
      <c r="J2673" s="8"/>
    </row>
    <row r="2674" spans="1:10" x14ac:dyDescent="0.25">
      <c r="A2674" s="7">
        <v>3022</v>
      </c>
      <c r="B2674" s="8">
        <v>62</v>
      </c>
      <c r="C2674" s="8"/>
      <c r="D2674" s="8">
        <v>62</v>
      </c>
      <c r="I2674" s="7"/>
      <c r="J2674" s="8"/>
    </row>
    <row r="2675" spans="1:10" x14ac:dyDescent="0.25">
      <c r="A2675" s="7">
        <v>3023</v>
      </c>
      <c r="B2675" s="8">
        <v>6</v>
      </c>
      <c r="C2675" s="8"/>
      <c r="D2675" s="8">
        <v>6</v>
      </c>
      <c r="I2675" s="7"/>
      <c r="J2675" s="8"/>
    </row>
    <row r="2676" spans="1:10" x14ac:dyDescent="0.25">
      <c r="A2676" s="7">
        <v>3024</v>
      </c>
      <c r="B2676" s="8">
        <v>182</v>
      </c>
      <c r="C2676" s="8"/>
      <c r="D2676" s="8">
        <v>182</v>
      </c>
      <c r="I2676" s="7"/>
      <c r="J2676" s="8"/>
    </row>
    <row r="2677" spans="1:10" x14ac:dyDescent="0.25">
      <c r="A2677" s="7">
        <v>3025</v>
      </c>
      <c r="B2677" s="8">
        <v>145</v>
      </c>
      <c r="C2677" s="8"/>
      <c r="D2677" s="8">
        <v>145</v>
      </c>
      <c r="I2677" s="7"/>
      <c r="J2677" s="8"/>
    </row>
    <row r="2678" spans="1:10" x14ac:dyDescent="0.25">
      <c r="A2678" s="7">
        <v>3026</v>
      </c>
      <c r="B2678" s="8">
        <v>25</v>
      </c>
      <c r="C2678" s="8"/>
      <c r="D2678" s="8">
        <v>25</v>
      </c>
      <c r="I2678" s="7"/>
      <c r="J2678" s="8"/>
    </row>
    <row r="2679" spans="1:10" x14ac:dyDescent="0.25">
      <c r="A2679" s="7">
        <v>3027</v>
      </c>
      <c r="B2679" s="8">
        <v>320</v>
      </c>
      <c r="C2679" s="8"/>
      <c r="D2679" s="8">
        <v>320</v>
      </c>
      <c r="I2679" s="7"/>
      <c r="J2679" s="8"/>
    </row>
    <row r="2680" spans="1:10" x14ac:dyDescent="0.25">
      <c r="A2680" s="7">
        <v>3028</v>
      </c>
      <c r="B2680" s="8">
        <v>99</v>
      </c>
      <c r="C2680" s="8"/>
      <c r="D2680" s="8">
        <v>99</v>
      </c>
      <c r="I2680" s="7"/>
      <c r="J2680" s="8"/>
    </row>
    <row r="2681" spans="1:10" x14ac:dyDescent="0.25">
      <c r="A2681" s="7">
        <v>3029</v>
      </c>
      <c r="B2681" s="8">
        <v>348</v>
      </c>
      <c r="C2681" s="8"/>
      <c r="D2681" s="8">
        <v>348</v>
      </c>
      <c r="I2681" s="7"/>
      <c r="J2681" s="8"/>
    </row>
    <row r="2682" spans="1:10" x14ac:dyDescent="0.25">
      <c r="A2682" s="7">
        <v>3030</v>
      </c>
      <c r="B2682" s="8">
        <v>41</v>
      </c>
      <c r="C2682" s="8"/>
      <c r="D2682" s="8">
        <v>41</v>
      </c>
      <c r="I2682" s="7"/>
      <c r="J2682" s="8"/>
    </row>
    <row r="2683" spans="1:10" x14ac:dyDescent="0.25">
      <c r="A2683" s="7">
        <v>3031</v>
      </c>
      <c r="B2683" s="8">
        <v>29</v>
      </c>
      <c r="C2683" s="8"/>
      <c r="D2683" s="8">
        <v>29</v>
      </c>
      <c r="I2683" s="7"/>
      <c r="J2683" s="8"/>
    </row>
    <row r="2684" spans="1:10" x14ac:dyDescent="0.25">
      <c r="A2684" s="7">
        <v>3032</v>
      </c>
      <c r="B2684" s="8">
        <v>25</v>
      </c>
      <c r="C2684" s="8"/>
      <c r="D2684" s="8">
        <v>25</v>
      </c>
      <c r="I2684" s="7"/>
      <c r="J2684" s="8"/>
    </row>
    <row r="2685" spans="1:10" x14ac:dyDescent="0.25">
      <c r="A2685" s="7">
        <v>3033</v>
      </c>
      <c r="B2685" s="8">
        <v>23</v>
      </c>
      <c r="C2685" s="8"/>
      <c r="D2685" s="8">
        <v>23</v>
      </c>
      <c r="I2685" s="7"/>
      <c r="J2685" s="8"/>
    </row>
    <row r="2686" spans="1:10" x14ac:dyDescent="0.25">
      <c r="A2686" s="7">
        <v>3034</v>
      </c>
      <c r="B2686" s="8">
        <v>1260</v>
      </c>
      <c r="C2686" s="8"/>
      <c r="D2686" s="8">
        <v>1260</v>
      </c>
      <c r="I2686" s="7"/>
      <c r="J2686" s="8"/>
    </row>
    <row r="2687" spans="1:10" x14ac:dyDescent="0.25">
      <c r="A2687" s="7">
        <v>3035</v>
      </c>
      <c r="B2687" s="8">
        <v>307</v>
      </c>
      <c r="C2687" s="8"/>
      <c r="D2687" s="8">
        <v>307</v>
      </c>
      <c r="I2687" s="7"/>
      <c r="J2687" s="8"/>
    </row>
    <row r="2688" spans="1:10" x14ac:dyDescent="0.25">
      <c r="A2688" s="7">
        <v>3036</v>
      </c>
      <c r="B2688" s="8">
        <v>329</v>
      </c>
      <c r="C2688" s="8"/>
      <c r="D2688" s="8">
        <v>329</v>
      </c>
      <c r="I2688" s="7"/>
      <c r="J2688" s="8"/>
    </row>
    <row r="2689" spans="1:10" x14ac:dyDescent="0.25">
      <c r="A2689" s="7">
        <v>3037</v>
      </c>
      <c r="B2689" s="8">
        <v>32</v>
      </c>
      <c r="C2689" s="8"/>
      <c r="D2689" s="8">
        <v>32</v>
      </c>
      <c r="I2689" s="7"/>
      <c r="J2689" s="8"/>
    </row>
    <row r="2690" spans="1:10" x14ac:dyDescent="0.25">
      <c r="A2690" s="7">
        <v>3038</v>
      </c>
      <c r="B2690" s="8">
        <v>27</v>
      </c>
      <c r="C2690" s="8"/>
      <c r="D2690" s="8">
        <v>27</v>
      </c>
      <c r="I2690" s="7"/>
      <c r="J2690" s="8"/>
    </row>
    <row r="2691" spans="1:10" x14ac:dyDescent="0.25">
      <c r="A2691" s="7">
        <v>3039</v>
      </c>
      <c r="B2691" s="8">
        <v>236</v>
      </c>
      <c r="C2691" s="8"/>
      <c r="D2691" s="8">
        <v>236</v>
      </c>
      <c r="I2691" s="7"/>
      <c r="J2691" s="8"/>
    </row>
    <row r="2692" spans="1:10" x14ac:dyDescent="0.25">
      <c r="A2692" s="7">
        <v>3040</v>
      </c>
      <c r="B2692" s="8">
        <v>42</v>
      </c>
      <c r="C2692" s="8"/>
      <c r="D2692" s="8">
        <v>42</v>
      </c>
      <c r="I2692" s="7"/>
      <c r="J2692" s="8"/>
    </row>
    <row r="2693" spans="1:10" x14ac:dyDescent="0.25">
      <c r="A2693" s="7">
        <v>3041</v>
      </c>
      <c r="B2693" s="8">
        <v>95</v>
      </c>
      <c r="C2693" s="8"/>
      <c r="D2693" s="8">
        <v>95</v>
      </c>
      <c r="I2693" s="7"/>
      <c r="J2693" s="8"/>
    </row>
    <row r="2694" spans="1:10" x14ac:dyDescent="0.25">
      <c r="A2694" s="7">
        <v>3042</v>
      </c>
      <c r="B2694" s="8">
        <v>37</v>
      </c>
      <c r="C2694" s="8"/>
      <c r="D2694" s="8">
        <v>37</v>
      </c>
      <c r="I2694" s="7"/>
      <c r="J2694" s="8"/>
    </row>
    <row r="2695" spans="1:10" x14ac:dyDescent="0.25">
      <c r="A2695" s="7">
        <v>3043</v>
      </c>
      <c r="B2695" s="8">
        <v>128</v>
      </c>
      <c r="C2695" s="8"/>
      <c r="D2695" s="8">
        <v>128</v>
      </c>
      <c r="I2695" s="7"/>
      <c r="J2695" s="8"/>
    </row>
    <row r="2696" spans="1:10" x14ac:dyDescent="0.25">
      <c r="A2696" s="7">
        <v>3044</v>
      </c>
      <c r="B2696" s="8">
        <v>156</v>
      </c>
      <c r="C2696" s="8"/>
      <c r="D2696" s="8">
        <v>156</v>
      </c>
      <c r="I2696" s="7"/>
      <c r="J2696" s="8"/>
    </row>
    <row r="2697" spans="1:10" x14ac:dyDescent="0.25">
      <c r="A2697" s="7">
        <v>3045</v>
      </c>
      <c r="B2697" s="8">
        <v>64</v>
      </c>
      <c r="C2697" s="8"/>
      <c r="D2697" s="8">
        <v>64</v>
      </c>
      <c r="I2697" s="7"/>
      <c r="J2697" s="8"/>
    </row>
    <row r="2698" spans="1:10" x14ac:dyDescent="0.25">
      <c r="A2698" s="7">
        <v>3046</v>
      </c>
      <c r="B2698" s="8">
        <v>58</v>
      </c>
      <c r="C2698" s="8"/>
      <c r="D2698" s="8">
        <v>58</v>
      </c>
      <c r="I2698" s="7"/>
      <c r="J2698" s="8"/>
    </row>
    <row r="2699" spans="1:10" x14ac:dyDescent="0.25">
      <c r="A2699" s="7">
        <v>3047</v>
      </c>
      <c r="B2699" s="8">
        <v>20</v>
      </c>
      <c r="C2699" s="8"/>
      <c r="D2699" s="8">
        <v>20</v>
      </c>
      <c r="I2699" s="7"/>
      <c r="J2699" s="8"/>
    </row>
    <row r="2700" spans="1:10" x14ac:dyDescent="0.25">
      <c r="A2700" s="7">
        <v>3048</v>
      </c>
      <c r="B2700" s="8">
        <v>47</v>
      </c>
      <c r="C2700" s="8"/>
      <c r="D2700" s="8">
        <v>47</v>
      </c>
      <c r="I2700" s="7"/>
      <c r="J2700" s="8"/>
    </row>
    <row r="2701" spans="1:10" x14ac:dyDescent="0.25">
      <c r="A2701" s="7">
        <v>3049</v>
      </c>
      <c r="B2701" s="8">
        <v>54</v>
      </c>
      <c r="C2701" s="8"/>
      <c r="D2701" s="8">
        <v>54</v>
      </c>
      <c r="I2701" s="7"/>
      <c r="J2701" s="8"/>
    </row>
    <row r="2702" spans="1:10" x14ac:dyDescent="0.25">
      <c r="A2702" s="7">
        <v>3050</v>
      </c>
      <c r="B2702" s="8">
        <v>9</v>
      </c>
      <c r="C2702" s="8"/>
      <c r="D2702" s="8">
        <v>9</v>
      </c>
      <c r="I2702" s="7"/>
      <c r="J2702" s="8"/>
    </row>
    <row r="2703" spans="1:10" x14ac:dyDescent="0.25">
      <c r="A2703" s="7">
        <v>3051</v>
      </c>
      <c r="B2703" s="8"/>
      <c r="C2703" s="8">
        <v>35</v>
      </c>
      <c r="D2703" s="8">
        <v>35</v>
      </c>
      <c r="I2703" s="7"/>
      <c r="J2703" s="8"/>
    </row>
    <row r="2704" spans="1:10" x14ac:dyDescent="0.25">
      <c r="A2704" s="7">
        <v>3052</v>
      </c>
      <c r="B2704" s="8"/>
      <c r="C2704" s="8">
        <v>2</v>
      </c>
      <c r="D2704" s="8">
        <v>2</v>
      </c>
      <c r="I2704" s="7"/>
      <c r="J2704" s="8"/>
    </row>
    <row r="2705" spans="1:10" x14ac:dyDescent="0.25">
      <c r="A2705" s="7">
        <v>3053</v>
      </c>
      <c r="B2705" s="8"/>
      <c r="C2705" s="8">
        <v>3</v>
      </c>
      <c r="D2705" s="8">
        <v>3</v>
      </c>
      <c r="I2705" s="7"/>
      <c r="J2705" s="8"/>
    </row>
    <row r="2706" spans="1:10" x14ac:dyDescent="0.25">
      <c r="A2706" s="7">
        <v>3054</v>
      </c>
      <c r="B2706" s="8"/>
      <c r="C2706" s="8">
        <v>0</v>
      </c>
      <c r="D2706" s="8">
        <v>0</v>
      </c>
      <c r="I2706" s="7"/>
      <c r="J2706" s="8"/>
    </row>
    <row r="2707" spans="1:10" x14ac:dyDescent="0.25">
      <c r="A2707" s="7">
        <v>3055</v>
      </c>
      <c r="B2707" s="8"/>
      <c r="C2707" s="8">
        <v>1</v>
      </c>
      <c r="D2707" s="8">
        <v>1</v>
      </c>
      <c r="I2707" s="7"/>
      <c r="J2707" s="8"/>
    </row>
    <row r="2708" spans="1:10" x14ac:dyDescent="0.25">
      <c r="A2708" s="7">
        <v>3056</v>
      </c>
      <c r="B2708" s="8"/>
      <c r="C2708" s="8">
        <v>0</v>
      </c>
      <c r="D2708" s="8">
        <v>0</v>
      </c>
      <c r="I2708" s="7"/>
      <c r="J2708" s="8"/>
    </row>
    <row r="2709" spans="1:10" x14ac:dyDescent="0.25">
      <c r="A2709" s="7">
        <v>3057</v>
      </c>
      <c r="B2709" s="8"/>
      <c r="C2709" s="8">
        <v>0</v>
      </c>
      <c r="D2709" s="8">
        <v>0</v>
      </c>
      <c r="I2709" s="7"/>
      <c r="J2709" s="8"/>
    </row>
    <row r="2710" spans="1:10" x14ac:dyDescent="0.25">
      <c r="A2710" s="7">
        <v>3058</v>
      </c>
      <c r="B2710" s="8"/>
      <c r="C2710" s="8">
        <v>3</v>
      </c>
      <c r="D2710" s="8">
        <v>3</v>
      </c>
      <c r="I2710" s="7"/>
      <c r="J2710" s="8"/>
    </row>
    <row r="2711" spans="1:10" x14ac:dyDescent="0.25">
      <c r="A2711" s="7">
        <v>3059</v>
      </c>
      <c r="B2711" s="8"/>
      <c r="C2711" s="8">
        <v>11</v>
      </c>
      <c r="D2711" s="8">
        <v>11</v>
      </c>
      <c r="I2711" s="7"/>
      <c r="J2711" s="8"/>
    </row>
    <row r="2712" spans="1:10" x14ac:dyDescent="0.25">
      <c r="A2712" s="7">
        <v>3060</v>
      </c>
      <c r="B2712" s="8"/>
      <c r="C2712" s="8">
        <v>6</v>
      </c>
      <c r="D2712" s="8">
        <v>6</v>
      </c>
      <c r="I2712" s="7"/>
      <c r="J2712" s="8"/>
    </row>
    <row r="2713" spans="1:10" x14ac:dyDescent="0.25">
      <c r="A2713" s="7">
        <v>3061</v>
      </c>
      <c r="B2713" s="8"/>
      <c r="C2713" s="8">
        <v>0</v>
      </c>
      <c r="D2713" s="8">
        <v>0</v>
      </c>
      <c r="I2713" s="7"/>
      <c r="J2713" s="8"/>
    </row>
    <row r="2714" spans="1:10" x14ac:dyDescent="0.25">
      <c r="A2714" s="7">
        <v>3062</v>
      </c>
      <c r="B2714" s="8"/>
      <c r="C2714" s="8">
        <v>67</v>
      </c>
      <c r="D2714" s="8">
        <v>67</v>
      </c>
      <c r="I2714" s="7"/>
      <c r="J2714" s="8"/>
    </row>
    <row r="2715" spans="1:10" x14ac:dyDescent="0.25">
      <c r="A2715" s="7">
        <v>3063</v>
      </c>
      <c r="B2715" s="8"/>
      <c r="C2715" s="8">
        <v>23</v>
      </c>
      <c r="D2715" s="8">
        <v>23</v>
      </c>
      <c r="I2715" s="7"/>
      <c r="J2715" s="8"/>
    </row>
    <row r="2716" spans="1:10" x14ac:dyDescent="0.25">
      <c r="A2716" s="7">
        <v>3064</v>
      </c>
      <c r="B2716" s="8"/>
      <c r="C2716" s="8">
        <v>72</v>
      </c>
      <c r="D2716" s="8">
        <v>72</v>
      </c>
      <c r="I2716" s="7"/>
      <c r="J2716" s="8"/>
    </row>
    <row r="2717" spans="1:10" x14ac:dyDescent="0.25">
      <c r="A2717" s="7">
        <v>3065</v>
      </c>
      <c r="B2717" s="8"/>
      <c r="C2717" s="8">
        <v>2</v>
      </c>
      <c r="D2717" s="8">
        <v>2</v>
      </c>
      <c r="I2717" s="7"/>
      <c r="J2717" s="8"/>
    </row>
    <row r="2718" spans="1:10" x14ac:dyDescent="0.25">
      <c r="A2718" s="7">
        <v>3066</v>
      </c>
      <c r="B2718" s="8"/>
      <c r="C2718" s="8">
        <v>15</v>
      </c>
      <c r="D2718" s="8">
        <v>15</v>
      </c>
      <c r="I2718" s="7"/>
      <c r="J2718" s="8"/>
    </row>
    <row r="2719" spans="1:10" x14ac:dyDescent="0.25">
      <c r="A2719" s="7">
        <v>3067</v>
      </c>
      <c r="B2719" s="8"/>
      <c r="C2719" s="8">
        <v>1</v>
      </c>
      <c r="D2719" s="8">
        <v>1</v>
      </c>
      <c r="I2719" s="7"/>
      <c r="J2719" s="8"/>
    </row>
    <row r="2720" spans="1:10" x14ac:dyDescent="0.25">
      <c r="A2720" s="7">
        <v>3068</v>
      </c>
      <c r="B2720" s="8"/>
      <c r="C2720" s="8">
        <v>2</v>
      </c>
      <c r="D2720" s="8">
        <v>2</v>
      </c>
      <c r="I2720" s="7"/>
      <c r="J2720" s="8"/>
    </row>
    <row r="2721" spans="1:10" x14ac:dyDescent="0.25">
      <c r="A2721" s="7">
        <v>3069</v>
      </c>
      <c r="B2721" s="8"/>
      <c r="C2721" s="8">
        <v>7</v>
      </c>
      <c r="D2721" s="8">
        <v>7</v>
      </c>
      <c r="I2721" s="7"/>
      <c r="J2721" s="8"/>
    </row>
    <row r="2722" spans="1:10" x14ac:dyDescent="0.25">
      <c r="A2722" s="7">
        <v>3070</v>
      </c>
      <c r="B2722" s="8"/>
      <c r="C2722" s="8">
        <v>16</v>
      </c>
      <c r="D2722" s="8">
        <v>16</v>
      </c>
      <c r="I2722" s="7"/>
      <c r="J2722" s="8"/>
    </row>
    <row r="2723" spans="1:10" x14ac:dyDescent="0.25">
      <c r="A2723" s="7">
        <v>3071</v>
      </c>
      <c r="B2723" s="8"/>
      <c r="C2723" s="8">
        <v>117</v>
      </c>
      <c r="D2723" s="8">
        <v>117</v>
      </c>
      <c r="I2723" s="7"/>
      <c r="J2723" s="8"/>
    </row>
    <row r="2724" spans="1:10" x14ac:dyDescent="0.25">
      <c r="A2724" s="7">
        <v>3072</v>
      </c>
      <c r="B2724" s="8"/>
      <c r="C2724" s="8">
        <v>2</v>
      </c>
      <c r="D2724" s="8">
        <v>2</v>
      </c>
      <c r="I2724" s="7"/>
      <c r="J2724" s="8"/>
    </row>
    <row r="2725" spans="1:10" x14ac:dyDescent="0.25">
      <c r="A2725" s="7">
        <v>3073</v>
      </c>
      <c r="B2725" s="8"/>
      <c r="C2725" s="8">
        <v>7</v>
      </c>
      <c r="D2725" s="8">
        <v>7</v>
      </c>
      <c r="I2725" s="7"/>
      <c r="J2725" s="8"/>
    </row>
    <row r="2726" spans="1:10" x14ac:dyDescent="0.25">
      <c r="A2726" s="7">
        <v>3074</v>
      </c>
      <c r="B2726" s="8"/>
      <c r="C2726" s="8">
        <v>3</v>
      </c>
      <c r="D2726" s="8">
        <v>3</v>
      </c>
      <c r="I2726" s="7"/>
      <c r="J2726" s="8"/>
    </row>
    <row r="2727" spans="1:10" x14ac:dyDescent="0.25">
      <c r="A2727" s="7">
        <v>3075</v>
      </c>
      <c r="B2727" s="8"/>
      <c r="C2727" s="8">
        <v>20</v>
      </c>
      <c r="D2727" s="8">
        <v>20</v>
      </c>
      <c r="I2727" s="7"/>
      <c r="J2727" s="8"/>
    </row>
    <row r="2728" spans="1:10" x14ac:dyDescent="0.25">
      <c r="A2728" s="7">
        <v>3076</v>
      </c>
      <c r="B2728" s="8"/>
      <c r="C2728" s="8">
        <v>50</v>
      </c>
      <c r="D2728" s="8">
        <v>50</v>
      </c>
      <c r="I2728" s="7"/>
      <c r="J2728" s="8"/>
    </row>
    <row r="2729" spans="1:10" x14ac:dyDescent="0.25">
      <c r="A2729" s="7">
        <v>3077</v>
      </c>
      <c r="B2729" s="8"/>
      <c r="C2729" s="8">
        <v>2</v>
      </c>
      <c r="D2729" s="8">
        <v>2</v>
      </c>
      <c r="I2729" s="7"/>
      <c r="J2729" s="8"/>
    </row>
    <row r="2730" spans="1:10" x14ac:dyDescent="0.25">
      <c r="A2730" s="7">
        <v>3078</v>
      </c>
      <c r="B2730" s="8"/>
      <c r="C2730" s="8">
        <v>3</v>
      </c>
      <c r="D2730" s="8">
        <v>3</v>
      </c>
      <c r="I2730" s="7"/>
      <c r="J2730" s="8"/>
    </row>
    <row r="2731" spans="1:10" x14ac:dyDescent="0.25">
      <c r="A2731" s="7">
        <v>3079</v>
      </c>
      <c r="B2731" s="8"/>
      <c r="C2731" s="8">
        <v>27</v>
      </c>
      <c r="D2731" s="8">
        <v>27</v>
      </c>
      <c r="I2731" s="7"/>
      <c r="J2731" s="8"/>
    </row>
    <row r="2732" spans="1:10" x14ac:dyDescent="0.25">
      <c r="A2732" s="7">
        <v>3080</v>
      </c>
      <c r="B2732" s="8"/>
      <c r="C2732" s="8">
        <v>7</v>
      </c>
      <c r="D2732" s="8">
        <v>7</v>
      </c>
      <c r="I2732" s="7"/>
      <c r="J2732" s="8"/>
    </row>
    <row r="2733" spans="1:10" x14ac:dyDescent="0.25">
      <c r="A2733" s="7">
        <v>3081</v>
      </c>
      <c r="B2733" s="8"/>
      <c r="C2733" s="8">
        <v>5</v>
      </c>
      <c r="D2733" s="8">
        <v>5</v>
      </c>
      <c r="I2733" s="7"/>
      <c r="J2733" s="8"/>
    </row>
    <row r="2734" spans="1:10" x14ac:dyDescent="0.25">
      <c r="A2734" s="7">
        <v>3082</v>
      </c>
      <c r="B2734" s="8"/>
      <c r="C2734" s="8">
        <v>0</v>
      </c>
      <c r="D2734" s="8">
        <v>0</v>
      </c>
      <c r="I2734" s="7"/>
      <c r="J2734" s="8"/>
    </row>
    <row r="2735" spans="1:10" x14ac:dyDescent="0.25">
      <c r="A2735" s="7">
        <v>3083</v>
      </c>
      <c r="B2735" s="8"/>
      <c r="C2735" s="8">
        <v>3</v>
      </c>
      <c r="D2735" s="8">
        <v>3</v>
      </c>
      <c r="I2735" s="7"/>
      <c r="J2735" s="8"/>
    </row>
    <row r="2736" spans="1:10" x14ac:dyDescent="0.25">
      <c r="A2736" s="7">
        <v>3084</v>
      </c>
      <c r="B2736" s="8"/>
      <c r="C2736" s="8">
        <v>6</v>
      </c>
      <c r="D2736" s="8">
        <v>6</v>
      </c>
      <c r="I2736" s="7"/>
      <c r="J2736" s="8"/>
    </row>
    <row r="2737" spans="1:10" x14ac:dyDescent="0.25">
      <c r="A2737" s="7">
        <v>3085</v>
      </c>
      <c r="B2737" s="8"/>
      <c r="C2737" s="8">
        <v>9</v>
      </c>
      <c r="D2737" s="8">
        <v>9</v>
      </c>
      <c r="I2737" s="7"/>
      <c r="J2737" s="8"/>
    </row>
    <row r="2738" spans="1:10" x14ac:dyDescent="0.25">
      <c r="A2738" s="7">
        <v>3086</v>
      </c>
      <c r="B2738" s="8"/>
      <c r="C2738" s="8">
        <v>3</v>
      </c>
      <c r="D2738" s="8">
        <v>3</v>
      </c>
      <c r="I2738" s="7"/>
      <c r="J2738" s="8"/>
    </row>
    <row r="2739" spans="1:10" x14ac:dyDescent="0.25">
      <c r="A2739" s="7">
        <v>3087</v>
      </c>
      <c r="B2739" s="8"/>
      <c r="C2739" s="8">
        <v>2</v>
      </c>
      <c r="D2739" s="8">
        <v>2</v>
      </c>
      <c r="I2739" s="7"/>
      <c r="J2739" s="8"/>
    </row>
    <row r="2740" spans="1:10" x14ac:dyDescent="0.25">
      <c r="A2740" s="7">
        <v>3088</v>
      </c>
      <c r="B2740" s="8"/>
      <c r="C2740" s="8">
        <v>3</v>
      </c>
      <c r="D2740" s="8">
        <v>3</v>
      </c>
      <c r="I2740" s="7"/>
      <c r="J2740" s="8"/>
    </row>
    <row r="2741" spans="1:10" x14ac:dyDescent="0.25">
      <c r="A2741" s="7">
        <v>3089</v>
      </c>
      <c r="B2741" s="8"/>
      <c r="C2741" s="8">
        <v>45</v>
      </c>
      <c r="D2741" s="8">
        <v>45</v>
      </c>
      <c r="I2741" s="7"/>
      <c r="J2741" s="8"/>
    </row>
    <row r="2742" spans="1:10" x14ac:dyDescent="0.25">
      <c r="A2742" s="7">
        <v>3090</v>
      </c>
      <c r="B2742" s="8"/>
      <c r="C2742" s="8">
        <v>9</v>
      </c>
      <c r="D2742" s="8">
        <v>9</v>
      </c>
      <c r="I2742" s="7"/>
      <c r="J2742" s="8"/>
    </row>
    <row r="2743" spans="1:10" x14ac:dyDescent="0.25">
      <c r="A2743" s="7">
        <v>3091</v>
      </c>
      <c r="B2743" s="8"/>
      <c r="C2743" s="8">
        <v>9</v>
      </c>
      <c r="D2743" s="8">
        <v>9</v>
      </c>
      <c r="I2743" s="7"/>
      <c r="J2743" s="8"/>
    </row>
    <row r="2744" spans="1:10" x14ac:dyDescent="0.25">
      <c r="A2744" s="7">
        <v>3092</v>
      </c>
      <c r="B2744" s="8"/>
      <c r="C2744" s="8">
        <v>21</v>
      </c>
      <c r="D2744" s="8">
        <v>21</v>
      </c>
      <c r="I2744" s="7"/>
      <c r="J2744" s="8"/>
    </row>
    <row r="2745" spans="1:10" x14ac:dyDescent="0.25">
      <c r="A2745" s="7">
        <v>3093</v>
      </c>
      <c r="B2745" s="8"/>
      <c r="C2745" s="8">
        <v>17</v>
      </c>
      <c r="D2745" s="8">
        <v>17</v>
      </c>
      <c r="I2745" s="7"/>
      <c r="J2745" s="8"/>
    </row>
    <row r="2746" spans="1:10" x14ac:dyDescent="0.25">
      <c r="A2746" s="7">
        <v>3094</v>
      </c>
      <c r="B2746" s="8"/>
      <c r="C2746" s="8">
        <v>1</v>
      </c>
      <c r="D2746" s="8">
        <v>1</v>
      </c>
      <c r="I2746" s="7"/>
      <c r="J2746" s="8"/>
    </row>
    <row r="2747" spans="1:10" x14ac:dyDescent="0.25">
      <c r="A2747" s="7">
        <v>3095</v>
      </c>
      <c r="B2747" s="8"/>
      <c r="C2747" s="8">
        <v>1</v>
      </c>
      <c r="D2747" s="8">
        <v>1</v>
      </c>
      <c r="I2747" s="7"/>
      <c r="J2747" s="8"/>
    </row>
    <row r="2748" spans="1:10" x14ac:dyDescent="0.25">
      <c r="A2748" s="7">
        <v>3096</v>
      </c>
      <c r="B2748" s="8"/>
      <c r="C2748" s="8">
        <v>14</v>
      </c>
      <c r="D2748" s="8">
        <v>14</v>
      </c>
      <c r="I2748" s="7"/>
      <c r="J2748" s="8"/>
    </row>
    <row r="2749" spans="1:10" x14ac:dyDescent="0.25">
      <c r="A2749" s="7">
        <v>3097</v>
      </c>
      <c r="B2749" s="8"/>
      <c r="C2749" s="8">
        <v>42</v>
      </c>
      <c r="D2749" s="8">
        <v>42</v>
      </c>
      <c r="I2749" s="7"/>
      <c r="J2749" s="8"/>
    </row>
    <row r="2750" spans="1:10" x14ac:dyDescent="0.25">
      <c r="A2750" s="7">
        <v>3098</v>
      </c>
      <c r="B2750" s="8"/>
      <c r="C2750" s="8">
        <v>27</v>
      </c>
      <c r="D2750" s="8">
        <v>27</v>
      </c>
      <c r="I2750" s="7"/>
      <c r="J2750" s="8"/>
    </row>
    <row r="2751" spans="1:10" x14ac:dyDescent="0.25">
      <c r="A2751" s="7">
        <v>3099</v>
      </c>
      <c r="B2751" s="8"/>
      <c r="C2751" s="8">
        <v>5</v>
      </c>
      <c r="D2751" s="8">
        <v>5</v>
      </c>
      <c r="I2751" s="7"/>
      <c r="J2751" s="8"/>
    </row>
    <row r="2752" spans="1:10" x14ac:dyDescent="0.25">
      <c r="A2752" s="7">
        <v>3100</v>
      </c>
      <c r="B2752" s="8"/>
      <c r="C2752" s="8">
        <v>13</v>
      </c>
      <c r="D2752" s="8">
        <v>13</v>
      </c>
      <c r="I2752" s="7"/>
      <c r="J2752" s="8"/>
    </row>
    <row r="2753" spans="1:10" x14ac:dyDescent="0.25">
      <c r="A2753" s="7">
        <v>3101</v>
      </c>
      <c r="B2753" s="8"/>
      <c r="C2753" s="8">
        <v>12</v>
      </c>
      <c r="D2753" s="8">
        <v>12</v>
      </c>
      <c r="I2753" s="7"/>
      <c r="J2753" s="8"/>
    </row>
    <row r="2754" spans="1:10" x14ac:dyDescent="0.25">
      <c r="A2754" s="7">
        <v>3102</v>
      </c>
      <c r="B2754" s="8"/>
      <c r="C2754" s="8">
        <v>90</v>
      </c>
      <c r="D2754" s="8">
        <v>90</v>
      </c>
      <c r="I2754" s="7"/>
      <c r="J2754" s="8"/>
    </row>
    <row r="2755" spans="1:10" x14ac:dyDescent="0.25">
      <c r="A2755" s="7">
        <v>3103</v>
      </c>
      <c r="B2755" s="8"/>
      <c r="C2755" s="8">
        <v>2</v>
      </c>
      <c r="D2755" s="8">
        <v>2</v>
      </c>
      <c r="I2755" s="7"/>
      <c r="J2755" s="8"/>
    </row>
    <row r="2756" spans="1:10" x14ac:dyDescent="0.25">
      <c r="A2756" s="7">
        <v>3104</v>
      </c>
      <c r="B2756" s="8"/>
      <c r="C2756" s="8">
        <v>5</v>
      </c>
      <c r="D2756" s="8">
        <v>5</v>
      </c>
      <c r="I2756" s="7"/>
      <c r="J2756" s="8"/>
    </row>
    <row r="2757" spans="1:10" x14ac:dyDescent="0.25">
      <c r="A2757" s="7">
        <v>3105</v>
      </c>
      <c r="B2757" s="8"/>
      <c r="C2757" s="8">
        <v>31</v>
      </c>
      <c r="D2757" s="8">
        <v>31</v>
      </c>
      <c r="I2757" s="7"/>
      <c r="J2757" s="8"/>
    </row>
    <row r="2758" spans="1:10" x14ac:dyDescent="0.25">
      <c r="A2758" s="7">
        <v>3106</v>
      </c>
      <c r="B2758" s="8"/>
      <c r="C2758" s="8">
        <v>4</v>
      </c>
      <c r="D2758" s="8">
        <v>4</v>
      </c>
      <c r="I2758" s="7"/>
      <c r="J2758" s="8"/>
    </row>
    <row r="2759" spans="1:10" x14ac:dyDescent="0.25">
      <c r="A2759" s="7">
        <v>3107</v>
      </c>
      <c r="B2759" s="8"/>
      <c r="C2759" s="8">
        <v>29</v>
      </c>
      <c r="D2759" s="8">
        <v>29</v>
      </c>
      <c r="I2759" s="7"/>
      <c r="J2759" s="8"/>
    </row>
    <row r="2760" spans="1:10" x14ac:dyDescent="0.25">
      <c r="A2760" s="7">
        <v>3108</v>
      </c>
      <c r="B2760" s="8"/>
      <c r="C2760" s="8">
        <v>2</v>
      </c>
      <c r="D2760" s="8">
        <v>2</v>
      </c>
      <c r="I2760" s="7"/>
      <c r="J2760" s="8"/>
    </row>
    <row r="2761" spans="1:10" x14ac:dyDescent="0.25">
      <c r="A2761" s="7">
        <v>3109</v>
      </c>
      <c r="B2761" s="8"/>
      <c r="C2761" s="8">
        <v>114</v>
      </c>
      <c r="D2761" s="8">
        <v>114</v>
      </c>
      <c r="I2761" s="7"/>
      <c r="J2761" s="8"/>
    </row>
    <row r="2762" spans="1:10" x14ac:dyDescent="0.25">
      <c r="A2762" s="7">
        <v>3110</v>
      </c>
      <c r="B2762" s="8"/>
      <c r="C2762" s="8">
        <v>1</v>
      </c>
      <c r="D2762" s="8">
        <v>1</v>
      </c>
      <c r="I2762" s="7"/>
      <c r="J2762" s="8"/>
    </row>
    <row r="2763" spans="1:10" x14ac:dyDescent="0.25">
      <c r="A2763" s="7">
        <v>3111</v>
      </c>
      <c r="B2763" s="8"/>
      <c r="C2763" s="8">
        <v>76</v>
      </c>
      <c r="D2763" s="8">
        <v>76</v>
      </c>
      <c r="I2763" s="7"/>
      <c r="J2763" s="8"/>
    </row>
    <row r="2764" spans="1:10" x14ac:dyDescent="0.25">
      <c r="A2764" s="7">
        <v>3112</v>
      </c>
      <c r="B2764" s="8"/>
      <c r="C2764" s="8">
        <v>9</v>
      </c>
      <c r="D2764" s="8">
        <v>9</v>
      </c>
      <c r="I2764" s="7"/>
      <c r="J2764" s="8"/>
    </row>
    <row r="2765" spans="1:10" x14ac:dyDescent="0.25">
      <c r="A2765" s="7">
        <v>3113</v>
      </c>
      <c r="B2765" s="8"/>
      <c r="C2765" s="8">
        <v>37</v>
      </c>
      <c r="D2765" s="8">
        <v>37</v>
      </c>
      <c r="I2765" s="7"/>
      <c r="J2765" s="8"/>
    </row>
    <row r="2766" spans="1:10" x14ac:dyDescent="0.25">
      <c r="A2766" s="7">
        <v>3114</v>
      </c>
      <c r="B2766" s="8"/>
      <c r="C2766" s="8">
        <v>0</v>
      </c>
      <c r="D2766" s="8">
        <v>0</v>
      </c>
      <c r="I2766" s="7"/>
      <c r="J2766" s="8"/>
    </row>
    <row r="2767" spans="1:10" x14ac:dyDescent="0.25">
      <c r="A2767" s="7">
        <v>3115</v>
      </c>
      <c r="B2767" s="8"/>
      <c r="C2767" s="8">
        <v>1</v>
      </c>
      <c r="D2767" s="8">
        <v>1</v>
      </c>
      <c r="I2767" s="7"/>
      <c r="J2767" s="8"/>
    </row>
    <row r="2768" spans="1:10" x14ac:dyDescent="0.25">
      <c r="A2768" s="7">
        <v>3116</v>
      </c>
      <c r="B2768" s="8"/>
      <c r="C2768" s="8">
        <v>10</v>
      </c>
      <c r="D2768" s="8">
        <v>10</v>
      </c>
      <c r="I2768" s="7"/>
      <c r="J2768" s="8"/>
    </row>
    <row r="2769" spans="1:10" x14ac:dyDescent="0.25">
      <c r="A2769" s="7">
        <v>3117</v>
      </c>
      <c r="B2769" s="8"/>
      <c r="C2769" s="8">
        <v>1</v>
      </c>
      <c r="D2769" s="8">
        <v>1</v>
      </c>
      <c r="I2769" s="7"/>
      <c r="J2769" s="8"/>
    </row>
    <row r="2770" spans="1:10" x14ac:dyDescent="0.25">
      <c r="A2770" s="7">
        <v>3118</v>
      </c>
      <c r="B2770" s="8"/>
      <c r="C2770" s="8">
        <v>2</v>
      </c>
      <c r="D2770" s="8">
        <v>2</v>
      </c>
      <c r="I2770" s="7"/>
      <c r="J2770" s="8"/>
    </row>
    <row r="2771" spans="1:10" x14ac:dyDescent="0.25">
      <c r="A2771" s="7">
        <v>3119</v>
      </c>
      <c r="B2771" s="8"/>
      <c r="C2771" s="8">
        <v>1</v>
      </c>
      <c r="D2771" s="8">
        <v>1</v>
      </c>
      <c r="I2771" s="7"/>
      <c r="J2771" s="8"/>
    </row>
    <row r="2772" spans="1:10" x14ac:dyDescent="0.25">
      <c r="A2772" s="7">
        <v>3120</v>
      </c>
      <c r="B2772" s="8"/>
      <c r="C2772" s="8">
        <v>10</v>
      </c>
      <c r="D2772" s="8">
        <v>10</v>
      </c>
      <c r="I2772" s="7"/>
      <c r="J2772" s="8"/>
    </row>
    <row r="2773" spans="1:10" x14ac:dyDescent="0.25">
      <c r="A2773" s="7">
        <v>3147</v>
      </c>
      <c r="B2773" s="8">
        <v>213</v>
      </c>
      <c r="C2773" s="8"/>
      <c r="D2773" s="8">
        <v>213</v>
      </c>
      <c r="I2773" s="7"/>
      <c r="J2773" s="8"/>
    </row>
    <row r="2774" spans="1:10" x14ac:dyDescent="0.25">
      <c r="A2774" s="7">
        <v>3148</v>
      </c>
      <c r="B2774" s="8">
        <v>57</v>
      </c>
      <c r="C2774" s="8"/>
      <c r="D2774" s="8">
        <v>57</v>
      </c>
      <c r="I2774" s="7"/>
      <c r="J2774" s="8"/>
    </row>
    <row r="2775" spans="1:10" x14ac:dyDescent="0.25">
      <c r="A2775" s="7">
        <v>3149</v>
      </c>
      <c r="B2775" s="8">
        <v>25</v>
      </c>
      <c r="C2775" s="8"/>
      <c r="D2775" s="8">
        <v>25</v>
      </c>
      <c r="I2775" s="7"/>
      <c r="J2775" s="8"/>
    </row>
    <row r="2776" spans="1:10" x14ac:dyDescent="0.25">
      <c r="A2776" s="7">
        <v>3150</v>
      </c>
      <c r="B2776" s="8">
        <v>104</v>
      </c>
      <c r="C2776" s="8"/>
      <c r="D2776" s="8">
        <v>104</v>
      </c>
      <c r="I2776" s="7"/>
      <c r="J2776" s="8"/>
    </row>
    <row r="2777" spans="1:10" x14ac:dyDescent="0.25">
      <c r="A2777" s="7">
        <v>3151</v>
      </c>
      <c r="B2777" s="8">
        <v>34</v>
      </c>
      <c r="C2777" s="8"/>
      <c r="D2777" s="8">
        <v>34</v>
      </c>
      <c r="I2777" s="7"/>
      <c r="J2777" s="8"/>
    </row>
    <row r="2778" spans="1:10" x14ac:dyDescent="0.25">
      <c r="A2778" s="7">
        <v>3152</v>
      </c>
      <c r="B2778" s="8">
        <v>67</v>
      </c>
      <c r="C2778" s="8"/>
      <c r="D2778" s="8">
        <v>67</v>
      </c>
      <c r="I2778" s="7"/>
      <c r="J2778" s="8"/>
    </row>
    <row r="2779" spans="1:10" x14ac:dyDescent="0.25">
      <c r="A2779" s="7">
        <v>3153</v>
      </c>
      <c r="B2779" s="8">
        <v>241</v>
      </c>
      <c r="C2779" s="8"/>
      <c r="D2779" s="8">
        <v>241</v>
      </c>
      <c r="I2779" s="7"/>
      <c r="J2779" s="8"/>
    </row>
    <row r="2780" spans="1:10" x14ac:dyDescent="0.25">
      <c r="A2780" s="7">
        <v>3154</v>
      </c>
      <c r="B2780" s="8">
        <v>123</v>
      </c>
      <c r="C2780" s="8"/>
      <c r="D2780" s="8">
        <v>123</v>
      </c>
      <c r="I2780" s="7"/>
      <c r="J2780" s="8"/>
    </row>
    <row r="2781" spans="1:10" x14ac:dyDescent="0.25">
      <c r="A2781" s="7">
        <v>3155</v>
      </c>
      <c r="B2781" s="8">
        <v>302</v>
      </c>
      <c r="C2781" s="8"/>
      <c r="D2781" s="8">
        <v>302</v>
      </c>
      <c r="I2781" s="7"/>
      <c r="J2781" s="8"/>
    </row>
    <row r="2782" spans="1:10" x14ac:dyDescent="0.25">
      <c r="A2782" s="7">
        <v>3156</v>
      </c>
      <c r="B2782" s="8">
        <v>89</v>
      </c>
      <c r="C2782" s="8"/>
      <c r="D2782" s="8">
        <v>89</v>
      </c>
      <c r="I2782" s="7"/>
      <c r="J2782" s="8"/>
    </row>
    <row r="2783" spans="1:10" x14ac:dyDescent="0.25">
      <c r="A2783" s="7">
        <v>3157</v>
      </c>
      <c r="B2783" s="8">
        <v>41</v>
      </c>
      <c r="C2783" s="8"/>
      <c r="D2783" s="8">
        <v>41</v>
      </c>
      <c r="I2783" s="7"/>
      <c r="J2783" s="8"/>
    </row>
    <row r="2784" spans="1:10" x14ac:dyDescent="0.25">
      <c r="A2784" s="7">
        <v>3158</v>
      </c>
      <c r="B2784" s="8">
        <v>69</v>
      </c>
      <c r="C2784" s="8"/>
      <c r="D2784" s="8">
        <v>69</v>
      </c>
      <c r="I2784" s="7"/>
      <c r="J2784" s="8"/>
    </row>
    <row r="2785" spans="1:10" x14ac:dyDescent="0.25">
      <c r="A2785" s="7">
        <v>3159</v>
      </c>
      <c r="B2785" s="8">
        <v>52</v>
      </c>
      <c r="C2785" s="8"/>
      <c r="D2785" s="8">
        <v>52</v>
      </c>
      <c r="I2785" s="7"/>
      <c r="J2785" s="8"/>
    </row>
    <row r="2786" spans="1:10" x14ac:dyDescent="0.25">
      <c r="A2786" s="7">
        <v>3160</v>
      </c>
      <c r="B2786" s="8">
        <v>57</v>
      </c>
      <c r="C2786" s="8"/>
      <c r="D2786" s="8">
        <v>57</v>
      </c>
      <c r="I2786" s="7"/>
      <c r="J2786" s="8"/>
    </row>
    <row r="2787" spans="1:10" x14ac:dyDescent="0.25">
      <c r="A2787" s="7">
        <v>3161</v>
      </c>
      <c r="B2787" s="8">
        <v>74</v>
      </c>
      <c r="C2787" s="8"/>
      <c r="D2787" s="8">
        <v>74</v>
      </c>
      <c r="I2787" s="7"/>
      <c r="J2787" s="8"/>
    </row>
    <row r="2788" spans="1:10" x14ac:dyDescent="0.25">
      <c r="A2788" s="7">
        <v>3162</v>
      </c>
      <c r="B2788" s="8">
        <v>63</v>
      </c>
      <c r="C2788" s="8"/>
      <c r="D2788" s="8">
        <v>63</v>
      </c>
      <c r="I2788" s="7"/>
      <c r="J2788" s="8"/>
    </row>
    <row r="2789" spans="1:10" x14ac:dyDescent="0.25">
      <c r="A2789" s="7">
        <v>3163</v>
      </c>
      <c r="B2789" s="8">
        <v>72</v>
      </c>
      <c r="C2789" s="8"/>
      <c r="D2789" s="8">
        <v>72</v>
      </c>
      <c r="I2789" s="7"/>
      <c r="J2789" s="8"/>
    </row>
    <row r="2790" spans="1:10" x14ac:dyDescent="0.25">
      <c r="A2790" s="7">
        <v>3164</v>
      </c>
      <c r="B2790" s="8">
        <v>71</v>
      </c>
      <c r="C2790" s="8"/>
      <c r="D2790" s="8">
        <v>71</v>
      </c>
      <c r="I2790" s="7"/>
      <c r="J2790" s="8"/>
    </row>
    <row r="2791" spans="1:10" x14ac:dyDescent="0.25">
      <c r="A2791" s="7">
        <v>3165</v>
      </c>
      <c r="B2791" s="8">
        <v>21</v>
      </c>
      <c r="C2791" s="8"/>
      <c r="D2791" s="8">
        <v>21</v>
      </c>
      <c r="I2791" s="7"/>
      <c r="J2791" s="8"/>
    </row>
    <row r="2792" spans="1:10" x14ac:dyDescent="0.25">
      <c r="A2792" s="7">
        <v>3166</v>
      </c>
      <c r="B2792" s="8">
        <v>930</v>
      </c>
      <c r="C2792" s="8"/>
      <c r="D2792" s="8">
        <v>930</v>
      </c>
      <c r="I2792" s="7"/>
      <c r="J2792" s="8"/>
    </row>
    <row r="2793" spans="1:10" x14ac:dyDescent="0.25">
      <c r="A2793" s="7">
        <v>3167</v>
      </c>
      <c r="B2793" s="8">
        <v>55</v>
      </c>
      <c r="C2793" s="8"/>
      <c r="D2793" s="8">
        <v>55</v>
      </c>
      <c r="I2793" s="7"/>
      <c r="J2793" s="8"/>
    </row>
    <row r="2794" spans="1:10" x14ac:dyDescent="0.25">
      <c r="A2794" s="7">
        <v>3168</v>
      </c>
      <c r="B2794" s="8">
        <v>61</v>
      </c>
      <c r="C2794" s="8"/>
      <c r="D2794" s="8">
        <v>61</v>
      </c>
      <c r="I2794" s="7"/>
      <c r="J2794" s="8"/>
    </row>
    <row r="2795" spans="1:10" x14ac:dyDescent="0.25">
      <c r="A2795" s="7">
        <v>3169</v>
      </c>
      <c r="B2795" s="8">
        <v>82</v>
      </c>
      <c r="C2795" s="8"/>
      <c r="D2795" s="8">
        <v>82</v>
      </c>
      <c r="I2795" s="7"/>
      <c r="J2795" s="8"/>
    </row>
    <row r="2796" spans="1:10" x14ac:dyDescent="0.25">
      <c r="A2796" s="7">
        <v>3170</v>
      </c>
      <c r="B2796" s="8">
        <v>71</v>
      </c>
      <c r="C2796" s="8"/>
      <c r="D2796" s="8">
        <v>71</v>
      </c>
      <c r="I2796" s="7"/>
      <c r="J2796" s="8"/>
    </row>
    <row r="2797" spans="1:10" x14ac:dyDescent="0.25">
      <c r="A2797" s="7">
        <v>3171</v>
      </c>
      <c r="B2797" s="8">
        <v>117</v>
      </c>
      <c r="C2797" s="8"/>
      <c r="D2797" s="8">
        <v>117</v>
      </c>
      <c r="I2797" s="7"/>
      <c r="J2797" s="8"/>
    </row>
    <row r="2798" spans="1:10" x14ac:dyDescent="0.25">
      <c r="A2798" s="7">
        <v>3172</v>
      </c>
      <c r="B2798" s="8">
        <v>29</v>
      </c>
      <c r="C2798" s="8"/>
      <c r="D2798" s="8">
        <v>29</v>
      </c>
      <c r="I2798" s="7"/>
      <c r="J2798" s="8"/>
    </row>
    <row r="2799" spans="1:10" x14ac:dyDescent="0.25">
      <c r="A2799" s="7">
        <v>3173</v>
      </c>
      <c r="B2799" s="8">
        <v>74</v>
      </c>
      <c r="C2799" s="8"/>
      <c r="D2799" s="8">
        <v>74</v>
      </c>
      <c r="I2799" s="7"/>
      <c r="J2799" s="8"/>
    </row>
    <row r="2800" spans="1:10" x14ac:dyDescent="0.25">
      <c r="A2800" s="7">
        <v>3174</v>
      </c>
      <c r="B2800" s="8">
        <v>23</v>
      </c>
      <c r="C2800" s="8"/>
      <c r="D2800" s="8">
        <v>23</v>
      </c>
      <c r="I2800" s="7"/>
      <c r="J2800" s="8"/>
    </row>
    <row r="2801" spans="1:10" x14ac:dyDescent="0.25">
      <c r="A2801" s="7">
        <v>3175</v>
      </c>
      <c r="B2801" s="8">
        <v>60</v>
      </c>
      <c r="C2801" s="8"/>
      <c r="D2801" s="8">
        <v>60</v>
      </c>
      <c r="I2801" s="7"/>
      <c r="J2801" s="8"/>
    </row>
    <row r="2802" spans="1:10" x14ac:dyDescent="0.25">
      <c r="A2802" s="7">
        <v>3176</v>
      </c>
      <c r="B2802" s="8">
        <v>55</v>
      </c>
      <c r="C2802" s="8"/>
      <c r="D2802" s="8">
        <v>55</v>
      </c>
      <c r="I2802" s="7"/>
      <c r="J2802" s="8"/>
    </row>
    <row r="2803" spans="1:10" x14ac:dyDescent="0.25">
      <c r="A2803" s="7">
        <v>3177</v>
      </c>
      <c r="B2803" s="8">
        <v>51</v>
      </c>
      <c r="C2803" s="8"/>
      <c r="D2803" s="8">
        <v>51</v>
      </c>
      <c r="I2803" s="7"/>
      <c r="J2803" s="8"/>
    </row>
    <row r="2804" spans="1:10" x14ac:dyDescent="0.25">
      <c r="A2804" s="7">
        <v>3178</v>
      </c>
      <c r="B2804" s="8">
        <v>78</v>
      </c>
      <c r="C2804" s="8"/>
      <c r="D2804" s="8">
        <v>78</v>
      </c>
      <c r="I2804" s="7"/>
      <c r="J2804" s="8"/>
    </row>
    <row r="2805" spans="1:10" x14ac:dyDescent="0.25">
      <c r="A2805" s="7">
        <v>3179</v>
      </c>
      <c r="B2805" s="8">
        <v>62</v>
      </c>
      <c r="C2805" s="8"/>
      <c r="D2805" s="8">
        <v>62</v>
      </c>
      <c r="I2805" s="7"/>
      <c r="J2805" s="8"/>
    </row>
    <row r="2806" spans="1:10" x14ac:dyDescent="0.25">
      <c r="A2806" s="7">
        <v>3180</v>
      </c>
      <c r="B2806" s="8">
        <v>45</v>
      </c>
      <c r="C2806" s="8"/>
      <c r="D2806" s="8">
        <v>45</v>
      </c>
      <c r="I2806" s="7"/>
      <c r="J2806" s="8"/>
    </row>
    <row r="2807" spans="1:10" x14ac:dyDescent="0.25">
      <c r="A2807" s="7">
        <v>3181</v>
      </c>
      <c r="B2807" s="8">
        <v>15</v>
      </c>
      <c r="C2807" s="8"/>
      <c r="D2807" s="8">
        <v>15</v>
      </c>
      <c r="I2807" s="7"/>
      <c r="J2807" s="8"/>
    </row>
    <row r="2808" spans="1:10" x14ac:dyDescent="0.25">
      <c r="A2808" s="7">
        <v>3182</v>
      </c>
      <c r="B2808" s="8">
        <v>151</v>
      </c>
      <c r="C2808" s="8"/>
      <c r="D2808" s="8">
        <v>151</v>
      </c>
      <c r="I2808" s="7"/>
      <c r="J2808" s="8"/>
    </row>
    <row r="2809" spans="1:10" x14ac:dyDescent="0.25">
      <c r="A2809" s="7">
        <v>3183</v>
      </c>
      <c r="B2809" s="8">
        <v>68</v>
      </c>
      <c r="C2809" s="8"/>
      <c r="D2809" s="8">
        <v>68</v>
      </c>
      <c r="I2809" s="7"/>
      <c r="J2809" s="8"/>
    </row>
    <row r="2810" spans="1:10" x14ac:dyDescent="0.25">
      <c r="A2810" s="7">
        <v>3184</v>
      </c>
      <c r="B2810" s="8">
        <v>46</v>
      </c>
      <c r="C2810" s="8"/>
      <c r="D2810" s="8">
        <v>46</v>
      </c>
      <c r="I2810" s="7"/>
      <c r="J2810" s="8"/>
    </row>
    <row r="2811" spans="1:10" x14ac:dyDescent="0.25">
      <c r="A2811" s="7">
        <v>3185</v>
      </c>
      <c r="B2811" s="8">
        <v>24</v>
      </c>
      <c r="C2811" s="8"/>
      <c r="D2811" s="8">
        <v>24</v>
      </c>
      <c r="I2811" s="7"/>
      <c r="J2811" s="8"/>
    </row>
    <row r="2812" spans="1:10" x14ac:dyDescent="0.25">
      <c r="A2812" s="7">
        <v>3186</v>
      </c>
      <c r="B2812" s="8">
        <v>70</v>
      </c>
      <c r="C2812" s="8"/>
      <c r="D2812" s="8">
        <v>70</v>
      </c>
      <c r="I2812" s="7"/>
      <c r="J2812" s="8"/>
    </row>
    <row r="2813" spans="1:10" x14ac:dyDescent="0.25">
      <c r="A2813" s="7">
        <v>3187</v>
      </c>
      <c r="B2813" s="8">
        <v>244</v>
      </c>
      <c r="C2813" s="8"/>
      <c r="D2813" s="8">
        <v>244</v>
      </c>
      <c r="I2813" s="7"/>
      <c r="J2813" s="8"/>
    </row>
    <row r="2814" spans="1:10" x14ac:dyDescent="0.25">
      <c r="A2814" s="7">
        <v>3188</v>
      </c>
      <c r="B2814" s="8"/>
      <c r="C2814" s="8">
        <v>9</v>
      </c>
      <c r="D2814" s="8">
        <v>9</v>
      </c>
      <c r="I2814" s="7"/>
      <c r="J2814" s="8"/>
    </row>
    <row r="2815" spans="1:10" x14ac:dyDescent="0.25">
      <c r="A2815" s="7">
        <v>3189</v>
      </c>
      <c r="B2815" s="8"/>
      <c r="C2815" s="8">
        <v>19</v>
      </c>
      <c r="D2815" s="8">
        <v>19</v>
      </c>
      <c r="I2815" s="7"/>
      <c r="J2815" s="8"/>
    </row>
    <row r="2816" spans="1:10" x14ac:dyDescent="0.25">
      <c r="A2816" s="7">
        <v>3190</v>
      </c>
      <c r="B2816" s="8"/>
      <c r="C2816" s="8">
        <v>0</v>
      </c>
      <c r="D2816" s="8">
        <v>0</v>
      </c>
      <c r="I2816" s="7"/>
      <c r="J2816" s="8"/>
    </row>
    <row r="2817" spans="1:10" x14ac:dyDescent="0.25">
      <c r="A2817" s="7">
        <v>3191</v>
      </c>
      <c r="B2817" s="8"/>
      <c r="C2817" s="8">
        <v>4</v>
      </c>
      <c r="D2817" s="8">
        <v>4</v>
      </c>
      <c r="I2817" s="7"/>
      <c r="J2817" s="8"/>
    </row>
    <row r="2818" spans="1:10" x14ac:dyDescent="0.25">
      <c r="A2818" s="7">
        <v>3192</v>
      </c>
      <c r="B2818" s="8"/>
      <c r="C2818" s="8">
        <v>8</v>
      </c>
      <c r="D2818" s="8">
        <v>8</v>
      </c>
      <c r="I2818" s="7"/>
      <c r="J2818" s="8"/>
    </row>
    <row r="2819" spans="1:10" x14ac:dyDescent="0.25">
      <c r="A2819" s="7">
        <v>3193</v>
      </c>
      <c r="B2819" s="8"/>
      <c r="C2819" s="8">
        <v>24</v>
      </c>
      <c r="D2819" s="8">
        <v>24</v>
      </c>
      <c r="I2819" s="7"/>
      <c r="J2819" s="8"/>
    </row>
    <row r="2820" spans="1:10" x14ac:dyDescent="0.25">
      <c r="A2820" s="7">
        <v>3194</v>
      </c>
      <c r="B2820" s="8"/>
      <c r="C2820" s="8">
        <v>0</v>
      </c>
      <c r="D2820" s="8">
        <v>0</v>
      </c>
      <c r="I2820" s="7"/>
      <c r="J2820" s="8"/>
    </row>
    <row r="2821" spans="1:10" x14ac:dyDescent="0.25">
      <c r="A2821" s="7">
        <v>3195</v>
      </c>
      <c r="B2821" s="8"/>
      <c r="C2821" s="8">
        <v>39</v>
      </c>
      <c r="D2821" s="8">
        <v>39</v>
      </c>
      <c r="I2821" s="7"/>
      <c r="J2821" s="8"/>
    </row>
    <row r="2822" spans="1:10" x14ac:dyDescent="0.25">
      <c r="A2822" s="7">
        <v>3196</v>
      </c>
      <c r="B2822" s="8"/>
      <c r="C2822" s="8">
        <v>6</v>
      </c>
      <c r="D2822" s="8">
        <v>6</v>
      </c>
      <c r="I2822" s="7"/>
      <c r="J2822" s="8"/>
    </row>
    <row r="2823" spans="1:10" x14ac:dyDescent="0.25">
      <c r="A2823" s="7">
        <v>3197</v>
      </c>
      <c r="B2823" s="8"/>
      <c r="C2823" s="8">
        <v>4</v>
      </c>
      <c r="D2823" s="8">
        <v>4</v>
      </c>
      <c r="I2823" s="7"/>
      <c r="J2823" s="8"/>
    </row>
    <row r="2824" spans="1:10" x14ac:dyDescent="0.25">
      <c r="A2824" s="7">
        <v>3198</v>
      </c>
      <c r="B2824" s="8"/>
      <c r="C2824" s="8">
        <v>3</v>
      </c>
      <c r="D2824" s="8">
        <v>3</v>
      </c>
      <c r="I2824" s="7"/>
      <c r="J2824" s="8"/>
    </row>
    <row r="2825" spans="1:10" x14ac:dyDescent="0.25">
      <c r="A2825" s="7">
        <v>3199</v>
      </c>
      <c r="B2825" s="8"/>
      <c r="C2825" s="8">
        <v>53</v>
      </c>
      <c r="D2825" s="8">
        <v>53</v>
      </c>
      <c r="I2825" s="7"/>
      <c r="J2825" s="8"/>
    </row>
    <row r="2826" spans="1:10" x14ac:dyDescent="0.25">
      <c r="A2826" s="7">
        <v>3200</v>
      </c>
      <c r="B2826" s="8"/>
      <c r="C2826" s="8">
        <v>1</v>
      </c>
      <c r="D2826" s="8">
        <v>1</v>
      </c>
      <c r="I2826" s="7"/>
      <c r="J2826" s="8"/>
    </row>
    <row r="2827" spans="1:10" x14ac:dyDescent="0.25">
      <c r="A2827" s="7">
        <v>3201</v>
      </c>
      <c r="B2827" s="8"/>
      <c r="C2827" s="8">
        <v>2</v>
      </c>
      <c r="D2827" s="8">
        <v>2</v>
      </c>
      <c r="I2827" s="7"/>
      <c r="J2827" s="8"/>
    </row>
    <row r="2828" spans="1:10" x14ac:dyDescent="0.25">
      <c r="A2828" s="7">
        <v>3202</v>
      </c>
      <c r="B2828" s="8"/>
      <c r="C2828" s="8">
        <v>25</v>
      </c>
      <c r="D2828" s="8">
        <v>25</v>
      </c>
      <c r="I2828" s="7"/>
      <c r="J2828" s="8"/>
    </row>
    <row r="2829" spans="1:10" x14ac:dyDescent="0.25">
      <c r="A2829" s="7">
        <v>3203</v>
      </c>
      <c r="B2829" s="8"/>
      <c r="C2829" s="8">
        <v>6</v>
      </c>
      <c r="D2829" s="8">
        <v>6</v>
      </c>
      <c r="I2829" s="7"/>
      <c r="J2829" s="8"/>
    </row>
    <row r="2830" spans="1:10" x14ac:dyDescent="0.25">
      <c r="A2830" s="7">
        <v>3204</v>
      </c>
      <c r="B2830" s="8"/>
      <c r="C2830" s="8">
        <v>0</v>
      </c>
      <c r="D2830" s="8">
        <v>0</v>
      </c>
      <c r="I2830" s="7"/>
      <c r="J2830" s="8"/>
    </row>
    <row r="2831" spans="1:10" x14ac:dyDescent="0.25">
      <c r="A2831" s="7">
        <v>3205</v>
      </c>
      <c r="B2831" s="8"/>
      <c r="C2831" s="8">
        <v>12</v>
      </c>
      <c r="D2831" s="8">
        <v>12</v>
      </c>
      <c r="I2831" s="7"/>
      <c r="J2831" s="8"/>
    </row>
    <row r="2832" spans="1:10" x14ac:dyDescent="0.25">
      <c r="A2832" s="7">
        <v>3206</v>
      </c>
      <c r="B2832" s="8"/>
      <c r="C2832" s="8">
        <v>0</v>
      </c>
      <c r="D2832" s="8">
        <v>0</v>
      </c>
      <c r="I2832" s="7"/>
      <c r="J2832" s="8"/>
    </row>
    <row r="2833" spans="1:10" x14ac:dyDescent="0.25">
      <c r="A2833" s="7">
        <v>3207</v>
      </c>
      <c r="B2833" s="8"/>
      <c r="C2833" s="8">
        <v>36</v>
      </c>
      <c r="D2833" s="8">
        <v>36</v>
      </c>
      <c r="I2833" s="7"/>
      <c r="J2833" s="8"/>
    </row>
    <row r="2834" spans="1:10" x14ac:dyDescent="0.25">
      <c r="A2834" s="7">
        <v>3208</v>
      </c>
      <c r="B2834" s="8">
        <v>82</v>
      </c>
      <c r="C2834" s="8"/>
      <c r="D2834" s="8">
        <v>82</v>
      </c>
      <c r="I2834" s="7"/>
      <c r="J2834" s="8"/>
    </row>
    <row r="2835" spans="1:10" x14ac:dyDescent="0.25">
      <c r="A2835" s="7">
        <v>3209</v>
      </c>
      <c r="B2835" s="8">
        <v>226</v>
      </c>
      <c r="C2835" s="8"/>
      <c r="D2835" s="8">
        <v>226</v>
      </c>
      <c r="I2835" s="7"/>
      <c r="J2835" s="8"/>
    </row>
    <row r="2836" spans="1:10" x14ac:dyDescent="0.25">
      <c r="A2836" s="7">
        <v>3210</v>
      </c>
      <c r="B2836" s="8">
        <v>60</v>
      </c>
      <c r="C2836" s="8"/>
      <c r="D2836" s="8">
        <v>60</v>
      </c>
      <c r="I2836" s="7"/>
      <c r="J2836" s="8"/>
    </row>
    <row r="2837" spans="1:10" x14ac:dyDescent="0.25">
      <c r="A2837" s="7">
        <v>3211</v>
      </c>
      <c r="B2837" s="8">
        <v>322</v>
      </c>
      <c r="C2837" s="8"/>
      <c r="D2837" s="8">
        <v>322</v>
      </c>
      <c r="I2837" s="7"/>
      <c r="J2837" s="8"/>
    </row>
    <row r="2838" spans="1:10" x14ac:dyDescent="0.25">
      <c r="A2838" s="7">
        <v>3212</v>
      </c>
      <c r="B2838" s="8">
        <v>94</v>
      </c>
      <c r="C2838" s="8"/>
      <c r="D2838" s="8">
        <v>94</v>
      </c>
      <c r="I2838" s="7"/>
      <c r="J2838" s="8"/>
    </row>
    <row r="2839" spans="1:10" x14ac:dyDescent="0.25">
      <c r="A2839" s="7">
        <v>3213</v>
      </c>
      <c r="B2839" s="8">
        <v>47</v>
      </c>
      <c r="C2839" s="8"/>
      <c r="D2839" s="8">
        <v>47</v>
      </c>
      <c r="I2839" s="7"/>
      <c r="J2839" s="8"/>
    </row>
    <row r="2840" spans="1:10" x14ac:dyDescent="0.25">
      <c r="A2840" s="7">
        <v>3214</v>
      </c>
      <c r="B2840" s="8">
        <v>115</v>
      </c>
      <c r="C2840" s="8"/>
      <c r="D2840" s="8">
        <v>115</v>
      </c>
      <c r="I2840" s="7"/>
      <c r="J2840" s="8"/>
    </row>
    <row r="2841" spans="1:10" x14ac:dyDescent="0.25">
      <c r="A2841" s="7">
        <v>3215</v>
      </c>
      <c r="B2841" s="8">
        <v>134</v>
      </c>
      <c r="C2841" s="8"/>
      <c r="D2841" s="8">
        <v>134</v>
      </c>
      <c r="I2841" s="7"/>
      <c r="J2841" s="8"/>
    </row>
    <row r="2842" spans="1:10" x14ac:dyDescent="0.25">
      <c r="A2842" s="7">
        <v>3216</v>
      </c>
      <c r="B2842" s="8">
        <v>35</v>
      </c>
      <c r="C2842" s="8"/>
      <c r="D2842" s="8">
        <v>35</v>
      </c>
      <c r="I2842" s="7"/>
      <c r="J2842" s="8"/>
    </row>
    <row r="2843" spans="1:10" x14ac:dyDescent="0.25">
      <c r="A2843" s="7">
        <v>3217</v>
      </c>
      <c r="B2843" s="8">
        <v>104</v>
      </c>
      <c r="C2843" s="8"/>
      <c r="D2843" s="8">
        <v>104</v>
      </c>
      <c r="I2843" s="7"/>
      <c r="J2843" s="8"/>
    </row>
    <row r="2844" spans="1:10" x14ac:dyDescent="0.25">
      <c r="A2844" s="7">
        <v>3218</v>
      </c>
      <c r="B2844" s="8">
        <v>184</v>
      </c>
      <c r="C2844" s="8"/>
      <c r="D2844" s="8">
        <v>184</v>
      </c>
      <c r="I2844" s="7"/>
      <c r="J2844" s="8"/>
    </row>
    <row r="2845" spans="1:10" x14ac:dyDescent="0.25">
      <c r="A2845" s="7">
        <v>3219</v>
      </c>
      <c r="B2845" s="8">
        <v>119</v>
      </c>
      <c r="C2845" s="8"/>
      <c r="D2845" s="8">
        <v>119</v>
      </c>
      <c r="I2845" s="7"/>
      <c r="J2845" s="8"/>
    </row>
    <row r="2846" spans="1:10" x14ac:dyDescent="0.25">
      <c r="A2846" s="7">
        <v>3220</v>
      </c>
      <c r="B2846" s="8">
        <v>59</v>
      </c>
      <c r="C2846" s="8"/>
      <c r="D2846" s="8">
        <v>59</v>
      </c>
      <c r="I2846" s="7"/>
      <c r="J2846" s="8"/>
    </row>
    <row r="2847" spans="1:10" x14ac:dyDescent="0.25">
      <c r="A2847" s="7">
        <v>3221</v>
      </c>
      <c r="B2847" s="8">
        <v>113</v>
      </c>
      <c r="C2847" s="8"/>
      <c r="D2847" s="8">
        <v>113</v>
      </c>
      <c r="I2847" s="7"/>
      <c r="J2847" s="8"/>
    </row>
    <row r="2848" spans="1:10" x14ac:dyDescent="0.25">
      <c r="A2848" s="7">
        <v>3222</v>
      </c>
      <c r="B2848" s="8">
        <v>84</v>
      </c>
      <c r="C2848" s="8"/>
      <c r="D2848" s="8">
        <v>84</v>
      </c>
      <c r="I2848" s="7"/>
      <c r="J2848" s="8"/>
    </row>
    <row r="2849" spans="1:10" x14ac:dyDescent="0.25">
      <c r="A2849" s="7">
        <v>3223</v>
      </c>
      <c r="B2849" s="8">
        <v>74</v>
      </c>
      <c r="C2849" s="8"/>
      <c r="D2849" s="8">
        <v>74</v>
      </c>
      <c r="I2849" s="7"/>
      <c r="J2849" s="8"/>
    </row>
    <row r="2850" spans="1:10" x14ac:dyDescent="0.25">
      <c r="A2850" s="7">
        <v>3224</v>
      </c>
      <c r="B2850" s="8">
        <v>216</v>
      </c>
      <c r="C2850" s="8"/>
      <c r="D2850" s="8">
        <v>216</v>
      </c>
      <c r="I2850" s="7"/>
      <c r="J2850" s="8"/>
    </row>
    <row r="2851" spans="1:10" x14ac:dyDescent="0.25">
      <c r="A2851" s="7">
        <v>3225</v>
      </c>
      <c r="B2851" s="8">
        <v>39</v>
      </c>
      <c r="C2851" s="8"/>
      <c r="D2851" s="8">
        <v>39</v>
      </c>
      <c r="I2851" s="7"/>
      <c r="J2851" s="8"/>
    </row>
    <row r="2852" spans="1:10" x14ac:dyDescent="0.25">
      <c r="A2852" s="7">
        <v>3226</v>
      </c>
      <c r="B2852" s="8">
        <v>21</v>
      </c>
      <c r="C2852" s="8"/>
      <c r="D2852" s="8">
        <v>21</v>
      </c>
      <c r="I2852" s="7"/>
      <c r="J2852" s="8"/>
    </row>
    <row r="2853" spans="1:10" x14ac:dyDescent="0.25">
      <c r="A2853" s="7">
        <v>3227</v>
      </c>
      <c r="B2853" s="8">
        <v>30</v>
      </c>
      <c r="C2853" s="8"/>
      <c r="D2853" s="8">
        <v>30</v>
      </c>
      <c r="I2853" s="7"/>
      <c r="J2853" s="8"/>
    </row>
    <row r="2854" spans="1:10" x14ac:dyDescent="0.25">
      <c r="A2854" s="7">
        <v>3228</v>
      </c>
      <c r="B2854" s="8">
        <v>37</v>
      </c>
      <c r="C2854" s="8"/>
      <c r="D2854" s="8">
        <v>37</v>
      </c>
      <c r="I2854" s="7"/>
      <c r="J2854" s="8"/>
    </row>
    <row r="2855" spans="1:10" x14ac:dyDescent="0.25">
      <c r="A2855" s="7">
        <v>3229</v>
      </c>
      <c r="B2855" s="8">
        <v>202</v>
      </c>
      <c r="C2855" s="8"/>
      <c r="D2855" s="8">
        <v>202</v>
      </c>
      <c r="I2855" s="7"/>
      <c r="J2855" s="8"/>
    </row>
    <row r="2856" spans="1:10" x14ac:dyDescent="0.25">
      <c r="A2856" s="7">
        <v>3230</v>
      </c>
      <c r="B2856" s="8">
        <v>37</v>
      </c>
      <c r="C2856" s="8"/>
      <c r="D2856" s="8">
        <v>37</v>
      </c>
      <c r="I2856" s="7"/>
      <c r="J2856" s="8"/>
    </row>
    <row r="2857" spans="1:10" x14ac:dyDescent="0.25">
      <c r="A2857" s="7">
        <v>3231</v>
      </c>
      <c r="B2857" s="8">
        <v>28</v>
      </c>
      <c r="C2857" s="8"/>
      <c r="D2857" s="8">
        <v>28</v>
      </c>
      <c r="I2857" s="7"/>
      <c r="J2857" s="8"/>
    </row>
    <row r="2858" spans="1:10" x14ac:dyDescent="0.25">
      <c r="A2858" s="7">
        <v>3232</v>
      </c>
      <c r="B2858" s="8">
        <v>26</v>
      </c>
      <c r="C2858" s="8"/>
      <c r="D2858" s="8">
        <v>26</v>
      </c>
      <c r="I2858" s="7"/>
      <c r="J2858" s="8"/>
    </row>
    <row r="2859" spans="1:10" x14ac:dyDescent="0.25">
      <c r="A2859" s="7">
        <v>3233</v>
      </c>
      <c r="B2859" s="8">
        <v>61</v>
      </c>
      <c r="C2859" s="8"/>
      <c r="D2859" s="8">
        <v>61</v>
      </c>
      <c r="I2859" s="7"/>
      <c r="J2859" s="8"/>
    </row>
    <row r="2860" spans="1:10" x14ac:dyDescent="0.25">
      <c r="A2860" s="7">
        <v>3234</v>
      </c>
      <c r="B2860" s="8">
        <v>115</v>
      </c>
      <c r="C2860" s="8"/>
      <c r="D2860" s="8">
        <v>115</v>
      </c>
      <c r="I2860" s="7"/>
      <c r="J2860" s="8"/>
    </row>
    <row r="2861" spans="1:10" x14ac:dyDescent="0.25">
      <c r="A2861" s="7">
        <v>3235</v>
      </c>
      <c r="B2861" s="8">
        <v>181</v>
      </c>
      <c r="C2861" s="8"/>
      <c r="D2861" s="8">
        <v>181</v>
      </c>
      <c r="I2861" s="7"/>
      <c r="J2861" s="8"/>
    </row>
    <row r="2862" spans="1:10" x14ac:dyDescent="0.25">
      <c r="A2862" s="7">
        <v>3236</v>
      </c>
      <c r="B2862" s="8">
        <v>110</v>
      </c>
      <c r="C2862" s="8"/>
      <c r="D2862" s="8">
        <v>110</v>
      </c>
      <c r="I2862" s="7"/>
      <c r="J2862" s="8"/>
    </row>
    <row r="2863" spans="1:10" x14ac:dyDescent="0.25">
      <c r="A2863" s="7">
        <v>3237</v>
      </c>
      <c r="B2863" s="8">
        <v>269</v>
      </c>
      <c r="C2863" s="8"/>
      <c r="D2863" s="8">
        <v>269</v>
      </c>
      <c r="I2863" s="7"/>
      <c r="J2863" s="8"/>
    </row>
    <row r="2864" spans="1:10" x14ac:dyDescent="0.25">
      <c r="A2864" s="7">
        <v>3238</v>
      </c>
      <c r="B2864" s="8">
        <v>79</v>
      </c>
      <c r="C2864" s="8"/>
      <c r="D2864" s="8">
        <v>79</v>
      </c>
      <c r="I2864" s="7"/>
      <c r="J2864" s="8"/>
    </row>
    <row r="2865" spans="1:10" x14ac:dyDescent="0.25">
      <c r="A2865" s="7">
        <v>3239</v>
      </c>
      <c r="B2865" s="8">
        <v>104</v>
      </c>
      <c r="C2865" s="8"/>
      <c r="D2865" s="8">
        <v>104</v>
      </c>
      <c r="I2865" s="7"/>
      <c r="J2865" s="8"/>
    </row>
    <row r="2866" spans="1:10" x14ac:dyDescent="0.25">
      <c r="A2866" s="7">
        <v>3240</v>
      </c>
      <c r="B2866" s="8">
        <v>34</v>
      </c>
      <c r="C2866" s="8"/>
      <c r="D2866" s="8">
        <v>34</v>
      </c>
      <c r="I2866" s="7"/>
      <c r="J2866" s="8"/>
    </row>
    <row r="2867" spans="1:10" x14ac:dyDescent="0.25">
      <c r="A2867" s="7">
        <v>3241</v>
      </c>
      <c r="B2867" s="8">
        <v>167</v>
      </c>
      <c r="C2867" s="8"/>
      <c r="D2867" s="8">
        <v>167</v>
      </c>
      <c r="I2867" s="7"/>
      <c r="J2867" s="8"/>
    </row>
    <row r="2868" spans="1:10" x14ac:dyDescent="0.25">
      <c r="A2868" s="7">
        <v>3242</v>
      </c>
      <c r="B2868" s="8">
        <v>183</v>
      </c>
      <c r="C2868" s="8"/>
      <c r="D2868" s="8">
        <v>183</v>
      </c>
      <c r="I2868" s="7"/>
      <c r="J2868" s="8"/>
    </row>
    <row r="2869" spans="1:10" x14ac:dyDescent="0.25">
      <c r="A2869" s="7">
        <v>3243</v>
      </c>
      <c r="B2869" s="8">
        <v>71</v>
      </c>
      <c r="C2869" s="8"/>
      <c r="D2869" s="8">
        <v>71</v>
      </c>
      <c r="I2869" s="7"/>
      <c r="J2869" s="8"/>
    </row>
    <row r="2870" spans="1:10" x14ac:dyDescent="0.25">
      <c r="A2870" s="7">
        <v>3244</v>
      </c>
      <c r="B2870" s="8">
        <v>69</v>
      </c>
      <c r="C2870" s="8"/>
      <c r="D2870" s="8">
        <v>69</v>
      </c>
      <c r="I2870" s="7"/>
      <c r="J2870" s="8"/>
    </row>
    <row r="2871" spans="1:10" x14ac:dyDescent="0.25">
      <c r="A2871" s="7">
        <v>3245</v>
      </c>
      <c r="B2871" s="8">
        <v>270</v>
      </c>
      <c r="C2871" s="8"/>
      <c r="D2871" s="8">
        <v>270</v>
      </c>
      <c r="I2871" s="7"/>
      <c r="J2871" s="8"/>
    </row>
    <row r="2872" spans="1:10" x14ac:dyDescent="0.25">
      <c r="A2872" s="7">
        <v>3246</v>
      </c>
      <c r="B2872" s="8">
        <v>193</v>
      </c>
      <c r="C2872" s="8"/>
      <c r="D2872" s="8">
        <v>193</v>
      </c>
      <c r="I2872" s="7"/>
      <c r="J2872" s="8"/>
    </row>
    <row r="2873" spans="1:10" x14ac:dyDescent="0.25">
      <c r="A2873" s="7">
        <v>3247</v>
      </c>
      <c r="B2873" s="8">
        <v>57</v>
      </c>
      <c r="C2873" s="8"/>
      <c r="D2873" s="8">
        <v>57</v>
      </c>
      <c r="I2873" s="7"/>
      <c r="J2873" s="8"/>
    </row>
    <row r="2874" spans="1:10" x14ac:dyDescent="0.25">
      <c r="A2874" s="7">
        <v>3248</v>
      </c>
      <c r="B2874" s="8">
        <v>200</v>
      </c>
      <c r="C2874" s="8"/>
      <c r="D2874" s="8">
        <v>200</v>
      </c>
      <c r="I2874" s="7"/>
      <c r="J2874" s="8"/>
    </row>
    <row r="2875" spans="1:10" x14ac:dyDescent="0.25">
      <c r="A2875" s="7">
        <v>3249</v>
      </c>
      <c r="B2875" s="8">
        <v>88</v>
      </c>
      <c r="C2875" s="8"/>
      <c r="D2875" s="8">
        <v>88</v>
      </c>
      <c r="I2875" s="7"/>
      <c r="J2875" s="8"/>
    </row>
    <row r="2876" spans="1:10" x14ac:dyDescent="0.25">
      <c r="A2876" s="7">
        <v>3250</v>
      </c>
      <c r="B2876" s="8">
        <v>213</v>
      </c>
      <c r="C2876" s="8"/>
      <c r="D2876" s="8">
        <v>213</v>
      </c>
      <c r="I2876" s="7"/>
      <c r="J2876" s="8"/>
    </row>
    <row r="2877" spans="1:10" x14ac:dyDescent="0.25">
      <c r="A2877" s="7">
        <v>3251</v>
      </c>
      <c r="B2877" s="8">
        <v>20</v>
      </c>
      <c r="C2877" s="8"/>
      <c r="D2877" s="8">
        <v>20</v>
      </c>
      <c r="I2877" s="7"/>
      <c r="J2877" s="8"/>
    </row>
    <row r="2878" spans="1:10" x14ac:dyDescent="0.25">
      <c r="A2878" s="7">
        <v>3252</v>
      </c>
      <c r="B2878" s="8">
        <v>50</v>
      </c>
      <c r="C2878" s="8"/>
      <c r="D2878" s="8">
        <v>50</v>
      </c>
      <c r="I2878" s="7"/>
      <c r="J2878" s="8"/>
    </row>
    <row r="2879" spans="1:10" x14ac:dyDescent="0.25">
      <c r="A2879" s="7">
        <v>3253</v>
      </c>
      <c r="B2879" s="8">
        <v>115</v>
      </c>
      <c r="C2879" s="8"/>
      <c r="D2879" s="8">
        <v>115</v>
      </c>
      <c r="I2879" s="7"/>
      <c r="J2879" s="8"/>
    </row>
    <row r="2880" spans="1:10" x14ac:dyDescent="0.25">
      <c r="A2880" s="7">
        <v>3254</v>
      </c>
      <c r="B2880" s="8">
        <v>186</v>
      </c>
      <c r="C2880" s="8"/>
      <c r="D2880" s="8">
        <v>186</v>
      </c>
      <c r="I2880" s="7"/>
      <c r="J2880" s="8"/>
    </row>
    <row r="2881" spans="1:10" x14ac:dyDescent="0.25">
      <c r="A2881" s="7">
        <v>3255</v>
      </c>
      <c r="B2881" s="8">
        <v>18</v>
      </c>
      <c r="C2881" s="8"/>
      <c r="D2881" s="8">
        <v>18</v>
      </c>
      <c r="I2881" s="7"/>
      <c r="J2881" s="8"/>
    </row>
    <row r="2882" spans="1:10" x14ac:dyDescent="0.25">
      <c r="A2882" s="7">
        <v>3256</v>
      </c>
      <c r="B2882" s="8">
        <v>176</v>
      </c>
      <c r="C2882" s="8"/>
      <c r="D2882" s="8">
        <v>176</v>
      </c>
      <c r="I2882" s="7"/>
      <c r="J2882" s="8"/>
    </row>
    <row r="2883" spans="1:10" x14ac:dyDescent="0.25">
      <c r="A2883" s="7">
        <v>3257</v>
      </c>
      <c r="B2883" s="8">
        <v>41</v>
      </c>
      <c r="C2883" s="8"/>
      <c r="D2883" s="8">
        <v>41</v>
      </c>
      <c r="I2883" s="7"/>
      <c r="J2883" s="8"/>
    </row>
    <row r="2884" spans="1:10" x14ac:dyDescent="0.25">
      <c r="A2884" s="7">
        <v>3258</v>
      </c>
      <c r="B2884" s="8">
        <v>75</v>
      </c>
      <c r="C2884" s="8"/>
      <c r="D2884" s="8">
        <v>75</v>
      </c>
      <c r="I2884" s="7"/>
      <c r="J2884" s="8"/>
    </row>
    <row r="2885" spans="1:10" x14ac:dyDescent="0.25">
      <c r="A2885" s="7">
        <v>3259</v>
      </c>
      <c r="B2885" s="8">
        <v>97</v>
      </c>
      <c r="C2885" s="8"/>
      <c r="D2885" s="8">
        <v>97</v>
      </c>
      <c r="I2885" s="7"/>
      <c r="J2885" s="8"/>
    </row>
    <row r="2886" spans="1:10" x14ac:dyDescent="0.25">
      <c r="A2886" s="7">
        <v>3260</v>
      </c>
      <c r="B2886" s="8">
        <v>73</v>
      </c>
      <c r="C2886" s="8"/>
      <c r="D2886" s="8">
        <v>73</v>
      </c>
      <c r="I2886" s="7"/>
      <c r="J2886" s="8"/>
    </row>
    <row r="2887" spans="1:10" x14ac:dyDescent="0.25">
      <c r="A2887" s="7">
        <v>3261</v>
      </c>
      <c r="B2887" s="8">
        <v>49</v>
      </c>
      <c r="C2887" s="8"/>
      <c r="D2887" s="8">
        <v>49</v>
      </c>
      <c r="I2887" s="7"/>
      <c r="J2887" s="8"/>
    </row>
    <row r="2888" spans="1:10" x14ac:dyDescent="0.25">
      <c r="A2888" s="7">
        <v>3262</v>
      </c>
      <c r="B2888" s="8">
        <v>134</v>
      </c>
      <c r="C2888" s="8"/>
      <c r="D2888" s="8">
        <v>134</v>
      </c>
      <c r="I2888" s="7"/>
      <c r="J2888" s="8"/>
    </row>
    <row r="2889" spans="1:10" x14ac:dyDescent="0.25">
      <c r="A2889" s="7">
        <v>3263</v>
      </c>
      <c r="B2889" s="8">
        <v>68</v>
      </c>
      <c r="C2889" s="8"/>
      <c r="D2889" s="8">
        <v>68</v>
      </c>
      <c r="I2889" s="7"/>
      <c r="J2889" s="8"/>
    </row>
    <row r="2890" spans="1:10" x14ac:dyDescent="0.25">
      <c r="A2890" s="7">
        <v>3264</v>
      </c>
      <c r="B2890" s="8">
        <v>49</v>
      </c>
      <c r="C2890" s="8"/>
      <c r="D2890" s="8">
        <v>49</v>
      </c>
      <c r="I2890" s="7"/>
      <c r="J2890" s="8"/>
    </row>
    <row r="2891" spans="1:10" x14ac:dyDescent="0.25">
      <c r="A2891" s="7">
        <v>3265</v>
      </c>
      <c r="B2891" s="8">
        <v>63</v>
      </c>
      <c r="C2891" s="8"/>
      <c r="D2891" s="8">
        <v>63</v>
      </c>
      <c r="I2891" s="7"/>
      <c r="J2891" s="8"/>
    </row>
    <row r="2892" spans="1:10" x14ac:dyDescent="0.25">
      <c r="A2892" s="7">
        <v>3266</v>
      </c>
      <c r="B2892" s="8">
        <v>163</v>
      </c>
      <c r="C2892" s="8"/>
      <c r="D2892" s="8">
        <v>163</v>
      </c>
      <c r="I2892" s="7"/>
      <c r="J2892" s="8"/>
    </row>
    <row r="2893" spans="1:10" x14ac:dyDescent="0.25">
      <c r="A2893" s="7">
        <v>3267</v>
      </c>
      <c r="B2893" s="8">
        <v>288</v>
      </c>
      <c r="C2893" s="8"/>
      <c r="D2893" s="8">
        <v>288</v>
      </c>
      <c r="I2893" s="7"/>
      <c r="J2893" s="8"/>
    </row>
    <row r="2894" spans="1:10" x14ac:dyDescent="0.25">
      <c r="A2894" s="7">
        <v>3268</v>
      </c>
      <c r="B2894" s="8">
        <v>42</v>
      </c>
      <c r="C2894" s="8"/>
      <c r="D2894" s="8">
        <v>42</v>
      </c>
      <c r="I2894" s="7"/>
      <c r="J2894" s="8"/>
    </row>
    <row r="2895" spans="1:10" x14ac:dyDescent="0.25">
      <c r="A2895" s="7">
        <v>3269</v>
      </c>
      <c r="B2895" s="8">
        <v>70</v>
      </c>
      <c r="C2895" s="8"/>
      <c r="D2895" s="8">
        <v>70</v>
      </c>
      <c r="I2895" s="7"/>
      <c r="J2895" s="8"/>
    </row>
    <row r="2896" spans="1:10" x14ac:dyDescent="0.25">
      <c r="A2896" s="7">
        <v>3270</v>
      </c>
      <c r="B2896" s="8">
        <v>30</v>
      </c>
      <c r="C2896" s="8"/>
      <c r="D2896" s="8">
        <v>30</v>
      </c>
      <c r="I2896" s="7"/>
      <c r="J2896" s="8"/>
    </row>
    <row r="2897" spans="1:10" x14ac:dyDescent="0.25">
      <c r="A2897" s="7">
        <v>3271</v>
      </c>
      <c r="B2897" s="8">
        <v>51</v>
      </c>
      <c r="C2897" s="8"/>
      <c r="D2897" s="8">
        <v>51</v>
      </c>
      <c r="I2897" s="7"/>
      <c r="J2897" s="8"/>
    </row>
    <row r="2898" spans="1:10" x14ac:dyDescent="0.25">
      <c r="A2898" s="7">
        <v>3272</v>
      </c>
      <c r="B2898" s="8">
        <v>145</v>
      </c>
      <c r="C2898" s="8"/>
      <c r="D2898" s="8">
        <v>145</v>
      </c>
      <c r="I2898" s="7"/>
      <c r="J2898" s="8"/>
    </row>
    <row r="2899" spans="1:10" x14ac:dyDescent="0.25">
      <c r="A2899" s="7">
        <v>3273</v>
      </c>
      <c r="B2899" s="8">
        <v>21</v>
      </c>
      <c r="C2899" s="8"/>
      <c r="D2899" s="8">
        <v>21</v>
      </c>
      <c r="I2899" s="7"/>
      <c r="J2899" s="8"/>
    </row>
    <row r="2900" spans="1:10" x14ac:dyDescent="0.25">
      <c r="A2900" s="7">
        <v>3274</v>
      </c>
      <c r="B2900" s="8">
        <v>286</v>
      </c>
      <c r="C2900" s="8"/>
      <c r="D2900" s="8">
        <v>286</v>
      </c>
      <c r="I2900" s="7"/>
      <c r="J2900" s="8"/>
    </row>
    <row r="2901" spans="1:10" x14ac:dyDescent="0.25">
      <c r="A2901" s="7">
        <v>3275</v>
      </c>
      <c r="B2901" s="8">
        <v>12</v>
      </c>
      <c r="C2901" s="8"/>
      <c r="D2901" s="8">
        <v>12</v>
      </c>
      <c r="I2901" s="7"/>
      <c r="J2901" s="8"/>
    </row>
    <row r="2902" spans="1:10" x14ac:dyDescent="0.25">
      <c r="A2902" s="7">
        <v>3276</v>
      </c>
      <c r="B2902" s="8">
        <v>100</v>
      </c>
      <c r="C2902" s="8"/>
      <c r="D2902" s="8">
        <v>100</v>
      </c>
      <c r="I2902" s="7"/>
      <c r="J2902" s="8"/>
    </row>
    <row r="2903" spans="1:10" x14ac:dyDescent="0.25">
      <c r="A2903" s="7">
        <v>3277</v>
      </c>
      <c r="B2903" s="8">
        <v>100</v>
      </c>
      <c r="C2903" s="8"/>
      <c r="D2903" s="8">
        <v>100</v>
      </c>
      <c r="I2903" s="7"/>
      <c r="J2903" s="8"/>
    </row>
    <row r="2904" spans="1:10" x14ac:dyDescent="0.25">
      <c r="A2904" s="7">
        <v>3278</v>
      </c>
      <c r="B2904" s="8">
        <v>34</v>
      </c>
      <c r="C2904" s="8"/>
      <c r="D2904" s="8">
        <v>34</v>
      </c>
      <c r="I2904" s="7"/>
      <c r="J2904" s="8"/>
    </row>
    <row r="2905" spans="1:10" x14ac:dyDescent="0.25">
      <c r="A2905" s="7">
        <v>3279</v>
      </c>
      <c r="B2905" s="8">
        <v>63</v>
      </c>
      <c r="C2905" s="8"/>
      <c r="D2905" s="8">
        <v>63</v>
      </c>
      <c r="I2905" s="7"/>
      <c r="J2905" s="8"/>
    </row>
    <row r="2906" spans="1:10" x14ac:dyDescent="0.25">
      <c r="A2906" s="7">
        <v>3280</v>
      </c>
      <c r="B2906" s="8">
        <v>30</v>
      </c>
      <c r="C2906" s="8"/>
      <c r="D2906" s="8">
        <v>30</v>
      </c>
      <c r="I2906" s="7"/>
      <c r="J2906" s="8"/>
    </row>
    <row r="2907" spans="1:10" x14ac:dyDescent="0.25">
      <c r="A2907" s="7">
        <v>3281</v>
      </c>
      <c r="B2907" s="8">
        <v>47</v>
      </c>
      <c r="C2907" s="8"/>
      <c r="D2907" s="8">
        <v>47</v>
      </c>
      <c r="I2907" s="7"/>
      <c r="J2907" s="8"/>
    </row>
    <row r="2908" spans="1:10" x14ac:dyDescent="0.25">
      <c r="A2908" s="7">
        <v>3282</v>
      </c>
      <c r="B2908" s="8">
        <v>237</v>
      </c>
      <c r="C2908" s="8"/>
      <c r="D2908" s="8">
        <v>237</v>
      </c>
      <c r="I2908" s="7"/>
      <c r="J2908" s="8"/>
    </row>
    <row r="2909" spans="1:10" x14ac:dyDescent="0.25">
      <c r="A2909" s="7">
        <v>3283</v>
      </c>
      <c r="B2909" s="8">
        <v>47</v>
      </c>
      <c r="C2909" s="8"/>
      <c r="D2909" s="8">
        <v>47</v>
      </c>
      <c r="I2909" s="7"/>
      <c r="J2909" s="8"/>
    </row>
    <row r="2910" spans="1:10" x14ac:dyDescent="0.25">
      <c r="A2910" s="7">
        <v>3284</v>
      </c>
      <c r="B2910" s="8">
        <v>15</v>
      </c>
      <c r="C2910" s="8"/>
      <c r="D2910" s="8">
        <v>15</v>
      </c>
      <c r="I2910" s="7"/>
      <c r="J2910" s="8"/>
    </row>
    <row r="2911" spans="1:10" x14ac:dyDescent="0.25">
      <c r="A2911" s="7">
        <v>3285</v>
      </c>
      <c r="B2911" s="8">
        <v>81</v>
      </c>
      <c r="C2911" s="8"/>
      <c r="D2911" s="8">
        <v>81</v>
      </c>
      <c r="I2911" s="7"/>
      <c r="J2911" s="8"/>
    </row>
    <row r="2912" spans="1:10" x14ac:dyDescent="0.25">
      <c r="A2912" s="7">
        <v>3286</v>
      </c>
      <c r="B2912" s="8">
        <v>122</v>
      </c>
      <c r="C2912" s="8"/>
      <c r="D2912" s="8">
        <v>122</v>
      </c>
      <c r="I2912" s="7"/>
      <c r="J2912" s="8"/>
    </row>
    <row r="2913" spans="1:10" x14ac:dyDescent="0.25">
      <c r="A2913" s="7">
        <v>3287</v>
      </c>
      <c r="B2913" s="8">
        <v>34</v>
      </c>
      <c r="C2913" s="8"/>
      <c r="D2913" s="8">
        <v>34</v>
      </c>
      <c r="I2913" s="7"/>
      <c r="J2913" s="8"/>
    </row>
    <row r="2914" spans="1:10" x14ac:dyDescent="0.25">
      <c r="A2914" s="7">
        <v>3288</v>
      </c>
      <c r="B2914" s="8">
        <v>207</v>
      </c>
      <c r="C2914" s="8"/>
      <c r="D2914" s="8">
        <v>207</v>
      </c>
      <c r="I2914" s="7"/>
      <c r="J2914" s="8"/>
    </row>
    <row r="2915" spans="1:10" x14ac:dyDescent="0.25">
      <c r="A2915" s="7">
        <v>3289</v>
      </c>
      <c r="B2915" s="8">
        <v>25</v>
      </c>
      <c r="C2915" s="8"/>
      <c r="D2915" s="8">
        <v>25</v>
      </c>
      <c r="I2915" s="7"/>
      <c r="J2915" s="8"/>
    </row>
    <row r="2916" spans="1:10" x14ac:dyDescent="0.25">
      <c r="A2916" s="7">
        <v>3290</v>
      </c>
      <c r="B2916" s="8">
        <v>72</v>
      </c>
      <c r="C2916" s="8"/>
      <c r="D2916" s="8">
        <v>72</v>
      </c>
      <c r="I2916" s="7"/>
      <c r="J2916" s="8"/>
    </row>
    <row r="2917" spans="1:10" x14ac:dyDescent="0.25">
      <c r="A2917" s="7">
        <v>3291</v>
      </c>
      <c r="B2917" s="8">
        <v>14</v>
      </c>
      <c r="C2917" s="8"/>
      <c r="D2917" s="8">
        <v>14</v>
      </c>
      <c r="I2917" s="7"/>
      <c r="J2917" s="8"/>
    </row>
    <row r="2918" spans="1:10" x14ac:dyDescent="0.25">
      <c r="A2918" s="7">
        <v>3292</v>
      </c>
      <c r="B2918" s="8">
        <v>15</v>
      </c>
      <c r="C2918" s="8"/>
      <c r="D2918" s="8">
        <v>15</v>
      </c>
      <c r="I2918" s="7"/>
      <c r="J2918" s="8"/>
    </row>
    <row r="2919" spans="1:10" x14ac:dyDescent="0.25">
      <c r="A2919" s="7">
        <v>3293</v>
      </c>
      <c r="B2919" s="8">
        <v>91</v>
      </c>
      <c r="C2919" s="8"/>
      <c r="D2919" s="8">
        <v>91</v>
      </c>
      <c r="I2919" s="7"/>
      <c r="J2919" s="8"/>
    </row>
    <row r="2920" spans="1:10" x14ac:dyDescent="0.25">
      <c r="A2920" s="7">
        <v>3294</v>
      </c>
      <c r="B2920" s="8">
        <v>24</v>
      </c>
      <c r="C2920" s="8"/>
      <c r="D2920" s="8">
        <v>24</v>
      </c>
      <c r="I2920" s="7"/>
      <c r="J2920" s="8"/>
    </row>
    <row r="2921" spans="1:10" x14ac:dyDescent="0.25">
      <c r="A2921" s="7">
        <v>3295</v>
      </c>
      <c r="B2921" s="8">
        <v>27</v>
      </c>
      <c r="C2921" s="8"/>
      <c r="D2921" s="8">
        <v>27</v>
      </c>
      <c r="I2921" s="7"/>
      <c r="J2921" s="8"/>
    </row>
    <row r="2922" spans="1:10" x14ac:dyDescent="0.25">
      <c r="A2922" s="7">
        <v>3296</v>
      </c>
      <c r="B2922" s="8">
        <v>47</v>
      </c>
      <c r="C2922" s="8"/>
      <c r="D2922" s="8">
        <v>47</v>
      </c>
      <c r="I2922" s="7"/>
      <c r="J2922" s="8"/>
    </row>
    <row r="2923" spans="1:10" x14ac:dyDescent="0.25">
      <c r="A2923" s="7">
        <v>3297</v>
      </c>
      <c r="B2923" s="8">
        <v>44</v>
      </c>
      <c r="C2923" s="8"/>
      <c r="D2923" s="8">
        <v>44</v>
      </c>
      <c r="I2923" s="7"/>
      <c r="J2923" s="8"/>
    </row>
    <row r="2924" spans="1:10" x14ac:dyDescent="0.25">
      <c r="A2924" s="7">
        <v>3298</v>
      </c>
      <c r="B2924" s="8">
        <v>72</v>
      </c>
      <c r="C2924" s="8"/>
      <c r="D2924" s="8">
        <v>72</v>
      </c>
      <c r="I2924" s="7"/>
      <c r="J2924" s="8"/>
    </row>
    <row r="2925" spans="1:10" x14ac:dyDescent="0.25">
      <c r="A2925" s="7">
        <v>3299</v>
      </c>
      <c r="B2925" s="8">
        <v>63</v>
      </c>
      <c r="C2925" s="8"/>
      <c r="D2925" s="8">
        <v>63</v>
      </c>
      <c r="I2925" s="7"/>
      <c r="J2925" s="8"/>
    </row>
    <row r="2926" spans="1:10" x14ac:dyDescent="0.25">
      <c r="A2926" s="7">
        <v>3300</v>
      </c>
      <c r="B2926" s="8">
        <v>88</v>
      </c>
      <c r="C2926" s="8"/>
      <c r="D2926" s="8">
        <v>88</v>
      </c>
      <c r="I2926" s="7"/>
      <c r="J2926" s="8"/>
    </row>
    <row r="2927" spans="1:10" x14ac:dyDescent="0.25">
      <c r="A2927" s="7">
        <v>3301</v>
      </c>
      <c r="B2927" s="8">
        <v>70</v>
      </c>
      <c r="C2927" s="8"/>
      <c r="D2927" s="8">
        <v>70</v>
      </c>
      <c r="I2927" s="7"/>
      <c r="J2927" s="8"/>
    </row>
    <row r="2928" spans="1:10" x14ac:dyDescent="0.25">
      <c r="A2928" s="7">
        <v>3302</v>
      </c>
      <c r="B2928" s="8">
        <v>50</v>
      </c>
      <c r="C2928" s="8"/>
      <c r="D2928" s="8">
        <v>50</v>
      </c>
      <c r="I2928" s="7"/>
      <c r="J2928" s="8"/>
    </row>
    <row r="2929" spans="1:10" x14ac:dyDescent="0.25">
      <c r="A2929" s="7">
        <v>3303</v>
      </c>
      <c r="B2929" s="8">
        <v>35</v>
      </c>
      <c r="C2929" s="8"/>
      <c r="D2929" s="8">
        <v>35</v>
      </c>
      <c r="I2929" s="7"/>
      <c r="J2929" s="8"/>
    </row>
    <row r="2930" spans="1:10" x14ac:dyDescent="0.25">
      <c r="A2930" s="7">
        <v>3304</v>
      </c>
      <c r="B2930" s="8">
        <v>175</v>
      </c>
      <c r="C2930" s="8"/>
      <c r="D2930" s="8">
        <v>175</v>
      </c>
      <c r="I2930" s="7"/>
      <c r="J2930" s="8"/>
    </row>
    <row r="2931" spans="1:10" x14ac:dyDescent="0.25">
      <c r="A2931" s="7">
        <v>3305</v>
      </c>
      <c r="B2931" s="8">
        <v>20</v>
      </c>
      <c r="C2931" s="8"/>
      <c r="D2931" s="8">
        <v>20</v>
      </c>
      <c r="I2931" s="7"/>
      <c r="J2931" s="8"/>
    </row>
    <row r="2932" spans="1:10" x14ac:dyDescent="0.25">
      <c r="A2932" s="7">
        <v>3306</v>
      </c>
      <c r="B2932" s="8">
        <v>54</v>
      </c>
      <c r="C2932" s="8"/>
      <c r="D2932" s="8">
        <v>54</v>
      </c>
      <c r="I2932" s="7"/>
      <c r="J2932" s="8"/>
    </row>
    <row r="2933" spans="1:10" x14ac:dyDescent="0.25">
      <c r="A2933" s="7">
        <v>3307</v>
      </c>
      <c r="B2933" s="8">
        <v>20</v>
      </c>
      <c r="C2933" s="8"/>
      <c r="D2933" s="8">
        <v>20</v>
      </c>
      <c r="I2933" s="7"/>
      <c r="J2933" s="8"/>
    </row>
    <row r="2934" spans="1:10" x14ac:dyDescent="0.25">
      <c r="A2934" s="7">
        <v>3308</v>
      </c>
      <c r="B2934" s="8">
        <v>57</v>
      </c>
      <c r="C2934" s="8"/>
      <c r="D2934" s="8">
        <v>57</v>
      </c>
      <c r="I2934" s="7"/>
      <c r="J2934" s="8"/>
    </row>
    <row r="2935" spans="1:10" x14ac:dyDescent="0.25">
      <c r="A2935" s="7">
        <v>3309</v>
      </c>
      <c r="B2935" s="8">
        <v>31</v>
      </c>
      <c r="C2935" s="8"/>
      <c r="D2935" s="8">
        <v>31</v>
      </c>
      <c r="I2935" s="7"/>
      <c r="J2935" s="8"/>
    </row>
    <row r="2936" spans="1:10" x14ac:dyDescent="0.25">
      <c r="A2936" s="7">
        <v>3310</v>
      </c>
      <c r="B2936" s="8">
        <v>31</v>
      </c>
      <c r="C2936" s="8"/>
      <c r="D2936" s="8">
        <v>31</v>
      </c>
      <c r="I2936" s="7"/>
      <c r="J2936" s="8"/>
    </row>
    <row r="2937" spans="1:10" x14ac:dyDescent="0.25">
      <c r="A2937" s="7">
        <v>3311</v>
      </c>
      <c r="B2937" s="8">
        <v>45</v>
      </c>
      <c r="C2937" s="8"/>
      <c r="D2937" s="8">
        <v>45</v>
      </c>
      <c r="I2937" s="7"/>
      <c r="J2937" s="8"/>
    </row>
    <row r="2938" spans="1:10" x14ac:dyDescent="0.25">
      <c r="A2938" s="7">
        <v>3312</v>
      </c>
      <c r="B2938" s="8">
        <v>41</v>
      </c>
      <c r="C2938" s="8"/>
      <c r="D2938" s="8">
        <v>41</v>
      </c>
      <c r="I2938" s="7"/>
      <c r="J2938" s="8"/>
    </row>
    <row r="2939" spans="1:10" x14ac:dyDescent="0.25">
      <c r="A2939" s="7">
        <v>3313</v>
      </c>
      <c r="B2939" s="8">
        <v>29</v>
      </c>
      <c r="C2939" s="8"/>
      <c r="D2939" s="8">
        <v>29</v>
      </c>
      <c r="I2939" s="7"/>
      <c r="J2939" s="8"/>
    </row>
    <row r="2940" spans="1:10" x14ac:dyDescent="0.25">
      <c r="A2940" s="7">
        <v>3314</v>
      </c>
      <c r="B2940" s="8">
        <v>58</v>
      </c>
      <c r="C2940" s="8"/>
      <c r="D2940" s="8">
        <v>58</v>
      </c>
      <c r="I2940" s="7"/>
      <c r="J2940" s="8"/>
    </row>
    <row r="2941" spans="1:10" x14ac:dyDescent="0.25">
      <c r="A2941" s="7">
        <v>3315</v>
      </c>
      <c r="B2941" s="8">
        <v>89</v>
      </c>
      <c r="C2941" s="8"/>
      <c r="D2941" s="8">
        <v>89</v>
      </c>
      <c r="I2941" s="7"/>
      <c r="J2941" s="8"/>
    </row>
    <row r="2942" spans="1:10" x14ac:dyDescent="0.25">
      <c r="A2942" s="7">
        <v>3316</v>
      </c>
      <c r="B2942" s="8">
        <v>125</v>
      </c>
      <c r="C2942" s="8"/>
      <c r="D2942" s="8">
        <v>125</v>
      </c>
      <c r="I2942" s="7"/>
      <c r="J2942" s="8"/>
    </row>
    <row r="2943" spans="1:10" x14ac:dyDescent="0.25">
      <c r="A2943" s="7">
        <v>3317</v>
      </c>
      <c r="B2943" s="8">
        <v>18</v>
      </c>
      <c r="C2943" s="8"/>
      <c r="D2943" s="8">
        <v>18</v>
      </c>
      <c r="I2943" s="7"/>
      <c r="J2943" s="8"/>
    </row>
    <row r="2944" spans="1:10" x14ac:dyDescent="0.25">
      <c r="A2944" s="7">
        <v>3318</v>
      </c>
      <c r="B2944" s="8">
        <v>32</v>
      </c>
      <c r="C2944" s="8"/>
      <c r="D2944" s="8">
        <v>32</v>
      </c>
      <c r="I2944" s="7"/>
      <c r="J2944" s="8"/>
    </row>
    <row r="2945" spans="1:10" x14ac:dyDescent="0.25">
      <c r="A2945" s="7">
        <v>3319</v>
      </c>
      <c r="B2945" s="8">
        <v>16</v>
      </c>
      <c r="C2945" s="8"/>
      <c r="D2945" s="8">
        <v>16</v>
      </c>
      <c r="I2945" s="7"/>
      <c r="J2945" s="8"/>
    </row>
    <row r="2946" spans="1:10" x14ac:dyDescent="0.25">
      <c r="A2946" s="7">
        <v>3320</v>
      </c>
      <c r="B2946" s="8">
        <v>38</v>
      </c>
      <c r="C2946" s="8"/>
      <c r="D2946" s="8">
        <v>38</v>
      </c>
      <c r="I2946" s="7"/>
      <c r="J2946" s="8"/>
    </row>
    <row r="2947" spans="1:10" x14ac:dyDescent="0.25">
      <c r="A2947" s="7">
        <v>3321</v>
      </c>
      <c r="B2947" s="8">
        <v>15</v>
      </c>
      <c r="C2947" s="8"/>
      <c r="D2947" s="8">
        <v>15</v>
      </c>
      <c r="I2947" s="7"/>
      <c r="J2947" s="8"/>
    </row>
    <row r="2948" spans="1:10" x14ac:dyDescent="0.25">
      <c r="A2948" s="7">
        <v>3322</v>
      </c>
      <c r="B2948" s="8">
        <v>23</v>
      </c>
      <c r="C2948" s="8"/>
      <c r="D2948" s="8">
        <v>23</v>
      </c>
      <c r="I2948" s="7"/>
      <c r="J2948" s="8"/>
    </row>
    <row r="2949" spans="1:10" x14ac:dyDescent="0.25">
      <c r="A2949" s="7">
        <v>3323</v>
      </c>
      <c r="B2949" s="8">
        <v>49</v>
      </c>
      <c r="C2949" s="8"/>
      <c r="D2949" s="8">
        <v>49</v>
      </c>
      <c r="I2949" s="7"/>
      <c r="J2949" s="8"/>
    </row>
    <row r="2950" spans="1:10" x14ac:dyDescent="0.25">
      <c r="A2950" s="7">
        <v>3324</v>
      </c>
      <c r="B2950" s="8">
        <v>10</v>
      </c>
      <c r="C2950" s="8"/>
      <c r="D2950" s="8">
        <v>10</v>
      </c>
      <c r="I2950" s="7"/>
      <c r="J2950" s="8"/>
    </row>
    <row r="2951" spans="1:10" x14ac:dyDescent="0.25">
      <c r="A2951" s="7">
        <v>3325</v>
      </c>
      <c r="B2951" s="8">
        <v>15</v>
      </c>
      <c r="C2951" s="8"/>
      <c r="D2951" s="8">
        <v>15</v>
      </c>
      <c r="I2951" s="7"/>
      <c r="J2951" s="8"/>
    </row>
    <row r="2952" spans="1:10" x14ac:dyDescent="0.25">
      <c r="A2952" s="7">
        <v>3326</v>
      </c>
      <c r="B2952" s="8">
        <v>57</v>
      </c>
      <c r="C2952" s="8"/>
      <c r="D2952" s="8">
        <v>57</v>
      </c>
      <c r="I2952" s="7"/>
      <c r="J2952" s="8"/>
    </row>
    <row r="2953" spans="1:10" x14ac:dyDescent="0.25">
      <c r="A2953" s="7">
        <v>3327</v>
      </c>
      <c r="B2953" s="8">
        <v>33</v>
      </c>
      <c r="C2953" s="8"/>
      <c r="D2953" s="8">
        <v>33</v>
      </c>
      <c r="I2953" s="7"/>
      <c r="J2953" s="8"/>
    </row>
    <row r="2954" spans="1:10" x14ac:dyDescent="0.25">
      <c r="A2954" s="7">
        <v>3328</v>
      </c>
      <c r="B2954" s="8">
        <v>9</v>
      </c>
      <c r="C2954" s="8"/>
      <c r="D2954" s="8">
        <v>9</v>
      </c>
      <c r="I2954" s="7"/>
      <c r="J2954" s="8"/>
    </row>
    <row r="2955" spans="1:10" x14ac:dyDescent="0.25">
      <c r="A2955" s="7">
        <v>3329</v>
      </c>
      <c r="B2955" s="8">
        <v>26</v>
      </c>
      <c r="C2955" s="8"/>
      <c r="D2955" s="8">
        <v>26</v>
      </c>
      <c r="I2955" s="7"/>
      <c r="J2955" s="8"/>
    </row>
    <row r="2956" spans="1:10" x14ac:dyDescent="0.25">
      <c r="A2956" s="7">
        <v>3330</v>
      </c>
      <c r="B2956" s="8">
        <v>69</v>
      </c>
      <c r="C2956" s="8"/>
      <c r="D2956" s="8">
        <v>69</v>
      </c>
      <c r="I2956" s="7"/>
      <c r="J2956" s="8"/>
    </row>
    <row r="2957" spans="1:10" x14ac:dyDescent="0.25">
      <c r="A2957" s="7">
        <v>3331</v>
      </c>
      <c r="B2957" s="8">
        <v>65</v>
      </c>
      <c r="C2957" s="8"/>
      <c r="D2957" s="8">
        <v>65</v>
      </c>
      <c r="I2957" s="7"/>
      <c r="J2957" s="8"/>
    </row>
    <row r="2958" spans="1:10" x14ac:dyDescent="0.25">
      <c r="A2958" s="7">
        <v>3332</v>
      </c>
      <c r="B2958" s="8">
        <v>83</v>
      </c>
      <c r="C2958" s="8"/>
      <c r="D2958" s="8">
        <v>83</v>
      </c>
      <c r="I2958" s="7"/>
      <c r="J2958" s="8"/>
    </row>
    <row r="2959" spans="1:10" x14ac:dyDescent="0.25">
      <c r="A2959" s="7">
        <v>3333</v>
      </c>
      <c r="B2959" s="8">
        <v>111</v>
      </c>
      <c r="C2959" s="8"/>
      <c r="D2959" s="8">
        <v>111</v>
      </c>
      <c r="I2959" s="7"/>
      <c r="J2959" s="8"/>
    </row>
    <row r="2960" spans="1:10" x14ac:dyDescent="0.25">
      <c r="A2960" s="7">
        <v>3334</v>
      </c>
      <c r="B2960" s="8">
        <v>46</v>
      </c>
      <c r="C2960" s="8"/>
      <c r="D2960" s="8">
        <v>46</v>
      </c>
      <c r="I2960" s="7"/>
      <c r="J2960" s="8"/>
    </row>
    <row r="2961" spans="1:10" x14ac:dyDescent="0.25">
      <c r="A2961" s="7">
        <v>3335</v>
      </c>
      <c r="B2961" s="8">
        <v>63</v>
      </c>
      <c r="C2961" s="8"/>
      <c r="D2961" s="8">
        <v>63</v>
      </c>
      <c r="I2961" s="7"/>
      <c r="J2961" s="8"/>
    </row>
    <row r="2962" spans="1:10" x14ac:dyDescent="0.25">
      <c r="A2962" s="7">
        <v>3336</v>
      </c>
      <c r="B2962" s="8">
        <v>9</v>
      </c>
      <c r="C2962" s="8"/>
      <c r="D2962" s="8">
        <v>9</v>
      </c>
      <c r="I2962" s="7"/>
      <c r="J2962" s="8"/>
    </row>
    <row r="2963" spans="1:10" x14ac:dyDescent="0.25">
      <c r="A2963" s="7">
        <v>3337</v>
      </c>
      <c r="B2963" s="8">
        <v>34</v>
      </c>
      <c r="C2963" s="8"/>
      <c r="D2963" s="8">
        <v>34</v>
      </c>
      <c r="I2963" s="7"/>
      <c r="J2963" s="8"/>
    </row>
    <row r="2964" spans="1:10" x14ac:dyDescent="0.25">
      <c r="A2964" s="7">
        <v>3338</v>
      </c>
      <c r="B2964" s="8">
        <v>112</v>
      </c>
      <c r="C2964" s="8"/>
      <c r="D2964" s="8">
        <v>112</v>
      </c>
      <c r="I2964" s="7"/>
      <c r="J2964" s="8"/>
    </row>
    <row r="2965" spans="1:10" x14ac:dyDescent="0.25">
      <c r="A2965" s="7">
        <v>3339</v>
      </c>
      <c r="B2965" s="8">
        <v>47</v>
      </c>
      <c r="C2965" s="8"/>
      <c r="D2965" s="8">
        <v>47</v>
      </c>
      <c r="I2965" s="7"/>
      <c r="J2965" s="8"/>
    </row>
    <row r="2966" spans="1:10" x14ac:dyDescent="0.25">
      <c r="A2966" s="7">
        <v>3340</v>
      </c>
      <c r="B2966" s="8">
        <v>38</v>
      </c>
      <c r="C2966" s="8"/>
      <c r="D2966" s="8">
        <v>38</v>
      </c>
      <c r="I2966" s="7"/>
      <c r="J2966" s="8"/>
    </row>
    <row r="2967" spans="1:10" x14ac:dyDescent="0.25">
      <c r="A2967" s="7">
        <v>3341</v>
      </c>
      <c r="B2967" s="8">
        <v>28</v>
      </c>
      <c r="C2967" s="8"/>
      <c r="D2967" s="8">
        <v>28</v>
      </c>
      <c r="I2967" s="7"/>
      <c r="J2967" s="8"/>
    </row>
    <row r="2968" spans="1:10" x14ac:dyDescent="0.25">
      <c r="A2968" s="7">
        <v>3342</v>
      </c>
      <c r="B2968" s="8">
        <v>78</v>
      </c>
      <c r="C2968" s="8"/>
      <c r="D2968" s="8">
        <v>78</v>
      </c>
      <c r="I2968" s="7"/>
      <c r="J2968" s="8"/>
    </row>
    <row r="2969" spans="1:10" x14ac:dyDescent="0.25">
      <c r="A2969" s="7">
        <v>3343</v>
      </c>
      <c r="B2969" s="8">
        <v>23</v>
      </c>
      <c r="C2969" s="8"/>
      <c r="D2969" s="8">
        <v>23</v>
      </c>
      <c r="I2969" s="7"/>
      <c r="J2969" s="8"/>
    </row>
    <row r="2970" spans="1:10" x14ac:dyDescent="0.25">
      <c r="A2970" s="7">
        <v>3344</v>
      </c>
      <c r="B2970" s="8">
        <v>40</v>
      </c>
      <c r="C2970" s="8"/>
      <c r="D2970" s="8">
        <v>40</v>
      </c>
      <c r="I2970" s="7"/>
      <c r="J2970" s="8"/>
    </row>
    <row r="2971" spans="1:10" x14ac:dyDescent="0.25">
      <c r="A2971" s="7">
        <v>3345</v>
      </c>
      <c r="B2971" s="8">
        <v>13</v>
      </c>
      <c r="C2971" s="8"/>
      <c r="D2971" s="8">
        <v>13</v>
      </c>
      <c r="I2971" s="7"/>
      <c r="J2971" s="8"/>
    </row>
    <row r="2972" spans="1:10" x14ac:dyDescent="0.25">
      <c r="A2972" s="7">
        <v>3346</v>
      </c>
      <c r="B2972" s="8">
        <v>18</v>
      </c>
      <c r="C2972" s="8"/>
      <c r="D2972" s="8">
        <v>18</v>
      </c>
      <c r="I2972" s="7"/>
      <c r="J2972" s="8"/>
    </row>
    <row r="2973" spans="1:10" x14ac:dyDescent="0.25">
      <c r="A2973" s="7">
        <v>3347</v>
      </c>
      <c r="B2973" s="8">
        <v>22</v>
      </c>
      <c r="C2973" s="8"/>
      <c r="D2973" s="8">
        <v>22</v>
      </c>
      <c r="I2973" s="7"/>
      <c r="J2973" s="8"/>
    </row>
    <row r="2974" spans="1:10" x14ac:dyDescent="0.25">
      <c r="A2974" s="7">
        <v>3348</v>
      </c>
      <c r="B2974" s="8">
        <v>79</v>
      </c>
      <c r="C2974" s="8"/>
      <c r="D2974" s="8">
        <v>79</v>
      </c>
      <c r="I2974" s="7"/>
      <c r="J2974" s="8"/>
    </row>
    <row r="2975" spans="1:10" x14ac:dyDescent="0.25">
      <c r="A2975" s="7">
        <v>3349</v>
      </c>
      <c r="B2975" s="8">
        <v>14</v>
      </c>
      <c r="C2975" s="8"/>
      <c r="D2975" s="8">
        <v>14</v>
      </c>
      <c r="I2975" s="7"/>
      <c r="J2975" s="8"/>
    </row>
    <row r="2976" spans="1:10" x14ac:dyDescent="0.25">
      <c r="A2976" s="7">
        <v>3350</v>
      </c>
      <c r="B2976" s="8">
        <v>51</v>
      </c>
      <c r="C2976" s="8"/>
      <c r="D2976" s="8">
        <v>51</v>
      </c>
      <c r="I2976" s="7"/>
      <c r="J2976" s="8"/>
    </row>
    <row r="2977" spans="1:10" x14ac:dyDescent="0.25">
      <c r="A2977" s="7">
        <v>3351</v>
      </c>
      <c r="B2977" s="8">
        <v>54</v>
      </c>
      <c r="C2977" s="8"/>
      <c r="D2977" s="8">
        <v>54</v>
      </c>
      <c r="I2977" s="7"/>
      <c r="J2977" s="8"/>
    </row>
    <row r="2978" spans="1:10" x14ac:dyDescent="0.25">
      <c r="A2978" s="7">
        <v>3352</v>
      </c>
      <c r="B2978" s="8">
        <v>70</v>
      </c>
      <c r="C2978" s="8"/>
      <c r="D2978" s="8">
        <v>70</v>
      </c>
      <c r="I2978" s="7"/>
      <c r="J2978" s="8"/>
    </row>
    <row r="2979" spans="1:10" x14ac:dyDescent="0.25">
      <c r="A2979" s="7">
        <v>3353</v>
      </c>
      <c r="B2979" s="8">
        <v>44</v>
      </c>
      <c r="C2979" s="8"/>
      <c r="D2979" s="8">
        <v>44</v>
      </c>
      <c r="I2979" s="7"/>
      <c r="J2979" s="8"/>
    </row>
    <row r="2980" spans="1:10" x14ac:dyDescent="0.25">
      <c r="A2980" s="7">
        <v>3354</v>
      </c>
      <c r="B2980" s="8">
        <v>55</v>
      </c>
      <c r="C2980" s="8"/>
      <c r="D2980" s="8">
        <v>55</v>
      </c>
      <c r="I2980" s="7"/>
      <c r="J2980" s="8"/>
    </row>
    <row r="2981" spans="1:10" x14ac:dyDescent="0.25">
      <c r="A2981" s="7">
        <v>3355</v>
      </c>
      <c r="B2981" s="8">
        <v>15</v>
      </c>
      <c r="C2981" s="8"/>
      <c r="D2981" s="8">
        <v>15</v>
      </c>
      <c r="I2981" s="7"/>
      <c r="J2981" s="8"/>
    </row>
    <row r="2982" spans="1:10" x14ac:dyDescent="0.25">
      <c r="A2982" s="7">
        <v>3356</v>
      </c>
      <c r="B2982" s="8">
        <v>27</v>
      </c>
      <c r="C2982" s="8"/>
      <c r="D2982" s="8">
        <v>27</v>
      </c>
      <c r="I2982" s="7"/>
      <c r="J2982" s="8"/>
    </row>
    <row r="2983" spans="1:10" x14ac:dyDescent="0.25">
      <c r="A2983" s="7">
        <v>3357</v>
      </c>
      <c r="B2983" s="8">
        <v>21</v>
      </c>
      <c r="C2983" s="8"/>
      <c r="D2983" s="8">
        <v>21</v>
      </c>
      <c r="I2983" s="7"/>
      <c r="J2983" s="8"/>
    </row>
    <row r="2984" spans="1:10" x14ac:dyDescent="0.25">
      <c r="A2984" s="7">
        <v>3358</v>
      </c>
      <c r="B2984" s="8">
        <v>162</v>
      </c>
      <c r="C2984" s="8"/>
      <c r="D2984" s="8">
        <v>162</v>
      </c>
      <c r="I2984" s="7"/>
      <c r="J2984" s="8"/>
    </row>
    <row r="2985" spans="1:10" x14ac:dyDescent="0.25">
      <c r="A2985" s="7">
        <v>3359</v>
      </c>
      <c r="B2985" s="8">
        <v>23</v>
      </c>
      <c r="C2985" s="8"/>
      <c r="D2985" s="8">
        <v>23</v>
      </c>
      <c r="I2985" s="7"/>
      <c r="J2985" s="8"/>
    </row>
    <row r="2986" spans="1:10" x14ac:dyDescent="0.25">
      <c r="A2986" s="7">
        <v>3360</v>
      </c>
      <c r="B2986" s="8">
        <v>72</v>
      </c>
      <c r="C2986" s="8"/>
      <c r="D2986" s="8">
        <v>72</v>
      </c>
      <c r="I2986" s="7"/>
      <c r="J2986" s="8"/>
    </row>
    <row r="2987" spans="1:10" x14ac:dyDescent="0.25">
      <c r="A2987" s="7">
        <v>3361</v>
      </c>
      <c r="B2987" s="8">
        <v>68</v>
      </c>
      <c r="C2987" s="8"/>
      <c r="D2987" s="8">
        <v>68</v>
      </c>
      <c r="I2987" s="7"/>
      <c r="J2987" s="8"/>
    </row>
    <row r="2988" spans="1:10" x14ac:dyDescent="0.25">
      <c r="A2988" s="7">
        <v>3362</v>
      </c>
      <c r="B2988" s="8">
        <v>20</v>
      </c>
      <c r="C2988" s="8"/>
      <c r="D2988" s="8">
        <v>20</v>
      </c>
      <c r="I2988" s="7"/>
      <c r="J2988" s="8"/>
    </row>
    <row r="2989" spans="1:10" x14ac:dyDescent="0.25">
      <c r="A2989" s="7">
        <v>3363</v>
      </c>
      <c r="B2989" s="8">
        <v>26</v>
      </c>
      <c r="C2989" s="8"/>
      <c r="D2989" s="8">
        <v>26</v>
      </c>
      <c r="I2989" s="7"/>
      <c r="J2989" s="8"/>
    </row>
    <row r="2990" spans="1:10" x14ac:dyDescent="0.25">
      <c r="A2990" s="7">
        <v>3364</v>
      </c>
      <c r="B2990" s="8">
        <v>72</v>
      </c>
      <c r="C2990" s="8"/>
      <c r="D2990" s="8">
        <v>72</v>
      </c>
      <c r="I2990" s="7"/>
      <c r="J2990" s="8"/>
    </row>
    <row r="2991" spans="1:10" x14ac:dyDescent="0.25">
      <c r="A2991" s="7">
        <v>3365</v>
      </c>
      <c r="B2991" s="8">
        <v>3</v>
      </c>
      <c r="C2991" s="8"/>
      <c r="D2991" s="8">
        <v>3</v>
      </c>
      <c r="I2991" s="7"/>
      <c r="J2991" s="8"/>
    </row>
    <row r="2992" spans="1:10" x14ac:dyDescent="0.25">
      <c r="A2992" s="7">
        <v>3366</v>
      </c>
      <c r="B2992" s="8">
        <v>18</v>
      </c>
      <c r="C2992" s="8"/>
      <c r="D2992" s="8">
        <v>18</v>
      </c>
      <c r="I2992" s="7"/>
      <c r="J2992" s="8"/>
    </row>
    <row r="2993" spans="1:10" x14ac:dyDescent="0.25">
      <c r="A2993" s="7">
        <v>3367</v>
      </c>
      <c r="B2993" s="8">
        <v>30</v>
      </c>
      <c r="C2993" s="8"/>
      <c r="D2993" s="8">
        <v>30</v>
      </c>
      <c r="I2993" s="7"/>
      <c r="J2993" s="8"/>
    </row>
    <row r="2994" spans="1:10" x14ac:dyDescent="0.25">
      <c r="A2994" s="7">
        <v>3368</v>
      </c>
      <c r="B2994" s="8">
        <v>23</v>
      </c>
      <c r="C2994" s="8"/>
      <c r="D2994" s="8">
        <v>23</v>
      </c>
      <c r="I2994" s="7"/>
      <c r="J2994" s="8"/>
    </row>
    <row r="2995" spans="1:10" x14ac:dyDescent="0.25">
      <c r="A2995" s="7">
        <v>3369</v>
      </c>
      <c r="B2995" s="8">
        <v>54</v>
      </c>
      <c r="C2995" s="8"/>
      <c r="D2995" s="8">
        <v>54</v>
      </c>
      <c r="I2995" s="7"/>
      <c r="J2995" s="8"/>
    </row>
    <row r="2996" spans="1:10" x14ac:dyDescent="0.25">
      <c r="A2996" s="7">
        <v>3370</v>
      </c>
      <c r="B2996" s="8">
        <v>26</v>
      </c>
      <c r="C2996" s="8"/>
      <c r="D2996" s="8">
        <v>26</v>
      </c>
      <c r="I2996" s="7"/>
      <c r="J2996" s="8"/>
    </row>
    <row r="2997" spans="1:10" x14ac:dyDescent="0.25">
      <c r="A2997" s="7">
        <v>3371</v>
      </c>
      <c r="B2997" s="8">
        <v>9</v>
      </c>
      <c r="C2997" s="8"/>
      <c r="D2997" s="8">
        <v>9</v>
      </c>
      <c r="I2997" s="7"/>
      <c r="J2997" s="8"/>
    </row>
    <row r="2998" spans="1:10" x14ac:dyDescent="0.25">
      <c r="A2998" s="7">
        <v>3372</v>
      </c>
      <c r="B2998" s="8">
        <v>27</v>
      </c>
      <c r="C2998" s="8"/>
      <c r="D2998" s="8">
        <v>27</v>
      </c>
      <c r="I2998" s="7"/>
      <c r="J2998" s="8"/>
    </row>
    <row r="2999" spans="1:10" x14ac:dyDescent="0.25">
      <c r="A2999" s="7">
        <v>3373</v>
      </c>
      <c r="B2999" s="8">
        <v>30</v>
      </c>
      <c r="C2999" s="8"/>
      <c r="D2999" s="8">
        <v>30</v>
      </c>
      <c r="I2999" s="7"/>
      <c r="J2999" s="8"/>
    </row>
    <row r="3000" spans="1:10" x14ac:dyDescent="0.25">
      <c r="A3000" s="7">
        <v>3374</v>
      </c>
      <c r="B3000" s="8">
        <v>52</v>
      </c>
      <c r="C3000" s="8"/>
      <c r="D3000" s="8">
        <v>52</v>
      </c>
      <c r="I3000" s="7"/>
      <c r="J3000" s="8"/>
    </row>
    <row r="3001" spans="1:10" x14ac:dyDescent="0.25">
      <c r="A3001" s="7">
        <v>3375</v>
      </c>
      <c r="B3001" s="8">
        <v>17</v>
      </c>
      <c r="C3001" s="8"/>
      <c r="D3001" s="8">
        <v>17</v>
      </c>
      <c r="I3001" s="7"/>
      <c r="J3001" s="8"/>
    </row>
    <row r="3002" spans="1:10" x14ac:dyDescent="0.25">
      <c r="A3002" s="7">
        <v>3376</v>
      </c>
      <c r="B3002" s="8">
        <v>19</v>
      </c>
      <c r="C3002" s="8"/>
      <c r="D3002" s="8">
        <v>19</v>
      </c>
      <c r="I3002" s="7"/>
      <c r="J3002" s="8"/>
    </row>
    <row r="3003" spans="1:10" x14ac:dyDescent="0.25">
      <c r="A3003" s="7">
        <v>3377</v>
      </c>
      <c r="B3003" s="8">
        <v>77</v>
      </c>
      <c r="C3003" s="8"/>
      <c r="D3003" s="8">
        <v>77</v>
      </c>
      <c r="I3003" s="7"/>
      <c r="J3003" s="8"/>
    </row>
    <row r="3004" spans="1:10" x14ac:dyDescent="0.25">
      <c r="A3004" s="7">
        <v>3378</v>
      </c>
      <c r="B3004" s="8">
        <v>21</v>
      </c>
      <c r="C3004" s="8"/>
      <c r="D3004" s="8">
        <v>21</v>
      </c>
      <c r="I3004" s="7"/>
      <c r="J3004" s="8"/>
    </row>
    <row r="3005" spans="1:10" x14ac:dyDescent="0.25">
      <c r="A3005" s="7">
        <v>3379</v>
      </c>
      <c r="B3005" s="8">
        <v>38</v>
      </c>
      <c r="C3005" s="8"/>
      <c r="D3005" s="8">
        <v>38</v>
      </c>
      <c r="I3005" s="7"/>
      <c r="J3005" s="8"/>
    </row>
    <row r="3006" spans="1:10" x14ac:dyDescent="0.25">
      <c r="A3006" s="7">
        <v>3380</v>
      </c>
      <c r="B3006" s="8">
        <v>28</v>
      </c>
      <c r="C3006" s="8"/>
      <c r="D3006" s="8">
        <v>28</v>
      </c>
      <c r="I3006" s="7"/>
      <c r="J3006" s="8"/>
    </row>
    <row r="3007" spans="1:10" x14ac:dyDescent="0.25">
      <c r="A3007" s="7">
        <v>3381</v>
      </c>
      <c r="B3007" s="8">
        <v>48</v>
      </c>
      <c r="C3007" s="8"/>
      <c r="D3007" s="8">
        <v>48</v>
      </c>
      <c r="I3007" s="7"/>
      <c r="J3007" s="8"/>
    </row>
    <row r="3008" spans="1:10" x14ac:dyDescent="0.25">
      <c r="A3008" s="7">
        <v>3382</v>
      </c>
      <c r="B3008" s="8">
        <v>46</v>
      </c>
      <c r="C3008" s="8"/>
      <c r="D3008" s="8">
        <v>46</v>
      </c>
      <c r="I3008" s="7"/>
      <c r="J3008" s="8"/>
    </row>
    <row r="3009" spans="1:10" x14ac:dyDescent="0.25">
      <c r="A3009" s="7">
        <v>3383</v>
      </c>
      <c r="B3009" s="8">
        <v>30</v>
      </c>
      <c r="C3009" s="8"/>
      <c r="D3009" s="8">
        <v>30</v>
      </c>
      <c r="I3009" s="7"/>
      <c r="J3009" s="8"/>
    </row>
    <row r="3010" spans="1:10" x14ac:dyDescent="0.25">
      <c r="A3010" s="7">
        <v>3384</v>
      </c>
      <c r="B3010" s="8">
        <v>64</v>
      </c>
      <c r="C3010" s="8"/>
      <c r="D3010" s="8">
        <v>64</v>
      </c>
      <c r="I3010" s="7"/>
      <c r="J3010" s="8"/>
    </row>
    <row r="3011" spans="1:10" x14ac:dyDescent="0.25">
      <c r="A3011" s="7">
        <v>3385</v>
      </c>
      <c r="B3011" s="8">
        <v>15</v>
      </c>
      <c r="C3011" s="8"/>
      <c r="D3011" s="8">
        <v>15</v>
      </c>
      <c r="I3011" s="7"/>
      <c r="J3011" s="8"/>
    </row>
    <row r="3012" spans="1:10" x14ac:dyDescent="0.25">
      <c r="A3012" s="7">
        <v>3386</v>
      </c>
      <c r="B3012" s="8">
        <v>41</v>
      </c>
      <c r="C3012" s="8"/>
      <c r="D3012" s="8">
        <v>41</v>
      </c>
      <c r="I3012" s="7"/>
      <c r="J3012" s="8"/>
    </row>
    <row r="3013" spans="1:10" x14ac:dyDescent="0.25">
      <c r="A3013" s="7">
        <v>3387</v>
      </c>
      <c r="B3013" s="8">
        <v>35</v>
      </c>
      <c r="C3013" s="8"/>
      <c r="D3013" s="8">
        <v>35</v>
      </c>
      <c r="I3013" s="7"/>
      <c r="J3013" s="8"/>
    </row>
    <row r="3014" spans="1:10" x14ac:dyDescent="0.25">
      <c r="A3014" s="7">
        <v>3388</v>
      </c>
      <c r="B3014" s="8">
        <v>45</v>
      </c>
      <c r="C3014" s="8"/>
      <c r="D3014" s="8">
        <v>45</v>
      </c>
      <c r="I3014" s="7"/>
      <c r="J3014" s="8"/>
    </row>
    <row r="3015" spans="1:10" x14ac:dyDescent="0.25">
      <c r="A3015" s="7">
        <v>3389</v>
      </c>
      <c r="B3015" s="8">
        <v>62</v>
      </c>
      <c r="C3015" s="8"/>
      <c r="D3015" s="8">
        <v>62</v>
      </c>
      <c r="I3015" s="7"/>
      <c r="J3015" s="8"/>
    </row>
    <row r="3016" spans="1:10" x14ac:dyDescent="0.25">
      <c r="A3016" s="7">
        <v>3390</v>
      </c>
      <c r="B3016" s="8">
        <v>22</v>
      </c>
      <c r="C3016" s="8"/>
      <c r="D3016" s="8">
        <v>22</v>
      </c>
      <c r="I3016" s="7"/>
      <c r="J3016" s="8"/>
    </row>
    <row r="3017" spans="1:10" x14ac:dyDescent="0.25">
      <c r="A3017" s="7">
        <v>3391</v>
      </c>
      <c r="B3017" s="8">
        <v>18</v>
      </c>
      <c r="C3017" s="8"/>
      <c r="D3017" s="8">
        <v>18</v>
      </c>
      <c r="I3017" s="7"/>
      <c r="J3017" s="8"/>
    </row>
    <row r="3018" spans="1:10" x14ac:dyDescent="0.25">
      <c r="A3018" s="7">
        <v>3392</v>
      </c>
      <c r="B3018" s="8">
        <v>12</v>
      </c>
      <c r="C3018" s="8"/>
      <c r="D3018" s="8">
        <v>12</v>
      </c>
      <c r="I3018" s="7"/>
      <c r="J3018" s="8"/>
    </row>
    <row r="3019" spans="1:10" x14ac:dyDescent="0.25">
      <c r="A3019" s="7">
        <v>3393</v>
      </c>
      <c r="B3019" s="8">
        <v>44</v>
      </c>
      <c r="C3019" s="8"/>
      <c r="D3019" s="8">
        <v>44</v>
      </c>
      <c r="I3019" s="7"/>
      <c r="J3019" s="8"/>
    </row>
    <row r="3020" spans="1:10" x14ac:dyDescent="0.25">
      <c r="A3020" s="7">
        <v>3394</v>
      </c>
      <c r="B3020" s="8">
        <v>27</v>
      </c>
      <c r="C3020" s="8"/>
      <c r="D3020" s="8">
        <v>27</v>
      </c>
      <c r="I3020" s="7"/>
      <c r="J3020" s="8"/>
    </row>
    <row r="3021" spans="1:10" x14ac:dyDescent="0.25">
      <c r="A3021" s="7">
        <v>3395</v>
      </c>
      <c r="B3021" s="8">
        <v>38</v>
      </c>
      <c r="C3021" s="8"/>
      <c r="D3021" s="8">
        <v>38</v>
      </c>
      <c r="I3021" s="7"/>
      <c r="J3021" s="8"/>
    </row>
    <row r="3022" spans="1:10" x14ac:dyDescent="0.25">
      <c r="A3022" s="7">
        <v>3396</v>
      </c>
      <c r="B3022" s="8">
        <v>28</v>
      </c>
      <c r="C3022" s="8"/>
      <c r="D3022" s="8">
        <v>28</v>
      </c>
      <c r="I3022" s="7"/>
      <c r="J3022" s="8"/>
    </row>
    <row r="3023" spans="1:10" x14ac:dyDescent="0.25">
      <c r="A3023" s="7">
        <v>3397</v>
      </c>
      <c r="B3023" s="8">
        <v>24</v>
      </c>
      <c r="C3023" s="8"/>
      <c r="D3023" s="8">
        <v>24</v>
      </c>
      <c r="I3023" s="7"/>
      <c r="J3023" s="8"/>
    </row>
    <row r="3024" spans="1:10" x14ac:dyDescent="0.25">
      <c r="A3024" s="7">
        <v>3398</v>
      </c>
      <c r="B3024" s="8">
        <v>65</v>
      </c>
      <c r="C3024" s="8"/>
      <c r="D3024" s="8">
        <v>65</v>
      </c>
      <c r="I3024" s="7"/>
      <c r="J3024" s="8"/>
    </row>
    <row r="3025" spans="1:10" x14ac:dyDescent="0.25">
      <c r="A3025" s="7">
        <v>3399</v>
      </c>
      <c r="B3025" s="8">
        <v>46</v>
      </c>
      <c r="C3025" s="8"/>
      <c r="D3025" s="8">
        <v>46</v>
      </c>
      <c r="I3025" s="7"/>
      <c r="J3025" s="8"/>
    </row>
    <row r="3026" spans="1:10" x14ac:dyDescent="0.25">
      <c r="A3026" s="7">
        <v>3400</v>
      </c>
      <c r="B3026" s="8">
        <v>85</v>
      </c>
      <c r="C3026" s="8"/>
      <c r="D3026" s="8">
        <v>85</v>
      </c>
      <c r="I3026" s="7"/>
      <c r="J3026" s="8"/>
    </row>
    <row r="3027" spans="1:10" x14ac:dyDescent="0.25">
      <c r="A3027" s="7">
        <v>3401</v>
      </c>
      <c r="B3027" s="8">
        <v>66</v>
      </c>
      <c r="C3027" s="8"/>
      <c r="D3027" s="8">
        <v>66</v>
      </c>
      <c r="I3027" s="7"/>
      <c r="J3027" s="8"/>
    </row>
    <row r="3028" spans="1:10" x14ac:dyDescent="0.25">
      <c r="A3028" s="7">
        <v>3402</v>
      </c>
      <c r="B3028" s="8">
        <v>165</v>
      </c>
      <c r="C3028" s="8"/>
      <c r="D3028" s="8">
        <v>165</v>
      </c>
      <c r="I3028" s="7"/>
      <c r="J3028" s="8"/>
    </row>
    <row r="3029" spans="1:10" x14ac:dyDescent="0.25">
      <c r="A3029" s="7">
        <v>3403</v>
      </c>
      <c r="B3029" s="8">
        <v>17</v>
      </c>
      <c r="C3029" s="8"/>
      <c r="D3029" s="8">
        <v>17</v>
      </c>
      <c r="I3029" s="7"/>
      <c r="J3029" s="8"/>
    </row>
    <row r="3030" spans="1:10" x14ac:dyDescent="0.25">
      <c r="A3030" s="7">
        <v>3404</v>
      </c>
      <c r="B3030" s="8">
        <v>3</v>
      </c>
      <c r="C3030" s="8"/>
      <c r="D3030" s="8">
        <v>3</v>
      </c>
      <c r="I3030" s="7"/>
      <c r="J3030" s="8"/>
    </row>
    <row r="3031" spans="1:10" x14ac:dyDescent="0.25">
      <c r="A3031" s="7">
        <v>3405</v>
      </c>
      <c r="B3031" s="8">
        <v>17</v>
      </c>
      <c r="C3031" s="8"/>
      <c r="D3031" s="8">
        <v>17</v>
      </c>
      <c r="I3031" s="7"/>
      <c r="J3031" s="8"/>
    </row>
    <row r="3032" spans="1:10" x14ac:dyDescent="0.25">
      <c r="A3032" s="7">
        <v>3406</v>
      </c>
      <c r="B3032" s="8">
        <v>91</v>
      </c>
      <c r="C3032" s="8"/>
      <c r="D3032" s="8">
        <v>91</v>
      </c>
      <c r="I3032" s="7"/>
      <c r="J3032" s="8"/>
    </row>
    <row r="3033" spans="1:10" x14ac:dyDescent="0.25">
      <c r="A3033" s="7">
        <v>3407</v>
      </c>
      <c r="B3033" s="8">
        <v>67</v>
      </c>
      <c r="C3033" s="8"/>
      <c r="D3033" s="8">
        <v>67</v>
      </c>
      <c r="I3033" s="7"/>
      <c r="J3033" s="8"/>
    </row>
    <row r="3034" spans="1:10" x14ac:dyDescent="0.25">
      <c r="A3034" s="7">
        <v>3408</v>
      </c>
      <c r="B3034" s="8">
        <v>18</v>
      </c>
      <c r="C3034" s="8"/>
      <c r="D3034" s="8">
        <v>18</v>
      </c>
      <c r="I3034" s="7"/>
      <c r="J3034" s="8"/>
    </row>
    <row r="3035" spans="1:10" x14ac:dyDescent="0.25">
      <c r="A3035" s="7">
        <v>3409</v>
      </c>
      <c r="B3035" s="8">
        <v>21</v>
      </c>
      <c r="C3035" s="8"/>
      <c r="D3035" s="8">
        <v>21</v>
      </c>
      <c r="I3035" s="7"/>
      <c r="J3035" s="8"/>
    </row>
    <row r="3036" spans="1:10" x14ac:dyDescent="0.25">
      <c r="A3036" s="7">
        <v>3410</v>
      </c>
      <c r="B3036" s="8">
        <v>40</v>
      </c>
      <c r="C3036" s="8"/>
      <c r="D3036" s="8">
        <v>40</v>
      </c>
      <c r="I3036" s="7"/>
      <c r="J3036" s="8"/>
    </row>
    <row r="3037" spans="1:10" x14ac:dyDescent="0.25">
      <c r="A3037" s="7">
        <v>3411</v>
      </c>
      <c r="B3037" s="8">
        <v>78</v>
      </c>
      <c r="C3037" s="8"/>
      <c r="D3037" s="8">
        <v>78</v>
      </c>
      <c r="I3037" s="7"/>
      <c r="J3037" s="8"/>
    </row>
    <row r="3038" spans="1:10" x14ac:dyDescent="0.25">
      <c r="A3038" s="7">
        <v>3412</v>
      </c>
      <c r="B3038" s="8">
        <v>26</v>
      </c>
      <c r="C3038" s="8"/>
      <c r="D3038" s="8">
        <v>26</v>
      </c>
      <c r="I3038" s="7"/>
      <c r="J3038" s="8"/>
    </row>
    <row r="3039" spans="1:10" x14ac:dyDescent="0.25">
      <c r="A3039" s="7">
        <v>3413</v>
      </c>
      <c r="B3039" s="8">
        <v>14</v>
      </c>
      <c r="C3039" s="8"/>
      <c r="D3039" s="8">
        <v>14</v>
      </c>
      <c r="I3039" s="7"/>
      <c r="J3039" s="8"/>
    </row>
    <row r="3040" spans="1:10" x14ac:dyDescent="0.25">
      <c r="A3040" s="7">
        <v>3414</v>
      </c>
      <c r="B3040" s="8">
        <v>44</v>
      </c>
      <c r="C3040" s="8"/>
      <c r="D3040" s="8">
        <v>44</v>
      </c>
      <c r="I3040" s="7"/>
      <c r="J3040" s="8"/>
    </row>
    <row r="3041" spans="1:10" x14ac:dyDescent="0.25">
      <c r="A3041" s="7">
        <v>3415</v>
      </c>
      <c r="B3041" s="8">
        <v>9</v>
      </c>
      <c r="C3041" s="8"/>
      <c r="D3041" s="8">
        <v>9</v>
      </c>
      <c r="I3041" s="7"/>
      <c r="J3041" s="8"/>
    </row>
    <row r="3042" spans="1:10" x14ac:dyDescent="0.25">
      <c r="A3042" s="7">
        <v>3416</v>
      </c>
      <c r="B3042" s="8">
        <v>30</v>
      </c>
      <c r="C3042" s="8"/>
      <c r="D3042" s="8">
        <v>30</v>
      </c>
      <c r="I3042" s="7"/>
      <c r="J3042" s="8"/>
    </row>
    <row r="3043" spans="1:10" x14ac:dyDescent="0.25">
      <c r="A3043" s="7">
        <v>3417</v>
      </c>
      <c r="B3043" s="8">
        <v>45</v>
      </c>
      <c r="C3043" s="8"/>
      <c r="D3043" s="8">
        <v>45</v>
      </c>
      <c r="I3043" s="7"/>
      <c r="J3043" s="8"/>
    </row>
    <row r="3044" spans="1:10" x14ac:dyDescent="0.25">
      <c r="A3044" s="7">
        <v>3418</v>
      </c>
      <c r="B3044" s="8">
        <v>56</v>
      </c>
      <c r="C3044" s="8"/>
      <c r="D3044" s="8">
        <v>56</v>
      </c>
      <c r="I3044" s="7"/>
      <c r="J3044" s="8"/>
    </row>
    <row r="3045" spans="1:10" x14ac:dyDescent="0.25">
      <c r="A3045" s="7">
        <v>3419</v>
      </c>
      <c r="B3045" s="8">
        <v>46</v>
      </c>
      <c r="C3045" s="8"/>
      <c r="D3045" s="8">
        <v>46</v>
      </c>
      <c r="I3045" s="7"/>
      <c r="J3045" s="8"/>
    </row>
    <row r="3046" spans="1:10" x14ac:dyDescent="0.25">
      <c r="A3046" s="7">
        <v>3420</v>
      </c>
      <c r="B3046" s="8">
        <v>34</v>
      </c>
      <c r="C3046" s="8"/>
      <c r="D3046" s="8">
        <v>34</v>
      </c>
      <c r="I3046" s="7"/>
      <c r="J3046" s="8"/>
    </row>
    <row r="3047" spans="1:10" x14ac:dyDescent="0.25">
      <c r="A3047" s="7">
        <v>3421</v>
      </c>
      <c r="B3047" s="8">
        <v>98</v>
      </c>
      <c r="C3047" s="8"/>
      <c r="D3047" s="8">
        <v>98</v>
      </c>
      <c r="I3047" s="7"/>
      <c r="J3047" s="8"/>
    </row>
    <row r="3048" spans="1:10" x14ac:dyDescent="0.25">
      <c r="A3048" s="7">
        <v>3422</v>
      </c>
      <c r="B3048" s="8">
        <v>46</v>
      </c>
      <c r="C3048" s="8"/>
      <c r="D3048" s="8">
        <v>46</v>
      </c>
      <c r="I3048" s="7"/>
      <c r="J3048" s="8"/>
    </row>
    <row r="3049" spans="1:10" x14ac:dyDescent="0.25">
      <c r="A3049" s="7">
        <v>3423</v>
      </c>
      <c r="B3049" s="8">
        <v>10</v>
      </c>
      <c r="C3049" s="8"/>
      <c r="D3049" s="8">
        <v>10</v>
      </c>
      <c r="I3049" s="7"/>
      <c r="J3049" s="8"/>
    </row>
    <row r="3050" spans="1:10" x14ac:dyDescent="0.25">
      <c r="A3050" s="7">
        <v>3424</v>
      </c>
      <c r="B3050" s="8">
        <v>76</v>
      </c>
      <c r="C3050" s="8"/>
      <c r="D3050" s="8">
        <v>76</v>
      </c>
      <c r="I3050" s="7"/>
      <c r="J3050" s="8"/>
    </row>
    <row r="3051" spans="1:10" x14ac:dyDescent="0.25">
      <c r="A3051" s="7">
        <v>3425</v>
      </c>
      <c r="B3051" s="8">
        <v>104</v>
      </c>
      <c r="C3051" s="8"/>
      <c r="D3051" s="8">
        <v>104</v>
      </c>
      <c r="I3051" s="7"/>
      <c r="J3051" s="8"/>
    </row>
    <row r="3052" spans="1:10" x14ac:dyDescent="0.25">
      <c r="A3052" s="7">
        <v>3426</v>
      </c>
      <c r="B3052" s="8">
        <v>87</v>
      </c>
      <c r="C3052" s="8"/>
      <c r="D3052" s="8">
        <v>87</v>
      </c>
      <c r="I3052" s="7"/>
      <c r="J3052" s="8"/>
    </row>
    <row r="3053" spans="1:10" x14ac:dyDescent="0.25">
      <c r="A3053" s="7">
        <v>3427</v>
      </c>
      <c r="B3053" s="8">
        <v>29</v>
      </c>
      <c r="C3053" s="8"/>
      <c r="D3053" s="8">
        <v>29</v>
      </c>
      <c r="I3053" s="7"/>
      <c r="J3053" s="8"/>
    </row>
    <row r="3054" spans="1:10" x14ac:dyDescent="0.25">
      <c r="A3054" s="7">
        <v>3428</v>
      </c>
      <c r="B3054" s="8">
        <v>51</v>
      </c>
      <c r="C3054" s="8"/>
      <c r="D3054" s="8">
        <v>51</v>
      </c>
      <c r="I3054" s="7"/>
      <c r="J3054" s="8"/>
    </row>
    <row r="3055" spans="1:10" x14ac:dyDescent="0.25">
      <c r="A3055" s="7">
        <v>3429</v>
      </c>
      <c r="B3055" s="8">
        <v>12</v>
      </c>
      <c r="C3055" s="8"/>
      <c r="D3055" s="8">
        <v>12</v>
      </c>
      <c r="I3055" s="7"/>
      <c r="J3055" s="8"/>
    </row>
    <row r="3056" spans="1:10" x14ac:dyDescent="0.25">
      <c r="A3056" s="7">
        <v>3430</v>
      </c>
      <c r="B3056" s="8">
        <v>72</v>
      </c>
      <c r="C3056" s="8"/>
      <c r="D3056" s="8">
        <v>72</v>
      </c>
      <c r="I3056" s="7"/>
      <c r="J3056" s="8"/>
    </row>
    <row r="3057" spans="1:10" x14ac:dyDescent="0.25">
      <c r="A3057" s="7">
        <v>3431</v>
      </c>
      <c r="B3057" s="8">
        <v>21</v>
      </c>
      <c r="C3057" s="8"/>
      <c r="D3057" s="8">
        <v>21</v>
      </c>
      <c r="I3057" s="7"/>
      <c r="J3057" s="8"/>
    </row>
    <row r="3058" spans="1:10" x14ac:dyDescent="0.25">
      <c r="A3058" s="7">
        <v>3432</v>
      </c>
      <c r="B3058" s="8">
        <v>42</v>
      </c>
      <c r="C3058" s="8"/>
      <c r="D3058" s="8">
        <v>42</v>
      </c>
    </row>
    <row r="3059" spans="1:10" x14ac:dyDescent="0.25">
      <c r="A3059" s="7">
        <v>3433</v>
      </c>
      <c r="B3059" s="8">
        <v>71</v>
      </c>
      <c r="C3059" s="8"/>
      <c r="D3059" s="8">
        <v>71</v>
      </c>
    </row>
    <row r="3060" spans="1:10" x14ac:dyDescent="0.25">
      <c r="A3060" s="7">
        <v>3434</v>
      </c>
      <c r="B3060" s="8">
        <v>168</v>
      </c>
      <c r="C3060" s="8"/>
      <c r="D3060" s="8">
        <v>168</v>
      </c>
    </row>
    <row r="3061" spans="1:10" x14ac:dyDescent="0.25">
      <c r="A3061" s="7">
        <v>3435</v>
      </c>
      <c r="B3061" s="8">
        <v>19</v>
      </c>
      <c r="C3061" s="8"/>
      <c r="D3061" s="8">
        <v>19</v>
      </c>
    </row>
    <row r="3062" spans="1:10" x14ac:dyDescent="0.25">
      <c r="A3062" s="7">
        <v>3436</v>
      </c>
      <c r="B3062" s="8">
        <v>37</v>
      </c>
      <c r="C3062" s="8"/>
      <c r="D3062" s="8">
        <v>37</v>
      </c>
    </row>
    <row r="3063" spans="1:10" x14ac:dyDescent="0.25">
      <c r="A3063" s="7">
        <v>3437</v>
      </c>
      <c r="B3063" s="8">
        <v>36</v>
      </c>
      <c r="C3063" s="8"/>
      <c r="D3063" s="8">
        <v>36</v>
      </c>
    </row>
    <row r="3064" spans="1:10" x14ac:dyDescent="0.25">
      <c r="A3064" s="7">
        <v>3438</v>
      </c>
      <c r="B3064" s="8">
        <v>14</v>
      </c>
      <c r="C3064" s="8"/>
      <c r="D3064" s="8">
        <v>14</v>
      </c>
    </row>
    <row r="3065" spans="1:10" x14ac:dyDescent="0.25">
      <c r="A3065" s="7">
        <v>3439</v>
      </c>
      <c r="B3065" s="8">
        <v>18</v>
      </c>
      <c r="C3065" s="8"/>
      <c r="D3065" s="8">
        <v>18</v>
      </c>
    </row>
    <row r="3066" spans="1:10" x14ac:dyDescent="0.25">
      <c r="A3066" s="7">
        <v>3440</v>
      </c>
      <c r="B3066" s="8">
        <v>82</v>
      </c>
      <c r="C3066" s="8"/>
      <c r="D3066" s="8">
        <v>82</v>
      </c>
    </row>
    <row r="3067" spans="1:10" x14ac:dyDescent="0.25">
      <c r="A3067" s="7">
        <v>3441</v>
      </c>
      <c r="B3067" s="8">
        <v>43</v>
      </c>
      <c r="C3067" s="8"/>
      <c r="D3067" s="8">
        <v>43</v>
      </c>
    </row>
    <row r="3068" spans="1:10" x14ac:dyDescent="0.25">
      <c r="A3068" s="7">
        <v>3442</v>
      </c>
      <c r="B3068" s="8">
        <v>8</v>
      </c>
      <c r="C3068" s="8"/>
      <c r="D3068" s="8">
        <v>8</v>
      </c>
    </row>
    <row r="3069" spans="1:10" x14ac:dyDescent="0.25">
      <c r="A3069" s="7">
        <v>3443</v>
      </c>
      <c r="B3069" s="8">
        <v>45</v>
      </c>
      <c r="C3069" s="8"/>
      <c r="D3069" s="8">
        <v>45</v>
      </c>
    </row>
    <row r="3070" spans="1:10" x14ac:dyDescent="0.25">
      <c r="A3070" s="7">
        <v>3444</v>
      </c>
      <c r="B3070" s="8">
        <v>20</v>
      </c>
      <c r="C3070" s="8"/>
      <c r="D3070" s="8">
        <v>20</v>
      </c>
    </row>
    <row r="3071" spans="1:10" x14ac:dyDescent="0.25">
      <c r="A3071" s="7">
        <v>3445</v>
      </c>
      <c r="B3071" s="8">
        <v>31</v>
      </c>
      <c r="C3071" s="8"/>
      <c r="D3071" s="8">
        <v>31</v>
      </c>
    </row>
    <row r="3072" spans="1:10" x14ac:dyDescent="0.25">
      <c r="A3072" s="7">
        <v>3446</v>
      </c>
      <c r="B3072" s="8">
        <v>25</v>
      </c>
      <c r="C3072" s="8"/>
      <c r="D3072" s="8">
        <v>25</v>
      </c>
    </row>
    <row r="3073" spans="1:4" x14ac:dyDescent="0.25">
      <c r="A3073" s="7">
        <v>3447</v>
      </c>
      <c r="B3073" s="8">
        <v>14</v>
      </c>
      <c r="C3073" s="8"/>
      <c r="D3073" s="8">
        <v>14</v>
      </c>
    </row>
    <row r="3074" spans="1:4" x14ac:dyDescent="0.25">
      <c r="A3074" s="7">
        <v>3448</v>
      </c>
      <c r="B3074" s="8">
        <v>45</v>
      </c>
      <c r="C3074" s="8"/>
      <c r="D3074" s="8">
        <v>45</v>
      </c>
    </row>
    <row r="3075" spans="1:4" x14ac:dyDescent="0.25">
      <c r="A3075" s="7">
        <v>3449</v>
      </c>
      <c r="B3075" s="8">
        <v>20</v>
      </c>
      <c r="C3075" s="8"/>
      <c r="D3075" s="8">
        <v>20</v>
      </c>
    </row>
    <row r="3076" spans="1:4" x14ac:dyDescent="0.25">
      <c r="A3076" s="7">
        <v>3450</v>
      </c>
      <c r="B3076" s="8">
        <v>39</v>
      </c>
      <c r="C3076" s="8"/>
      <c r="D3076" s="8">
        <v>39</v>
      </c>
    </row>
    <row r="3077" spans="1:4" x14ac:dyDescent="0.25">
      <c r="A3077" s="7">
        <v>3451</v>
      </c>
      <c r="B3077" s="8">
        <v>16</v>
      </c>
      <c r="C3077" s="8"/>
      <c r="D3077" s="8">
        <v>16</v>
      </c>
    </row>
    <row r="3078" spans="1:4" x14ac:dyDescent="0.25">
      <c r="A3078" s="7">
        <v>3452</v>
      </c>
      <c r="B3078" s="8">
        <v>37</v>
      </c>
      <c r="C3078" s="8"/>
      <c r="D3078" s="8">
        <v>37</v>
      </c>
    </row>
    <row r="3079" spans="1:4" x14ac:dyDescent="0.25">
      <c r="A3079" s="7">
        <v>3453</v>
      </c>
      <c r="B3079" s="8">
        <v>14</v>
      </c>
      <c r="C3079" s="8"/>
      <c r="D3079" s="8">
        <v>14</v>
      </c>
    </row>
    <row r="3080" spans="1:4" x14ac:dyDescent="0.25">
      <c r="A3080" s="7">
        <v>3454</v>
      </c>
      <c r="B3080" s="8">
        <v>21</v>
      </c>
      <c r="C3080" s="8"/>
      <c r="D3080" s="8">
        <v>21</v>
      </c>
    </row>
    <row r="3081" spans="1:4" x14ac:dyDescent="0.25">
      <c r="A3081" s="7">
        <v>3455</v>
      </c>
      <c r="B3081" s="8">
        <v>69</v>
      </c>
      <c r="C3081" s="8"/>
      <c r="D3081" s="8">
        <v>69</v>
      </c>
    </row>
    <row r="3082" spans="1:4" x14ac:dyDescent="0.25">
      <c r="A3082" s="7">
        <v>3456</v>
      </c>
      <c r="B3082" s="8">
        <v>16</v>
      </c>
      <c r="C3082" s="8"/>
      <c r="D3082" s="8">
        <v>16</v>
      </c>
    </row>
    <row r="3083" spans="1:4" x14ac:dyDescent="0.25">
      <c r="A3083" s="7">
        <v>3457</v>
      </c>
      <c r="B3083" s="8">
        <v>55</v>
      </c>
      <c r="C3083" s="8"/>
      <c r="D3083" s="8">
        <v>55</v>
      </c>
    </row>
    <row r="3084" spans="1:4" x14ac:dyDescent="0.25">
      <c r="A3084" s="7">
        <v>3458</v>
      </c>
      <c r="B3084" s="8">
        <v>27</v>
      </c>
      <c r="C3084" s="8"/>
      <c r="D3084" s="8">
        <v>27</v>
      </c>
    </row>
    <row r="3085" spans="1:4" x14ac:dyDescent="0.25">
      <c r="A3085" s="7">
        <v>3459</v>
      </c>
      <c r="B3085" s="8">
        <v>36</v>
      </c>
      <c r="C3085" s="8"/>
      <c r="D3085" s="8">
        <v>36</v>
      </c>
    </row>
    <row r="3086" spans="1:4" x14ac:dyDescent="0.25">
      <c r="A3086" s="7">
        <v>3460</v>
      </c>
      <c r="B3086" s="8">
        <v>19</v>
      </c>
      <c r="C3086" s="8"/>
      <c r="D3086" s="8">
        <v>19</v>
      </c>
    </row>
    <row r="3087" spans="1:4" x14ac:dyDescent="0.25">
      <c r="A3087" s="7">
        <v>3461</v>
      </c>
      <c r="B3087" s="8">
        <v>12</v>
      </c>
      <c r="C3087" s="8"/>
      <c r="D3087" s="8">
        <v>12</v>
      </c>
    </row>
    <row r="3088" spans="1:4" x14ac:dyDescent="0.25">
      <c r="A3088" s="7">
        <v>3462</v>
      </c>
      <c r="B3088" s="8">
        <v>17</v>
      </c>
      <c r="C3088" s="8"/>
      <c r="D3088" s="8">
        <v>17</v>
      </c>
    </row>
    <row r="3089" spans="1:4" x14ac:dyDescent="0.25">
      <c r="A3089" s="7">
        <v>3463</v>
      </c>
      <c r="B3089" s="8">
        <v>114</v>
      </c>
      <c r="C3089" s="8"/>
      <c r="D3089" s="8">
        <v>114</v>
      </c>
    </row>
    <row r="3090" spans="1:4" x14ac:dyDescent="0.25">
      <c r="A3090" s="7">
        <v>3464</v>
      </c>
      <c r="B3090" s="8">
        <v>93</v>
      </c>
      <c r="C3090" s="8"/>
      <c r="D3090" s="8">
        <v>93</v>
      </c>
    </row>
    <row r="3091" spans="1:4" x14ac:dyDescent="0.25">
      <c r="A3091" s="7">
        <v>3465</v>
      </c>
      <c r="B3091" s="8">
        <v>36</v>
      </c>
      <c r="C3091" s="8"/>
      <c r="D3091" s="8">
        <v>36</v>
      </c>
    </row>
    <row r="3092" spans="1:4" x14ac:dyDescent="0.25">
      <c r="A3092" s="7">
        <v>3466</v>
      </c>
      <c r="B3092" s="8">
        <v>61</v>
      </c>
      <c r="C3092" s="8"/>
      <c r="D3092" s="8">
        <v>61</v>
      </c>
    </row>
    <row r="3093" spans="1:4" x14ac:dyDescent="0.25">
      <c r="A3093" s="7">
        <v>3467</v>
      </c>
      <c r="B3093" s="8">
        <v>47</v>
      </c>
      <c r="C3093" s="8"/>
      <c r="D3093" s="8">
        <v>47</v>
      </c>
    </row>
    <row r="3094" spans="1:4" x14ac:dyDescent="0.25">
      <c r="A3094" s="7">
        <v>3468</v>
      </c>
      <c r="B3094" s="8">
        <v>17</v>
      </c>
      <c r="C3094" s="8"/>
      <c r="D3094" s="8">
        <v>17</v>
      </c>
    </row>
    <row r="3095" spans="1:4" x14ac:dyDescent="0.25">
      <c r="A3095" s="7">
        <v>3469</v>
      </c>
      <c r="B3095" s="8">
        <v>63</v>
      </c>
      <c r="C3095" s="8"/>
      <c r="D3095" s="8">
        <v>63</v>
      </c>
    </row>
    <row r="3096" spans="1:4" x14ac:dyDescent="0.25">
      <c r="A3096" s="7">
        <v>3470</v>
      </c>
      <c r="B3096" s="8">
        <v>9</v>
      </c>
      <c r="C3096" s="8"/>
      <c r="D3096" s="8">
        <v>9</v>
      </c>
    </row>
    <row r="3097" spans="1:4" x14ac:dyDescent="0.25">
      <c r="A3097" s="7">
        <v>3471</v>
      </c>
      <c r="B3097" s="8">
        <v>30</v>
      </c>
      <c r="C3097" s="8"/>
      <c r="D3097" s="8">
        <v>30</v>
      </c>
    </row>
    <row r="3098" spans="1:4" x14ac:dyDescent="0.25">
      <c r="A3098" s="7">
        <v>3472</v>
      </c>
      <c r="B3098" s="8">
        <v>23</v>
      </c>
      <c r="C3098" s="8"/>
      <c r="D3098" s="8">
        <v>23</v>
      </c>
    </row>
    <row r="3099" spans="1:4" x14ac:dyDescent="0.25">
      <c r="A3099" s="7">
        <v>3473</v>
      </c>
      <c r="B3099" s="8">
        <v>33</v>
      </c>
      <c r="C3099" s="8"/>
      <c r="D3099" s="8">
        <v>33</v>
      </c>
    </row>
    <row r="3100" spans="1:4" x14ac:dyDescent="0.25">
      <c r="A3100" s="7">
        <v>3474</v>
      </c>
      <c r="B3100" s="8">
        <v>39</v>
      </c>
      <c r="C3100" s="8"/>
      <c r="D3100" s="8">
        <v>39</v>
      </c>
    </row>
    <row r="3101" spans="1:4" x14ac:dyDescent="0.25">
      <c r="A3101" s="7">
        <v>3475</v>
      </c>
      <c r="B3101" s="8">
        <v>17</v>
      </c>
      <c r="C3101" s="8"/>
      <c r="D3101" s="8">
        <v>17</v>
      </c>
    </row>
    <row r="3102" spans="1:4" x14ac:dyDescent="0.25">
      <c r="A3102" s="7">
        <v>3476</v>
      </c>
      <c r="B3102" s="8">
        <v>6</v>
      </c>
      <c r="C3102" s="8"/>
      <c r="D3102" s="8">
        <v>6</v>
      </c>
    </row>
    <row r="3103" spans="1:4" x14ac:dyDescent="0.25">
      <c r="A3103" s="7">
        <v>3477</v>
      </c>
      <c r="B3103" s="8">
        <v>39</v>
      </c>
      <c r="C3103" s="8"/>
      <c r="D3103" s="8">
        <v>39</v>
      </c>
    </row>
    <row r="3104" spans="1:4" x14ac:dyDescent="0.25">
      <c r="A3104" s="7">
        <v>3478</v>
      </c>
      <c r="B3104" s="8">
        <v>57</v>
      </c>
      <c r="C3104" s="8"/>
      <c r="D3104" s="8">
        <v>57</v>
      </c>
    </row>
    <row r="3105" spans="1:4" x14ac:dyDescent="0.25">
      <c r="A3105" s="7">
        <v>3479</v>
      </c>
      <c r="B3105" s="8">
        <v>56</v>
      </c>
      <c r="C3105" s="8"/>
      <c r="D3105" s="8">
        <v>56</v>
      </c>
    </row>
    <row r="3106" spans="1:4" x14ac:dyDescent="0.25">
      <c r="A3106" s="7">
        <v>3480</v>
      </c>
      <c r="B3106" s="8">
        <v>13</v>
      </c>
      <c r="C3106" s="8"/>
      <c r="D3106" s="8">
        <v>13</v>
      </c>
    </row>
    <row r="3107" spans="1:4" x14ac:dyDescent="0.25">
      <c r="A3107" s="7">
        <v>3481</v>
      </c>
      <c r="B3107" s="8">
        <v>95</v>
      </c>
      <c r="C3107" s="8"/>
      <c r="D3107" s="8">
        <v>95</v>
      </c>
    </row>
    <row r="3108" spans="1:4" x14ac:dyDescent="0.25">
      <c r="A3108" s="7">
        <v>3482</v>
      </c>
      <c r="B3108" s="8">
        <v>80</v>
      </c>
      <c r="C3108" s="8"/>
      <c r="D3108" s="8">
        <v>80</v>
      </c>
    </row>
    <row r="3109" spans="1:4" x14ac:dyDescent="0.25">
      <c r="A3109" s="7">
        <v>3483</v>
      </c>
      <c r="B3109" s="8">
        <v>133</v>
      </c>
      <c r="C3109" s="8"/>
      <c r="D3109" s="8">
        <v>133</v>
      </c>
    </row>
    <row r="3110" spans="1:4" x14ac:dyDescent="0.25">
      <c r="A3110" s="7">
        <v>3484</v>
      </c>
      <c r="B3110" s="8">
        <v>44</v>
      </c>
      <c r="C3110" s="8"/>
      <c r="D3110" s="8">
        <v>44</v>
      </c>
    </row>
    <row r="3111" spans="1:4" x14ac:dyDescent="0.25">
      <c r="A3111" s="7">
        <v>3485</v>
      </c>
      <c r="B3111" s="8">
        <v>30</v>
      </c>
      <c r="C3111" s="8"/>
      <c r="D3111" s="8">
        <v>30</v>
      </c>
    </row>
    <row r="3112" spans="1:4" x14ac:dyDescent="0.25">
      <c r="A3112" s="7">
        <v>3486</v>
      </c>
      <c r="B3112" s="8">
        <v>56</v>
      </c>
      <c r="C3112" s="8"/>
      <c r="D3112" s="8">
        <v>56</v>
      </c>
    </row>
    <row r="3113" spans="1:4" x14ac:dyDescent="0.25">
      <c r="A3113" s="7">
        <v>3487</v>
      </c>
      <c r="B3113" s="8">
        <v>66</v>
      </c>
      <c r="C3113" s="8"/>
      <c r="D3113" s="8">
        <v>66</v>
      </c>
    </row>
    <row r="3114" spans="1:4" x14ac:dyDescent="0.25">
      <c r="A3114" s="7">
        <v>3488</v>
      </c>
      <c r="B3114" s="8">
        <v>29</v>
      </c>
      <c r="C3114" s="8"/>
      <c r="D3114" s="8">
        <v>29</v>
      </c>
    </row>
    <row r="3115" spans="1:4" x14ac:dyDescent="0.25">
      <c r="A3115" s="7">
        <v>3489</v>
      </c>
      <c r="B3115" s="8">
        <v>72</v>
      </c>
      <c r="C3115" s="8"/>
      <c r="D3115" s="8">
        <v>72</v>
      </c>
    </row>
    <row r="3116" spans="1:4" x14ac:dyDescent="0.25">
      <c r="A3116" s="7">
        <v>3490</v>
      </c>
      <c r="B3116" s="8">
        <v>27</v>
      </c>
      <c r="C3116" s="8"/>
      <c r="D3116" s="8">
        <v>27</v>
      </c>
    </row>
    <row r="3117" spans="1:4" x14ac:dyDescent="0.25">
      <c r="A3117" s="7">
        <v>3491</v>
      </c>
      <c r="B3117" s="8">
        <v>10</v>
      </c>
      <c r="C3117" s="8"/>
      <c r="D3117" s="8">
        <v>10</v>
      </c>
    </row>
    <row r="3118" spans="1:4" x14ac:dyDescent="0.25">
      <c r="A3118" s="7">
        <v>3492</v>
      </c>
      <c r="B3118" s="8">
        <v>35</v>
      </c>
      <c r="C3118" s="8"/>
      <c r="D3118" s="8">
        <v>35</v>
      </c>
    </row>
    <row r="3119" spans="1:4" x14ac:dyDescent="0.25">
      <c r="A3119" s="7">
        <v>3493</v>
      </c>
      <c r="B3119" s="8">
        <v>29</v>
      </c>
      <c r="C3119" s="8"/>
      <c r="D3119" s="8">
        <v>29</v>
      </c>
    </row>
    <row r="3120" spans="1:4" x14ac:dyDescent="0.25">
      <c r="A3120" s="7">
        <v>3494</v>
      </c>
      <c r="B3120" s="8">
        <v>13</v>
      </c>
      <c r="C3120" s="8"/>
      <c r="D3120" s="8">
        <v>13</v>
      </c>
    </row>
    <row r="3121" spans="1:4" x14ac:dyDescent="0.25">
      <c r="A3121" s="7">
        <v>3495</v>
      </c>
      <c r="B3121" s="8">
        <v>72</v>
      </c>
      <c r="C3121" s="8"/>
      <c r="D3121" s="8">
        <v>72</v>
      </c>
    </row>
    <row r="3122" spans="1:4" x14ac:dyDescent="0.25">
      <c r="A3122" s="7">
        <v>3496</v>
      </c>
      <c r="B3122" s="8">
        <v>78</v>
      </c>
      <c r="C3122" s="8"/>
      <c r="D3122" s="8">
        <v>78</v>
      </c>
    </row>
    <row r="3123" spans="1:4" x14ac:dyDescent="0.25">
      <c r="A3123" s="7">
        <v>3497</v>
      </c>
      <c r="B3123" s="8">
        <v>49</v>
      </c>
      <c r="C3123" s="8"/>
      <c r="D3123" s="8">
        <v>49</v>
      </c>
    </row>
    <row r="3124" spans="1:4" x14ac:dyDescent="0.25">
      <c r="A3124" s="7">
        <v>3498</v>
      </c>
      <c r="B3124" s="8">
        <v>42</v>
      </c>
      <c r="C3124" s="8"/>
      <c r="D3124" s="8">
        <v>42</v>
      </c>
    </row>
    <row r="3125" spans="1:4" x14ac:dyDescent="0.25">
      <c r="A3125" s="7">
        <v>3499</v>
      </c>
      <c r="B3125" s="8">
        <v>35</v>
      </c>
      <c r="C3125" s="8"/>
      <c r="D3125" s="8">
        <v>35</v>
      </c>
    </row>
    <row r="3126" spans="1:4" x14ac:dyDescent="0.25">
      <c r="A3126" s="7">
        <v>3500</v>
      </c>
      <c r="B3126" s="8">
        <v>42</v>
      </c>
      <c r="C3126" s="8"/>
      <c r="D3126" s="8">
        <v>42</v>
      </c>
    </row>
    <row r="3127" spans="1:4" x14ac:dyDescent="0.25">
      <c r="A3127" s="7">
        <v>3501</v>
      </c>
      <c r="B3127" s="8">
        <v>42</v>
      </c>
      <c r="C3127" s="8"/>
      <c r="D3127" s="8">
        <v>42</v>
      </c>
    </row>
    <row r="3128" spans="1:4" x14ac:dyDescent="0.25">
      <c r="A3128" s="7">
        <v>3502</v>
      </c>
      <c r="B3128" s="8">
        <v>31</v>
      </c>
      <c r="C3128" s="8"/>
      <c r="D3128" s="8">
        <v>31</v>
      </c>
    </row>
    <row r="3129" spans="1:4" x14ac:dyDescent="0.25">
      <c r="A3129" s="7">
        <v>3503</v>
      </c>
      <c r="B3129" s="8">
        <v>38</v>
      </c>
      <c r="C3129" s="8"/>
      <c r="D3129" s="8">
        <v>38</v>
      </c>
    </row>
    <row r="3130" spans="1:4" x14ac:dyDescent="0.25">
      <c r="A3130" s="7">
        <v>3504</v>
      </c>
      <c r="B3130" s="8">
        <v>8</v>
      </c>
      <c r="C3130" s="8"/>
      <c r="D3130" s="8">
        <v>8</v>
      </c>
    </row>
    <row r="3131" spans="1:4" x14ac:dyDescent="0.25">
      <c r="A3131" s="7">
        <v>3505</v>
      </c>
      <c r="B3131" s="8">
        <v>39</v>
      </c>
      <c r="C3131" s="8"/>
      <c r="D3131" s="8">
        <v>39</v>
      </c>
    </row>
    <row r="3132" spans="1:4" x14ac:dyDescent="0.25">
      <c r="A3132" s="7">
        <v>3506</v>
      </c>
      <c r="B3132" s="8">
        <v>29</v>
      </c>
      <c r="C3132" s="8"/>
      <c r="D3132" s="8">
        <v>29</v>
      </c>
    </row>
    <row r="3133" spans="1:4" x14ac:dyDescent="0.25">
      <c r="A3133" s="7">
        <v>3507</v>
      </c>
      <c r="B3133" s="8">
        <v>72</v>
      </c>
      <c r="C3133" s="8"/>
      <c r="D3133" s="8">
        <v>72</v>
      </c>
    </row>
    <row r="3134" spans="1:4" x14ac:dyDescent="0.25">
      <c r="A3134" s="7">
        <v>3508</v>
      </c>
      <c r="B3134" s="8">
        <v>15</v>
      </c>
      <c r="C3134" s="8"/>
      <c r="D3134" s="8">
        <v>15</v>
      </c>
    </row>
    <row r="3135" spans="1:4" x14ac:dyDescent="0.25">
      <c r="A3135" s="7">
        <v>3509</v>
      </c>
      <c r="B3135" s="8">
        <v>33</v>
      </c>
      <c r="C3135" s="8"/>
      <c r="D3135" s="8">
        <v>33</v>
      </c>
    </row>
    <row r="3136" spans="1:4" x14ac:dyDescent="0.25">
      <c r="A3136" s="7">
        <v>3510</v>
      </c>
      <c r="B3136" s="8">
        <v>15</v>
      </c>
      <c r="C3136" s="8"/>
      <c r="D3136" s="8">
        <v>15</v>
      </c>
    </row>
    <row r="3137" spans="1:4" x14ac:dyDescent="0.25">
      <c r="A3137" s="7">
        <v>3511</v>
      </c>
      <c r="B3137" s="8">
        <v>19</v>
      </c>
      <c r="C3137" s="8"/>
      <c r="D3137" s="8">
        <v>19</v>
      </c>
    </row>
    <row r="3138" spans="1:4" x14ac:dyDescent="0.25">
      <c r="A3138" s="7">
        <v>3512</v>
      </c>
      <c r="B3138" s="8">
        <v>17</v>
      </c>
      <c r="C3138" s="8"/>
      <c r="D3138" s="8">
        <v>17</v>
      </c>
    </row>
    <row r="3139" spans="1:4" x14ac:dyDescent="0.25">
      <c r="A3139" s="7">
        <v>3513</v>
      </c>
      <c r="B3139" s="8">
        <v>44</v>
      </c>
      <c r="C3139" s="8"/>
      <c r="D3139" s="8">
        <v>44</v>
      </c>
    </row>
    <row r="3140" spans="1:4" x14ac:dyDescent="0.25">
      <c r="A3140" s="7">
        <v>3514</v>
      </c>
      <c r="B3140" s="8">
        <v>10</v>
      </c>
      <c r="C3140" s="8"/>
      <c r="D3140" s="8">
        <v>10</v>
      </c>
    </row>
    <row r="3141" spans="1:4" x14ac:dyDescent="0.25">
      <c r="A3141" s="7">
        <v>3515</v>
      </c>
      <c r="B3141" s="8">
        <v>46</v>
      </c>
      <c r="C3141" s="8"/>
      <c r="D3141" s="8">
        <v>46</v>
      </c>
    </row>
    <row r="3142" spans="1:4" x14ac:dyDescent="0.25">
      <c r="A3142" s="7">
        <v>3516</v>
      </c>
      <c r="B3142" s="8">
        <v>11</v>
      </c>
      <c r="C3142" s="8"/>
      <c r="D3142" s="8">
        <v>11</v>
      </c>
    </row>
    <row r="3143" spans="1:4" x14ac:dyDescent="0.25">
      <c r="A3143" s="7">
        <v>3517</v>
      </c>
      <c r="B3143" s="8">
        <v>13</v>
      </c>
      <c r="C3143" s="8"/>
      <c r="D3143" s="8">
        <v>13</v>
      </c>
    </row>
    <row r="3144" spans="1:4" x14ac:dyDescent="0.25">
      <c r="A3144" s="7">
        <v>3518</v>
      </c>
      <c r="B3144" s="8">
        <v>33</v>
      </c>
      <c r="C3144" s="8"/>
      <c r="D3144" s="8">
        <v>33</v>
      </c>
    </row>
    <row r="3145" spans="1:4" x14ac:dyDescent="0.25">
      <c r="A3145" s="7">
        <v>3519</v>
      </c>
      <c r="B3145" s="8">
        <v>28</v>
      </c>
      <c r="C3145" s="8"/>
      <c r="D3145" s="8">
        <v>28</v>
      </c>
    </row>
    <row r="3146" spans="1:4" x14ac:dyDescent="0.25">
      <c r="A3146" s="7">
        <v>3520</v>
      </c>
      <c r="B3146" s="8">
        <v>21</v>
      </c>
      <c r="C3146" s="8"/>
      <c r="D3146" s="8">
        <v>21</v>
      </c>
    </row>
    <row r="3147" spans="1:4" x14ac:dyDescent="0.25">
      <c r="A3147" s="7">
        <v>3521</v>
      </c>
      <c r="B3147" s="8">
        <v>13</v>
      </c>
      <c r="C3147" s="8"/>
      <c r="D3147" s="8">
        <v>13</v>
      </c>
    </row>
    <row r="3148" spans="1:4" x14ac:dyDescent="0.25">
      <c r="A3148" s="7">
        <v>3522</v>
      </c>
      <c r="B3148" s="8">
        <v>34</v>
      </c>
      <c r="C3148" s="8"/>
      <c r="D3148" s="8">
        <v>34</v>
      </c>
    </row>
    <row r="3149" spans="1:4" x14ac:dyDescent="0.25">
      <c r="A3149" s="7">
        <v>3523</v>
      </c>
      <c r="B3149" s="8">
        <v>80</v>
      </c>
      <c r="C3149" s="8"/>
      <c r="D3149" s="8">
        <v>80</v>
      </c>
    </row>
    <row r="3150" spans="1:4" x14ac:dyDescent="0.25">
      <c r="A3150" s="7">
        <v>3524</v>
      </c>
      <c r="B3150" s="8">
        <v>74</v>
      </c>
      <c r="C3150" s="8"/>
      <c r="D3150" s="8">
        <v>74</v>
      </c>
    </row>
    <row r="3151" spans="1:4" x14ac:dyDescent="0.25">
      <c r="A3151" s="7">
        <v>3525</v>
      </c>
      <c r="B3151" s="8">
        <v>7</v>
      </c>
      <c r="C3151" s="8"/>
      <c r="D3151" s="8">
        <v>7</v>
      </c>
    </row>
    <row r="3152" spans="1:4" x14ac:dyDescent="0.25">
      <c r="A3152" s="7">
        <v>3526</v>
      </c>
      <c r="B3152" s="8">
        <v>34</v>
      </c>
      <c r="C3152" s="8"/>
      <c r="D3152" s="8">
        <v>34</v>
      </c>
    </row>
    <row r="3153" spans="1:4" x14ac:dyDescent="0.25">
      <c r="A3153" s="7">
        <v>3527</v>
      </c>
      <c r="B3153" s="8">
        <v>86</v>
      </c>
      <c r="C3153" s="8"/>
      <c r="D3153" s="8">
        <v>86</v>
      </c>
    </row>
    <row r="3154" spans="1:4" x14ac:dyDescent="0.25">
      <c r="A3154" s="7">
        <v>3528</v>
      </c>
      <c r="B3154" s="8">
        <v>37</v>
      </c>
      <c r="C3154" s="8"/>
      <c r="D3154" s="8">
        <v>37</v>
      </c>
    </row>
    <row r="3155" spans="1:4" x14ac:dyDescent="0.25">
      <c r="A3155" s="7">
        <v>3529</v>
      </c>
      <c r="B3155" s="8">
        <v>18</v>
      </c>
      <c r="C3155" s="8"/>
      <c r="D3155" s="8">
        <v>18</v>
      </c>
    </row>
    <row r="3156" spans="1:4" x14ac:dyDescent="0.25">
      <c r="A3156" s="7">
        <v>3530</v>
      </c>
      <c r="B3156" s="8">
        <v>22</v>
      </c>
      <c r="C3156" s="8"/>
      <c r="D3156" s="8">
        <v>22</v>
      </c>
    </row>
    <row r="3157" spans="1:4" x14ac:dyDescent="0.25">
      <c r="A3157" s="7">
        <v>3531</v>
      </c>
      <c r="B3157" s="8">
        <v>26</v>
      </c>
      <c r="C3157" s="8"/>
      <c r="D3157" s="8">
        <v>26</v>
      </c>
    </row>
    <row r="3158" spans="1:4" x14ac:dyDescent="0.25">
      <c r="A3158" s="7">
        <v>3532</v>
      </c>
      <c r="B3158" s="8">
        <v>27</v>
      </c>
      <c r="C3158" s="8"/>
      <c r="D3158" s="8">
        <v>27</v>
      </c>
    </row>
    <row r="3159" spans="1:4" x14ac:dyDescent="0.25">
      <c r="A3159" s="7">
        <v>3533</v>
      </c>
      <c r="B3159" s="8">
        <v>8</v>
      </c>
      <c r="C3159" s="8"/>
      <c r="D3159" s="8">
        <v>8</v>
      </c>
    </row>
    <row r="3160" spans="1:4" x14ac:dyDescent="0.25">
      <c r="A3160" s="7">
        <v>3534</v>
      </c>
      <c r="B3160" s="8">
        <v>204</v>
      </c>
      <c r="C3160" s="8"/>
      <c r="D3160" s="8">
        <v>204</v>
      </c>
    </row>
    <row r="3161" spans="1:4" x14ac:dyDescent="0.25">
      <c r="A3161" s="7">
        <v>3535</v>
      </c>
      <c r="B3161" s="8">
        <v>46</v>
      </c>
      <c r="C3161" s="8"/>
      <c r="D3161" s="8">
        <v>46</v>
      </c>
    </row>
    <row r="3162" spans="1:4" x14ac:dyDescent="0.25">
      <c r="A3162" s="7">
        <v>3536</v>
      </c>
      <c r="B3162" s="8">
        <v>17</v>
      </c>
      <c r="C3162" s="8"/>
      <c r="D3162" s="8">
        <v>17</v>
      </c>
    </row>
    <row r="3163" spans="1:4" x14ac:dyDescent="0.25">
      <c r="A3163" s="7">
        <v>3537</v>
      </c>
      <c r="B3163" s="8">
        <v>28</v>
      </c>
      <c r="C3163" s="8"/>
      <c r="D3163" s="8">
        <v>28</v>
      </c>
    </row>
    <row r="3164" spans="1:4" x14ac:dyDescent="0.25">
      <c r="A3164" s="7">
        <v>3538</v>
      </c>
      <c r="B3164" s="8">
        <v>83</v>
      </c>
      <c r="C3164" s="8"/>
      <c r="D3164" s="8">
        <v>83</v>
      </c>
    </row>
    <row r="3165" spans="1:4" x14ac:dyDescent="0.25">
      <c r="A3165" s="7">
        <v>3539</v>
      </c>
      <c r="B3165" s="8">
        <v>13</v>
      </c>
      <c r="C3165" s="8"/>
      <c r="D3165" s="8">
        <v>13</v>
      </c>
    </row>
    <row r="3166" spans="1:4" x14ac:dyDescent="0.25">
      <c r="A3166" s="7">
        <v>3540</v>
      </c>
      <c r="B3166" s="8">
        <v>8</v>
      </c>
      <c r="C3166" s="8"/>
      <c r="D3166" s="8">
        <v>8</v>
      </c>
    </row>
    <row r="3167" spans="1:4" x14ac:dyDescent="0.25">
      <c r="A3167" s="7">
        <v>3541</v>
      </c>
      <c r="B3167" s="8">
        <v>32</v>
      </c>
      <c r="C3167" s="8"/>
      <c r="D3167" s="8">
        <v>32</v>
      </c>
    </row>
    <row r="3168" spans="1:4" x14ac:dyDescent="0.25">
      <c r="A3168" s="7">
        <v>3542</v>
      </c>
      <c r="B3168" s="8">
        <v>85</v>
      </c>
      <c r="C3168" s="8"/>
      <c r="D3168" s="8">
        <v>85</v>
      </c>
    </row>
    <row r="3169" spans="1:4" x14ac:dyDescent="0.25">
      <c r="A3169" s="7">
        <v>3543</v>
      </c>
      <c r="B3169" s="8">
        <v>29</v>
      </c>
      <c r="C3169" s="8"/>
      <c r="D3169" s="8">
        <v>29</v>
      </c>
    </row>
    <row r="3170" spans="1:4" x14ac:dyDescent="0.25">
      <c r="A3170" s="7">
        <v>3544</v>
      </c>
      <c r="B3170" s="8">
        <v>24</v>
      </c>
      <c r="C3170" s="8"/>
      <c r="D3170" s="8">
        <v>24</v>
      </c>
    </row>
    <row r="3171" spans="1:4" x14ac:dyDescent="0.25">
      <c r="A3171" s="7">
        <v>3545</v>
      </c>
      <c r="B3171" s="8">
        <v>8</v>
      </c>
      <c r="C3171" s="8"/>
      <c r="D3171" s="8">
        <v>8</v>
      </c>
    </row>
    <row r="3172" spans="1:4" x14ac:dyDescent="0.25">
      <c r="A3172" s="7">
        <v>3546</v>
      </c>
      <c r="B3172" s="8">
        <v>19</v>
      </c>
      <c r="C3172" s="8"/>
      <c r="D3172" s="8">
        <v>19</v>
      </c>
    </row>
    <row r="3173" spans="1:4" x14ac:dyDescent="0.25">
      <c r="A3173" s="7">
        <v>3547</v>
      </c>
      <c r="B3173" s="8">
        <v>336</v>
      </c>
      <c r="C3173" s="8"/>
      <c r="D3173" s="8">
        <v>336</v>
      </c>
    </row>
    <row r="3174" spans="1:4" x14ac:dyDescent="0.25">
      <c r="A3174" s="7">
        <v>3548</v>
      </c>
      <c r="B3174" s="8">
        <v>13</v>
      </c>
      <c r="C3174" s="8"/>
      <c r="D3174" s="8">
        <v>13</v>
      </c>
    </row>
    <row r="3175" spans="1:4" x14ac:dyDescent="0.25">
      <c r="A3175" s="7">
        <v>3549</v>
      </c>
      <c r="B3175" s="8">
        <v>42</v>
      </c>
      <c r="C3175" s="8"/>
      <c r="D3175" s="8">
        <v>42</v>
      </c>
    </row>
    <row r="3176" spans="1:4" x14ac:dyDescent="0.25">
      <c r="A3176" s="7">
        <v>3550</v>
      </c>
      <c r="B3176" s="8">
        <v>64</v>
      </c>
      <c r="C3176" s="8"/>
      <c r="D3176" s="8">
        <v>64</v>
      </c>
    </row>
    <row r="3177" spans="1:4" x14ac:dyDescent="0.25">
      <c r="A3177" s="7">
        <v>3551</v>
      </c>
      <c r="B3177" s="8">
        <v>25</v>
      </c>
      <c r="C3177" s="8"/>
      <c r="D3177" s="8">
        <v>25</v>
      </c>
    </row>
    <row r="3178" spans="1:4" x14ac:dyDescent="0.25">
      <c r="A3178" s="7">
        <v>3552</v>
      </c>
      <c r="B3178" s="8">
        <v>20</v>
      </c>
      <c r="C3178" s="8"/>
      <c r="D3178" s="8">
        <v>20</v>
      </c>
    </row>
    <row r="3179" spans="1:4" x14ac:dyDescent="0.25">
      <c r="A3179" s="7">
        <v>3553</v>
      </c>
      <c r="B3179" s="8">
        <v>104</v>
      </c>
      <c r="C3179" s="8"/>
      <c r="D3179" s="8">
        <v>104</v>
      </c>
    </row>
    <row r="3180" spans="1:4" x14ac:dyDescent="0.25">
      <c r="A3180" s="7">
        <v>3554</v>
      </c>
      <c r="B3180" s="8">
        <v>53</v>
      </c>
      <c r="C3180" s="8"/>
      <c r="D3180" s="8">
        <v>53</v>
      </c>
    </row>
    <row r="3181" spans="1:4" x14ac:dyDescent="0.25">
      <c r="A3181" s="7">
        <v>3555</v>
      </c>
      <c r="B3181" s="8">
        <v>14</v>
      </c>
      <c r="C3181" s="8"/>
      <c r="D3181" s="8">
        <v>14</v>
      </c>
    </row>
    <row r="3182" spans="1:4" x14ac:dyDescent="0.25">
      <c r="A3182" s="7">
        <v>3556</v>
      </c>
      <c r="B3182" s="8">
        <v>20</v>
      </c>
      <c r="C3182" s="8"/>
      <c r="D3182" s="8">
        <v>20</v>
      </c>
    </row>
    <row r="3183" spans="1:4" x14ac:dyDescent="0.25">
      <c r="A3183" s="7">
        <v>3557</v>
      </c>
      <c r="B3183" s="8">
        <v>558</v>
      </c>
      <c r="C3183" s="8"/>
      <c r="D3183" s="8">
        <v>558</v>
      </c>
    </row>
    <row r="3184" spans="1:4" x14ac:dyDescent="0.25">
      <c r="A3184" s="7">
        <v>3558</v>
      </c>
      <c r="B3184" s="8">
        <v>22</v>
      </c>
      <c r="C3184" s="8"/>
      <c r="D3184" s="8">
        <v>22</v>
      </c>
    </row>
    <row r="3185" spans="1:4" x14ac:dyDescent="0.25">
      <c r="A3185" s="7">
        <v>3559</v>
      </c>
      <c r="B3185" s="8">
        <v>24</v>
      </c>
      <c r="C3185" s="8"/>
      <c r="D3185" s="8">
        <v>24</v>
      </c>
    </row>
    <row r="3186" spans="1:4" x14ac:dyDescent="0.25">
      <c r="A3186" s="7">
        <v>3560</v>
      </c>
      <c r="B3186" s="8">
        <v>74</v>
      </c>
      <c r="C3186" s="8"/>
      <c r="D3186" s="8">
        <v>74</v>
      </c>
    </row>
    <row r="3187" spans="1:4" x14ac:dyDescent="0.25">
      <c r="A3187" s="7">
        <v>3561</v>
      </c>
      <c r="B3187" s="8">
        <v>54</v>
      </c>
      <c r="C3187" s="8"/>
      <c r="D3187" s="8">
        <v>54</v>
      </c>
    </row>
    <row r="3188" spans="1:4" x14ac:dyDescent="0.25">
      <c r="A3188" s="7">
        <v>3562</v>
      </c>
      <c r="B3188" s="8">
        <v>31</v>
      </c>
      <c r="C3188" s="8"/>
      <c r="D3188" s="8">
        <v>31</v>
      </c>
    </row>
    <row r="3189" spans="1:4" x14ac:dyDescent="0.25">
      <c r="A3189" s="7">
        <v>3563</v>
      </c>
      <c r="B3189" s="8">
        <v>25</v>
      </c>
      <c r="C3189" s="8"/>
      <c r="D3189" s="8">
        <v>25</v>
      </c>
    </row>
    <row r="3190" spans="1:4" x14ac:dyDescent="0.25">
      <c r="A3190" s="7">
        <v>3564</v>
      </c>
      <c r="B3190" s="8">
        <v>17</v>
      </c>
      <c r="C3190" s="8"/>
      <c r="D3190" s="8">
        <v>17</v>
      </c>
    </row>
    <row r="3191" spans="1:4" x14ac:dyDescent="0.25">
      <c r="A3191" s="7">
        <v>3565</v>
      </c>
      <c r="B3191" s="8">
        <v>12</v>
      </c>
      <c r="C3191" s="8"/>
      <c r="D3191" s="8">
        <v>12</v>
      </c>
    </row>
    <row r="3192" spans="1:4" x14ac:dyDescent="0.25">
      <c r="A3192" s="7">
        <v>3566</v>
      </c>
      <c r="B3192" s="8">
        <v>38</v>
      </c>
      <c r="C3192" s="8"/>
      <c r="D3192" s="8">
        <v>38</v>
      </c>
    </row>
    <row r="3193" spans="1:4" x14ac:dyDescent="0.25">
      <c r="A3193" s="7">
        <v>3567</v>
      </c>
      <c r="B3193" s="8">
        <v>41</v>
      </c>
      <c r="C3193" s="8"/>
      <c r="D3193" s="8">
        <v>41</v>
      </c>
    </row>
    <row r="3194" spans="1:4" x14ac:dyDescent="0.25">
      <c r="A3194" s="7">
        <v>3568</v>
      </c>
      <c r="B3194" s="8">
        <v>19</v>
      </c>
      <c r="C3194" s="8"/>
      <c r="D3194" s="8">
        <v>19</v>
      </c>
    </row>
    <row r="3195" spans="1:4" x14ac:dyDescent="0.25">
      <c r="A3195" s="7">
        <v>3569</v>
      </c>
      <c r="B3195" s="8">
        <v>41</v>
      </c>
      <c r="C3195" s="8"/>
      <c r="D3195" s="8">
        <v>41</v>
      </c>
    </row>
    <row r="3196" spans="1:4" x14ac:dyDescent="0.25">
      <c r="A3196" s="7">
        <v>3570</v>
      </c>
      <c r="B3196" s="8">
        <v>26</v>
      </c>
      <c r="C3196" s="8"/>
      <c r="D3196" s="8">
        <v>26</v>
      </c>
    </row>
    <row r="3197" spans="1:4" x14ac:dyDescent="0.25">
      <c r="A3197" s="7">
        <v>3571</v>
      </c>
      <c r="B3197" s="8">
        <v>25</v>
      </c>
      <c r="C3197" s="8"/>
      <c r="D3197" s="8">
        <v>25</v>
      </c>
    </row>
    <row r="3198" spans="1:4" x14ac:dyDescent="0.25">
      <c r="A3198" s="7">
        <v>3572</v>
      </c>
      <c r="B3198" s="8">
        <v>9</v>
      </c>
      <c r="C3198" s="8"/>
      <c r="D3198" s="8">
        <v>9</v>
      </c>
    </row>
    <row r="3199" spans="1:4" x14ac:dyDescent="0.25">
      <c r="A3199" s="7">
        <v>3573</v>
      </c>
      <c r="B3199" s="8">
        <v>78</v>
      </c>
      <c r="C3199" s="8"/>
      <c r="D3199" s="8">
        <v>78</v>
      </c>
    </row>
    <row r="3200" spans="1:4" x14ac:dyDescent="0.25">
      <c r="A3200" s="7">
        <v>3574</v>
      </c>
      <c r="B3200" s="8">
        <v>45</v>
      </c>
      <c r="C3200" s="8"/>
      <c r="D3200" s="8">
        <v>45</v>
      </c>
    </row>
    <row r="3201" spans="1:4" x14ac:dyDescent="0.25">
      <c r="A3201" s="7">
        <v>3575</v>
      </c>
      <c r="B3201" s="8">
        <v>102</v>
      </c>
      <c r="C3201" s="8"/>
      <c r="D3201" s="8">
        <v>102</v>
      </c>
    </row>
    <row r="3202" spans="1:4" x14ac:dyDescent="0.25">
      <c r="A3202" s="7">
        <v>3576</v>
      </c>
      <c r="B3202" s="8">
        <v>5</v>
      </c>
      <c r="C3202" s="8"/>
      <c r="D3202" s="8">
        <v>5</v>
      </c>
    </row>
    <row r="3203" spans="1:4" x14ac:dyDescent="0.25">
      <c r="A3203" s="7">
        <v>3577</v>
      </c>
      <c r="B3203" s="8">
        <v>27</v>
      </c>
      <c r="C3203" s="8"/>
      <c r="D3203" s="8">
        <v>27</v>
      </c>
    </row>
    <row r="3204" spans="1:4" x14ac:dyDescent="0.25">
      <c r="A3204" s="7">
        <v>3578</v>
      </c>
      <c r="B3204" s="8">
        <v>37</v>
      </c>
      <c r="C3204" s="8"/>
      <c r="D3204" s="8">
        <v>37</v>
      </c>
    </row>
    <row r="3205" spans="1:4" x14ac:dyDescent="0.25">
      <c r="A3205" s="7">
        <v>3579</v>
      </c>
      <c r="B3205" s="8">
        <v>14</v>
      </c>
      <c r="C3205" s="8"/>
      <c r="D3205" s="8">
        <v>14</v>
      </c>
    </row>
    <row r="3206" spans="1:4" x14ac:dyDescent="0.25">
      <c r="A3206" s="7">
        <v>3580</v>
      </c>
      <c r="B3206" s="8">
        <v>27</v>
      </c>
      <c r="C3206" s="8"/>
      <c r="D3206" s="8">
        <v>27</v>
      </c>
    </row>
    <row r="3207" spans="1:4" x14ac:dyDescent="0.25">
      <c r="A3207" s="7">
        <v>3581</v>
      </c>
      <c r="B3207" s="8">
        <v>45</v>
      </c>
      <c r="C3207" s="8"/>
      <c r="D3207" s="8">
        <v>45</v>
      </c>
    </row>
    <row r="3208" spans="1:4" x14ac:dyDescent="0.25">
      <c r="A3208" s="7">
        <v>3582</v>
      </c>
      <c r="B3208" s="8">
        <v>49</v>
      </c>
      <c r="C3208" s="8"/>
      <c r="D3208" s="8">
        <v>49</v>
      </c>
    </row>
    <row r="3209" spans="1:4" x14ac:dyDescent="0.25">
      <c r="A3209" s="7">
        <v>3583</v>
      </c>
      <c r="B3209" s="8">
        <v>24</v>
      </c>
      <c r="C3209" s="8"/>
      <c r="D3209" s="8">
        <v>24</v>
      </c>
    </row>
    <row r="3210" spans="1:4" x14ac:dyDescent="0.25">
      <c r="A3210" s="7">
        <v>3584</v>
      </c>
      <c r="B3210" s="8">
        <v>112</v>
      </c>
      <c r="C3210" s="8"/>
      <c r="D3210" s="8">
        <v>112</v>
      </c>
    </row>
    <row r="3211" spans="1:4" x14ac:dyDescent="0.25">
      <c r="A3211" s="7">
        <v>3585</v>
      </c>
      <c r="B3211" s="8">
        <v>23</v>
      </c>
      <c r="C3211" s="8"/>
      <c r="D3211" s="8">
        <v>23</v>
      </c>
    </row>
    <row r="3212" spans="1:4" x14ac:dyDescent="0.25">
      <c r="A3212" s="7">
        <v>3586</v>
      </c>
      <c r="B3212" s="8">
        <v>54</v>
      </c>
      <c r="C3212" s="8"/>
      <c r="D3212" s="8">
        <v>54</v>
      </c>
    </row>
    <row r="3213" spans="1:4" x14ac:dyDescent="0.25">
      <c r="A3213" s="7">
        <v>3587</v>
      </c>
      <c r="B3213" s="8">
        <v>28</v>
      </c>
      <c r="C3213" s="8"/>
      <c r="D3213" s="8">
        <v>28</v>
      </c>
    </row>
    <row r="3214" spans="1:4" x14ac:dyDescent="0.25">
      <c r="A3214" s="7">
        <v>3588</v>
      </c>
      <c r="B3214" s="8">
        <v>11</v>
      </c>
      <c r="C3214" s="8"/>
      <c r="D3214" s="8">
        <v>11</v>
      </c>
    </row>
    <row r="3215" spans="1:4" x14ac:dyDescent="0.25">
      <c r="A3215" s="7">
        <v>3589</v>
      </c>
      <c r="B3215" s="8">
        <v>62</v>
      </c>
      <c r="C3215" s="8"/>
      <c r="D3215" s="8">
        <v>62</v>
      </c>
    </row>
    <row r="3216" spans="1:4" x14ac:dyDescent="0.25">
      <c r="A3216" s="7">
        <v>3590</v>
      </c>
      <c r="B3216" s="8">
        <v>73</v>
      </c>
      <c r="C3216" s="8"/>
      <c r="D3216" s="8">
        <v>73</v>
      </c>
    </row>
    <row r="3217" spans="1:4" x14ac:dyDescent="0.25">
      <c r="A3217" s="7">
        <v>3591</v>
      </c>
      <c r="B3217" s="8">
        <v>18</v>
      </c>
      <c r="C3217" s="8"/>
      <c r="D3217" s="8">
        <v>18</v>
      </c>
    </row>
    <row r="3218" spans="1:4" x14ac:dyDescent="0.25">
      <c r="A3218" s="7">
        <v>3592</v>
      </c>
      <c r="B3218" s="8">
        <v>35</v>
      </c>
      <c r="C3218" s="8"/>
      <c r="D3218" s="8">
        <v>35</v>
      </c>
    </row>
    <row r="3219" spans="1:4" x14ac:dyDescent="0.25">
      <c r="A3219" s="7">
        <v>3593</v>
      </c>
      <c r="B3219" s="8">
        <v>43</v>
      </c>
      <c r="C3219" s="8"/>
      <c r="D3219" s="8">
        <v>43</v>
      </c>
    </row>
    <row r="3220" spans="1:4" x14ac:dyDescent="0.25">
      <c r="A3220" s="7">
        <v>3594</v>
      </c>
      <c r="B3220" s="8">
        <v>36</v>
      </c>
      <c r="C3220" s="8"/>
      <c r="D3220" s="8">
        <v>36</v>
      </c>
    </row>
    <row r="3221" spans="1:4" x14ac:dyDescent="0.25">
      <c r="A3221" s="7">
        <v>3595</v>
      </c>
      <c r="B3221" s="8">
        <v>62</v>
      </c>
      <c r="C3221" s="8"/>
      <c r="D3221" s="8">
        <v>62</v>
      </c>
    </row>
    <row r="3222" spans="1:4" x14ac:dyDescent="0.25">
      <c r="A3222" s="7">
        <v>3596</v>
      </c>
      <c r="B3222" s="8">
        <v>15</v>
      </c>
      <c r="C3222" s="8"/>
      <c r="D3222" s="8">
        <v>15</v>
      </c>
    </row>
    <row r="3223" spans="1:4" x14ac:dyDescent="0.25">
      <c r="A3223" s="7">
        <v>3597</v>
      </c>
      <c r="B3223" s="8">
        <v>33</v>
      </c>
      <c r="C3223" s="8"/>
      <c r="D3223" s="8">
        <v>33</v>
      </c>
    </row>
    <row r="3224" spans="1:4" x14ac:dyDescent="0.25">
      <c r="A3224" s="7">
        <v>3598</v>
      </c>
      <c r="B3224" s="8">
        <v>27</v>
      </c>
      <c r="C3224" s="8"/>
      <c r="D3224" s="8">
        <v>27</v>
      </c>
    </row>
    <row r="3225" spans="1:4" x14ac:dyDescent="0.25">
      <c r="A3225" s="7">
        <v>3599</v>
      </c>
      <c r="B3225" s="8">
        <v>17</v>
      </c>
      <c r="C3225" s="8"/>
      <c r="D3225" s="8">
        <v>17</v>
      </c>
    </row>
    <row r="3226" spans="1:4" x14ac:dyDescent="0.25">
      <c r="A3226" s="7">
        <v>3600</v>
      </c>
      <c r="B3226" s="8">
        <v>4</v>
      </c>
      <c r="C3226" s="8"/>
      <c r="D3226" s="8">
        <v>4</v>
      </c>
    </row>
    <row r="3227" spans="1:4" x14ac:dyDescent="0.25">
      <c r="A3227" s="7">
        <v>3601</v>
      </c>
      <c r="B3227" s="8">
        <v>53</v>
      </c>
      <c r="C3227" s="8"/>
      <c r="D3227" s="8">
        <v>53</v>
      </c>
    </row>
    <row r="3228" spans="1:4" x14ac:dyDescent="0.25">
      <c r="A3228" s="7">
        <v>3602</v>
      </c>
      <c r="B3228" s="8">
        <v>49</v>
      </c>
      <c r="C3228" s="8"/>
      <c r="D3228" s="8">
        <v>49</v>
      </c>
    </row>
    <row r="3229" spans="1:4" x14ac:dyDescent="0.25">
      <c r="A3229" s="7">
        <v>3603</v>
      </c>
      <c r="B3229" s="8">
        <v>57</v>
      </c>
      <c r="C3229" s="8"/>
      <c r="D3229" s="8">
        <v>57</v>
      </c>
    </row>
    <row r="3230" spans="1:4" x14ac:dyDescent="0.25">
      <c r="A3230" s="7">
        <v>3604</v>
      </c>
      <c r="B3230" s="8">
        <v>69</v>
      </c>
      <c r="C3230" s="8"/>
      <c r="D3230" s="8">
        <v>69</v>
      </c>
    </row>
    <row r="3231" spans="1:4" x14ac:dyDescent="0.25">
      <c r="A3231" s="7">
        <v>3605</v>
      </c>
      <c r="B3231" s="8">
        <v>15</v>
      </c>
      <c r="C3231" s="8"/>
      <c r="D3231" s="8">
        <v>15</v>
      </c>
    </row>
    <row r="3232" spans="1:4" x14ac:dyDescent="0.25">
      <c r="A3232" s="7">
        <v>3606</v>
      </c>
      <c r="B3232" s="8">
        <v>64</v>
      </c>
      <c r="C3232" s="8"/>
      <c r="D3232" s="8">
        <v>64</v>
      </c>
    </row>
    <row r="3233" spans="1:4" x14ac:dyDescent="0.25">
      <c r="A3233" s="7">
        <v>3607</v>
      </c>
      <c r="B3233" s="8">
        <v>20</v>
      </c>
      <c r="C3233" s="8"/>
      <c r="D3233" s="8">
        <v>20</v>
      </c>
    </row>
    <row r="3234" spans="1:4" x14ac:dyDescent="0.25">
      <c r="A3234" s="7">
        <v>3608</v>
      </c>
      <c r="B3234" s="8">
        <v>27</v>
      </c>
      <c r="C3234" s="8"/>
      <c r="D3234" s="8">
        <v>27</v>
      </c>
    </row>
    <row r="3235" spans="1:4" x14ac:dyDescent="0.25">
      <c r="A3235" s="7">
        <v>3609</v>
      </c>
      <c r="B3235" s="8">
        <v>21</v>
      </c>
      <c r="C3235" s="8"/>
      <c r="D3235" s="8">
        <v>21</v>
      </c>
    </row>
    <row r="3236" spans="1:4" x14ac:dyDescent="0.25">
      <c r="A3236" s="7">
        <v>3610</v>
      </c>
      <c r="B3236" s="8">
        <v>31</v>
      </c>
      <c r="C3236" s="8"/>
      <c r="D3236" s="8">
        <v>31</v>
      </c>
    </row>
    <row r="3237" spans="1:4" x14ac:dyDescent="0.25">
      <c r="A3237" s="7">
        <v>3611</v>
      </c>
      <c r="B3237" s="8">
        <v>51</v>
      </c>
      <c r="C3237" s="8"/>
      <c r="D3237" s="8">
        <v>51</v>
      </c>
    </row>
    <row r="3238" spans="1:4" x14ac:dyDescent="0.25">
      <c r="A3238" s="7">
        <v>3612</v>
      </c>
      <c r="B3238" s="8">
        <v>57</v>
      </c>
      <c r="C3238" s="8"/>
      <c r="D3238" s="8">
        <v>57</v>
      </c>
    </row>
    <row r="3239" spans="1:4" x14ac:dyDescent="0.25">
      <c r="A3239" s="7">
        <v>3613</v>
      </c>
      <c r="B3239" s="8">
        <v>20</v>
      </c>
      <c r="C3239" s="8"/>
      <c r="D3239" s="8">
        <v>20</v>
      </c>
    </row>
    <row r="3240" spans="1:4" x14ac:dyDescent="0.25">
      <c r="A3240" s="7">
        <v>3614</v>
      </c>
      <c r="B3240" s="8">
        <v>71</v>
      </c>
      <c r="C3240" s="8"/>
      <c r="D3240" s="8">
        <v>71</v>
      </c>
    </row>
    <row r="3241" spans="1:4" x14ac:dyDescent="0.25">
      <c r="A3241" s="7">
        <v>3615</v>
      </c>
      <c r="B3241" s="8">
        <v>72</v>
      </c>
      <c r="C3241" s="8"/>
      <c r="D3241" s="8">
        <v>72</v>
      </c>
    </row>
    <row r="3242" spans="1:4" x14ac:dyDescent="0.25">
      <c r="A3242" s="7">
        <v>3616</v>
      </c>
      <c r="B3242" s="8">
        <v>45</v>
      </c>
      <c r="C3242" s="8"/>
      <c r="D3242" s="8">
        <v>45</v>
      </c>
    </row>
    <row r="3243" spans="1:4" x14ac:dyDescent="0.25">
      <c r="A3243" s="7">
        <v>3617</v>
      </c>
      <c r="B3243" s="8">
        <v>51</v>
      </c>
      <c r="C3243" s="8"/>
      <c r="D3243" s="8">
        <v>51</v>
      </c>
    </row>
    <row r="3244" spans="1:4" x14ac:dyDescent="0.25">
      <c r="A3244" s="7">
        <v>3618</v>
      </c>
      <c r="B3244" s="8">
        <v>56</v>
      </c>
      <c r="C3244" s="8"/>
      <c r="D3244" s="8">
        <v>56</v>
      </c>
    </row>
    <row r="3245" spans="1:4" x14ac:dyDescent="0.25">
      <c r="A3245" s="7">
        <v>3619</v>
      </c>
      <c r="B3245" s="8">
        <v>17</v>
      </c>
      <c r="C3245" s="8"/>
      <c r="D3245" s="8">
        <v>17</v>
      </c>
    </row>
    <row r="3246" spans="1:4" x14ac:dyDescent="0.25">
      <c r="A3246" s="7">
        <v>3620</v>
      </c>
      <c r="B3246" s="8">
        <v>197</v>
      </c>
      <c r="C3246" s="8"/>
      <c r="D3246" s="8">
        <v>197</v>
      </c>
    </row>
    <row r="3247" spans="1:4" x14ac:dyDescent="0.25">
      <c r="A3247" s="7">
        <v>3621</v>
      </c>
      <c r="B3247" s="8">
        <v>70</v>
      </c>
      <c r="C3247" s="8"/>
      <c r="D3247" s="8">
        <v>70</v>
      </c>
    </row>
    <row r="3248" spans="1:4" x14ac:dyDescent="0.25">
      <c r="A3248" s="7">
        <v>3622</v>
      </c>
      <c r="B3248" s="8">
        <v>21</v>
      </c>
      <c r="C3248" s="8"/>
      <c r="D3248" s="8">
        <v>21</v>
      </c>
    </row>
    <row r="3249" spans="1:4" x14ac:dyDescent="0.25">
      <c r="A3249" s="7">
        <v>3623</v>
      </c>
      <c r="B3249" s="8">
        <v>34</v>
      </c>
      <c r="C3249" s="8"/>
      <c r="D3249" s="8">
        <v>34</v>
      </c>
    </row>
    <row r="3250" spans="1:4" x14ac:dyDescent="0.25">
      <c r="A3250" s="7">
        <v>3624</v>
      </c>
      <c r="B3250" s="8">
        <v>39</v>
      </c>
      <c r="C3250" s="8"/>
      <c r="D3250" s="8">
        <v>39</v>
      </c>
    </row>
    <row r="3251" spans="1:4" x14ac:dyDescent="0.25">
      <c r="A3251" s="7">
        <v>3625</v>
      </c>
      <c r="B3251" s="8">
        <v>78</v>
      </c>
      <c r="C3251" s="8"/>
      <c r="D3251" s="8">
        <v>78</v>
      </c>
    </row>
    <row r="3252" spans="1:4" x14ac:dyDescent="0.25">
      <c r="A3252" s="7">
        <v>3626</v>
      </c>
      <c r="B3252" s="8">
        <v>48</v>
      </c>
      <c r="C3252" s="8"/>
      <c r="D3252" s="8">
        <v>48</v>
      </c>
    </row>
    <row r="3253" spans="1:4" x14ac:dyDescent="0.25">
      <c r="A3253" s="7">
        <v>3627</v>
      </c>
      <c r="B3253" s="8">
        <v>29</v>
      </c>
      <c r="C3253" s="8"/>
      <c r="D3253" s="8">
        <v>29</v>
      </c>
    </row>
    <row r="3254" spans="1:4" x14ac:dyDescent="0.25">
      <c r="A3254" s="7">
        <v>3628</v>
      </c>
      <c r="B3254" s="8"/>
      <c r="C3254" s="8">
        <v>0</v>
      </c>
      <c r="D3254" s="8">
        <v>0</v>
      </c>
    </row>
    <row r="3255" spans="1:4" x14ac:dyDescent="0.25">
      <c r="A3255" s="7">
        <v>3629</v>
      </c>
      <c r="B3255" s="8"/>
      <c r="C3255" s="8">
        <v>2</v>
      </c>
      <c r="D3255" s="8">
        <v>2</v>
      </c>
    </row>
    <row r="3256" spans="1:4" x14ac:dyDescent="0.25">
      <c r="A3256" s="7">
        <v>3630</v>
      </c>
      <c r="B3256" s="8"/>
      <c r="C3256" s="8">
        <v>1</v>
      </c>
      <c r="D3256" s="8">
        <v>1</v>
      </c>
    </row>
    <row r="3257" spans="1:4" x14ac:dyDescent="0.25">
      <c r="A3257" s="7">
        <v>3631</v>
      </c>
      <c r="B3257" s="8"/>
      <c r="C3257" s="8">
        <v>59</v>
      </c>
      <c r="D3257" s="8">
        <v>59</v>
      </c>
    </row>
    <row r="3258" spans="1:4" x14ac:dyDescent="0.25">
      <c r="A3258" s="7">
        <v>3632</v>
      </c>
      <c r="B3258" s="8"/>
      <c r="C3258" s="8">
        <v>1</v>
      </c>
      <c r="D3258" s="8">
        <v>1</v>
      </c>
    </row>
    <row r="3259" spans="1:4" x14ac:dyDescent="0.25">
      <c r="A3259" s="7">
        <v>3633</v>
      </c>
      <c r="B3259" s="8"/>
      <c r="C3259" s="8">
        <v>31</v>
      </c>
      <c r="D3259" s="8">
        <v>31</v>
      </c>
    </row>
    <row r="3260" spans="1:4" x14ac:dyDescent="0.25">
      <c r="A3260" s="7">
        <v>3634</v>
      </c>
      <c r="B3260" s="8"/>
      <c r="C3260" s="8">
        <v>18</v>
      </c>
      <c r="D3260" s="8">
        <v>18</v>
      </c>
    </row>
    <row r="3261" spans="1:4" x14ac:dyDescent="0.25">
      <c r="A3261" s="7">
        <v>3635</v>
      </c>
      <c r="B3261" s="8"/>
      <c r="C3261" s="8">
        <v>10</v>
      </c>
      <c r="D3261" s="8">
        <v>10</v>
      </c>
    </row>
    <row r="3262" spans="1:4" x14ac:dyDescent="0.25">
      <c r="A3262" s="7">
        <v>3636</v>
      </c>
      <c r="B3262" s="8"/>
      <c r="C3262" s="8">
        <v>0</v>
      </c>
      <c r="D3262" s="8">
        <v>0</v>
      </c>
    </row>
    <row r="3263" spans="1:4" x14ac:dyDescent="0.25">
      <c r="A3263" s="7">
        <v>3637</v>
      </c>
      <c r="B3263" s="8"/>
      <c r="C3263" s="8">
        <v>14</v>
      </c>
      <c r="D3263" s="8">
        <v>14</v>
      </c>
    </row>
    <row r="3264" spans="1:4" x14ac:dyDescent="0.25">
      <c r="A3264" s="7">
        <v>3638</v>
      </c>
      <c r="B3264" s="8"/>
      <c r="C3264" s="8">
        <v>2</v>
      </c>
      <c r="D3264" s="8">
        <v>2</v>
      </c>
    </row>
    <row r="3265" spans="1:4" x14ac:dyDescent="0.25">
      <c r="A3265" s="7">
        <v>3639</v>
      </c>
      <c r="B3265" s="8"/>
      <c r="C3265" s="8">
        <v>1</v>
      </c>
      <c r="D3265" s="8">
        <v>1</v>
      </c>
    </row>
    <row r="3266" spans="1:4" x14ac:dyDescent="0.25">
      <c r="A3266" s="7">
        <v>3640</v>
      </c>
      <c r="B3266" s="8"/>
      <c r="C3266" s="8">
        <v>3</v>
      </c>
      <c r="D3266" s="8">
        <v>3</v>
      </c>
    </row>
    <row r="3267" spans="1:4" x14ac:dyDescent="0.25">
      <c r="A3267" s="7">
        <v>3641</v>
      </c>
      <c r="B3267" s="8"/>
      <c r="C3267" s="8">
        <v>0</v>
      </c>
      <c r="D3267" s="8">
        <v>0</v>
      </c>
    </row>
    <row r="3268" spans="1:4" x14ac:dyDescent="0.25">
      <c r="A3268" s="7">
        <v>3642</v>
      </c>
      <c r="B3268" s="8"/>
      <c r="C3268" s="8">
        <v>2</v>
      </c>
      <c r="D3268" s="8">
        <v>2</v>
      </c>
    </row>
    <row r="3269" spans="1:4" x14ac:dyDescent="0.25">
      <c r="A3269" s="7">
        <v>3643</v>
      </c>
      <c r="B3269" s="8"/>
      <c r="C3269" s="8">
        <v>0</v>
      </c>
      <c r="D3269" s="8">
        <v>0</v>
      </c>
    </row>
    <row r="3270" spans="1:4" x14ac:dyDescent="0.25">
      <c r="A3270" s="7">
        <v>3644</v>
      </c>
      <c r="B3270" s="8"/>
      <c r="C3270" s="8">
        <v>12</v>
      </c>
      <c r="D3270" s="8">
        <v>12</v>
      </c>
    </row>
    <row r="3271" spans="1:4" x14ac:dyDescent="0.25">
      <c r="A3271" s="7">
        <v>3645</v>
      </c>
      <c r="B3271" s="8"/>
      <c r="C3271" s="8">
        <v>1</v>
      </c>
      <c r="D3271" s="8">
        <v>1</v>
      </c>
    </row>
    <row r="3272" spans="1:4" x14ac:dyDescent="0.25">
      <c r="A3272" s="7">
        <v>3646</v>
      </c>
      <c r="B3272" s="8"/>
      <c r="C3272" s="8">
        <v>8</v>
      </c>
      <c r="D3272" s="8">
        <v>8</v>
      </c>
    </row>
    <row r="3273" spans="1:4" x14ac:dyDescent="0.25">
      <c r="A3273" s="7">
        <v>3647</v>
      </c>
      <c r="B3273" s="8"/>
      <c r="C3273" s="8">
        <v>2</v>
      </c>
      <c r="D3273" s="8">
        <v>2</v>
      </c>
    </row>
    <row r="3274" spans="1:4" x14ac:dyDescent="0.25">
      <c r="A3274" s="7">
        <v>3648</v>
      </c>
      <c r="B3274" s="8">
        <v>73</v>
      </c>
      <c r="C3274" s="8"/>
      <c r="D3274" s="8">
        <v>73</v>
      </c>
    </row>
    <row r="3275" spans="1:4" x14ac:dyDescent="0.25">
      <c r="A3275" s="7">
        <v>3649</v>
      </c>
      <c r="B3275" s="8">
        <v>8</v>
      </c>
      <c r="C3275" s="8"/>
      <c r="D3275" s="8">
        <v>8</v>
      </c>
    </row>
    <row r="3276" spans="1:4" x14ac:dyDescent="0.25">
      <c r="A3276" s="7">
        <v>3650</v>
      </c>
      <c r="B3276" s="8">
        <v>17</v>
      </c>
      <c r="C3276" s="8"/>
      <c r="D3276" s="8">
        <v>17</v>
      </c>
    </row>
    <row r="3277" spans="1:4" x14ac:dyDescent="0.25">
      <c r="A3277" s="7">
        <v>3651</v>
      </c>
      <c r="B3277" s="8">
        <v>9</v>
      </c>
      <c r="C3277" s="8"/>
      <c r="D3277" s="8">
        <v>9</v>
      </c>
    </row>
    <row r="3278" spans="1:4" x14ac:dyDescent="0.25">
      <c r="A3278" s="7">
        <v>3652</v>
      </c>
      <c r="B3278" s="8">
        <v>17</v>
      </c>
      <c r="C3278" s="8"/>
      <c r="D3278" s="8">
        <v>17</v>
      </c>
    </row>
    <row r="3279" spans="1:4" x14ac:dyDescent="0.25">
      <c r="A3279" s="7">
        <v>3653</v>
      </c>
      <c r="B3279" s="8">
        <v>33</v>
      </c>
      <c r="C3279" s="8"/>
      <c r="D3279" s="8">
        <v>33</v>
      </c>
    </row>
    <row r="3280" spans="1:4" x14ac:dyDescent="0.25">
      <c r="A3280" s="7">
        <v>3654</v>
      </c>
      <c r="B3280" s="8">
        <v>38</v>
      </c>
      <c r="C3280" s="8"/>
      <c r="D3280" s="8">
        <v>38</v>
      </c>
    </row>
    <row r="3281" spans="1:4" x14ac:dyDescent="0.25">
      <c r="A3281" s="7">
        <v>3655</v>
      </c>
      <c r="B3281" s="8">
        <v>79</v>
      </c>
      <c r="C3281" s="8"/>
      <c r="D3281" s="8">
        <v>79</v>
      </c>
    </row>
    <row r="3282" spans="1:4" x14ac:dyDescent="0.25">
      <c r="A3282" s="7">
        <v>3656</v>
      </c>
      <c r="B3282" s="8">
        <v>46</v>
      </c>
      <c r="C3282" s="8"/>
      <c r="D3282" s="8">
        <v>46</v>
      </c>
    </row>
    <row r="3283" spans="1:4" x14ac:dyDescent="0.25">
      <c r="A3283" s="7">
        <v>3657</v>
      </c>
      <c r="B3283" s="8">
        <v>20</v>
      </c>
      <c r="C3283" s="8"/>
      <c r="D3283" s="8">
        <v>20</v>
      </c>
    </row>
    <row r="3284" spans="1:4" x14ac:dyDescent="0.25">
      <c r="A3284" s="7">
        <v>3658</v>
      </c>
      <c r="B3284" s="8">
        <v>20</v>
      </c>
      <c r="C3284" s="8"/>
      <c r="D3284" s="8">
        <v>20</v>
      </c>
    </row>
    <row r="3285" spans="1:4" x14ac:dyDescent="0.25">
      <c r="A3285" s="7">
        <v>3659</v>
      </c>
      <c r="B3285" s="8">
        <v>13</v>
      </c>
      <c r="C3285" s="8"/>
      <c r="D3285" s="8">
        <v>13</v>
      </c>
    </row>
    <row r="3286" spans="1:4" x14ac:dyDescent="0.25">
      <c r="A3286" s="7">
        <v>3660</v>
      </c>
      <c r="B3286" s="8">
        <v>22</v>
      </c>
      <c r="C3286" s="8"/>
      <c r="D3286" s="8">
        <v>22</v>
      </c>
    </row>
    <row r="3287" spans="1:4" x14ac:dyDescent="0.25">
      <c r="A3287" s="7">
        <v>3661</v>
      </c>
      <c r="B3287" s="8">
        <v>36</v>
      </c>
      <c r="C3287" s="8"/>
      <c r="D3287" s="8">
        <v>36</v>
      </c>
    </row>
    <row r="3288" spans="1:4" x14ac:dyDescent="0.25">
      <c r="A3288" s="7">
        <v>3662</v>
      </c>
      <c r="B3288" s="8">
        <v>40</v>
      </c>
      <c r="C3288" s="8"/>
      <c r="D3288" s="8">
        <v>40</v>
      </c>
    </row>
    <row r="3289" spans="1:4" x14ac:dyDescent="0.25">
      <c r="A3289" s="7">
        <v>3663</v>
      </c>
      <c r="B3289" s="8">
        <v>9</v>
      </c>
      <c r="C3289" s="8"/>
      <c r="D3289" s="8">
        <v>9</v>
      </c>
    </row>
    <row r="3290" spans="1:4" x14ac:dyDescent="0.25">
      <c r="A3290" s="7">
        <v>3664</v>
      </c>
      <c r="B3290" s="8">
        <v>19</v>
      </c>
      <c r="C3290" s="8"/>
      <c r="D3290" s="8">
        <v>19</v>
      </c>
    </row>
    <row r="3291" spans="1:4" x14ac:dyDescent="0.25">
      <c r="A3291" s="7">
        <v>3665</v>
      </c>
      <c r="B3291" s="8">
        <v>14</v>
      </c>
      <c r="C3291" s="8"/>
      <c r="D3291" s="8">
        <v>14</v>
      </c>
    </row>
    <row r="3292" spans="1:4" x14ac:dyDescent="0.25">
      <c r="A3292" s="7">
        <v>3666</v>
      </c>
      <c r="B3292" s="8">
        <v>38</v>
      </c>
      <c r="C3292" s="8"/>
      <c r="D3292" s="8">
        <v>38</v>
      </c>
    </row>
    <row r="3293" spans="1:4" x14ac:dyDescent="0.25">
      <c r="A3293" s="7">
        <v>3667</v>
      </c>
      <c r="B3293" s="8">
        <v>58</v>
      </c>
      <c r="C3293" s="8"/>
      <c r="D3293" s="8">
        <v>58</v>
      </c>
    </row>
    <row r="3294" spans="1:4" x14ac:dyDescent="0.25">
      <c r="A3294" s="7">
        <v>3668</v>
      </c>
      <c r="B3294" s="8">
        <v>28</v>
      </c>
      <c r="C3294" s="8"/>
      <c r="D3294" s="8">
        <v>28</v>
      </c>
    </row>
    <row r="3295" spans="1:4" x14ac:dyDescent="0.25">
      <c r="A3295" s="7">
        <v>3669</v>
      </c>
      <c r="B3295" s="8">
        <v>17</v>
      </c>
      <c r="C3295" s="8"/>
      <c r="D3295" s="8">
        <v>17</v>
      </c>
    </row>
    <row r="3296" spans="1:4" x14ac:dyDescent="0.25">
      <c r="A3296" s="7">
        <v>3670</v>
      </c>
      <c r="B3296" s="8">
        <v>12</v>
      </c>
      <c r="C3296" s="8"/>
      <c r="D3296" s="8">
        <v>12</v>
      </c>
    </row>
    <row r="3297" spans="1:4" x14ac:dyDescent="0.25">
      <c r="A3297" s="7">
        <v>3671</v>
      </c>
      <c r="B3297" s="8">
        <v>40</v>
      </c>
      <c r="C3297" s="8"/>
      <c r="D3297" s="8">
        <v>40</v>
      </c>
    </row>
    <row r="3298" spans="1:4" x14ac:dyDescent="0.25">
      <c r="A3298" s="7">
        <v>3672</v>
      </c>
      <c r="B3298" s="8">
        <v>57</v>
      </c>
      <c r="C3298" s="8"/>
      <c r="D3298" s="8">
        <v>57</v>
      </c>
    </row>
    <row r="3299" spans="1:4" x14ac:dyDescent="0.25">
      <c r="A3299" s="7">
        <v>3673</v>
      </c>
      <c r="B3299" s="8">
        <v>114</v>
      </c>
      <c r="C3299" s="8"/>
      <c r="D3299" s="8">
        <v>114</v>
      </c>
    </row>
    <row r="3300" spans="1:4" x14ac:dyDescent="0.25">
      <c r="A3300" s="7">
        <v>3674</v>
      </c>
      <c r="B3300" s="8">
        <v>31</v>
      </c>
      <c r="C3300" s="8"/>
      <c r="D3300" s="8">
        <v>31</v>
      </c>
    </row>
    <row r="3301" spans="1:4" x14ac:dyDescent="0.25">
      <c r="A3301" s="7">
        <v>3675</v>
      </c>
      <c r="B3301" s="8">
        <v>3</v>
      </c>
      <c r="C3301" s="8"/>
      <c r="D3301" s="8">
        <v>3</v>
      </c>
    </row>
    <row r="3302" spans="1:4" x14ac:dyDescent="0.25">
      <c r="A3302" s="7">
        <v>3676</v>
      </c>
      <c r="B3302" s="8">
        <v>16</v>
      </c>
      <c r="C3302" s="8"/>
      <c r="D3302" s="8">
        <v>16</v>
      </c>
    </row>
    <row r="3303" spans="1:4" x14ac:dyDescent="0.25">
      <c r="A3303" s="7">
        <v>3677</v>
      </c>
      <c r="B3303" s="8">
        <v>199</v>
      </c>
      <c r="C3303" s="8"/>
      <c r="D3303" s="8">
        <v>199</v>
      </c>
    </row>
    <row r="3304" spans="1:4" x14ac:dyDescent="0.25">
      <c r="A3304" s="7">
        <v>3678</v>
      </c>
      <c r="B3304" s="8">
        <v>31</v>
      </c>
      <c r="C3304" s="8"/>
      <c r="D3304" s="8">
        <v>31</v>
      </c>
    </row>
    <row r="3305" spans="1:4" x14ac:dyDescent="0.25">
      <c r="A3305" s="7">
        <v>3679</v>
      </c>
      <c r="B3305" s="8">
        <v>30</v>
      </c>
      <c r="C3305" s="8"/>
      <c r="D3305" s="8">
        <v>30</v>
      </c>
    </row>
    <row r="3306" spans="1:4" x14ac:dyDescent="0.25">
      <c r="A3306" s="7">
        <v>3680</v>
      </c>
      <c r="B3306" s="8">
        <v>34</v>
      </c>
      <c r="C3306" s="8"/>
      <c r="D3306" s="8">
        <v>34</v>
      </c>
    </row>
    <row r="3307" spans="1:4" x14ac:dyDescent="0.25">
      <c r="A3307" s="7">
        <v>3681</v>
      </c>
      <c r="B3307" s="8">
        <v>18</v>
      </c>
      <c r="C3307" s="8"/>
      <c r="D3307" s="8">
        <v>18</v>
      </c>
    </row>
    <row r="3308" spans="1:4" x14ac:dyDescent="0.25">
      <c r="A3308" s="7">
        <v>3682</v>
      </c>
      <c r="B3308" s="8">
        <v>67</v>
      </c>
      <c r="C3308" s="8"/>
      <c r="D3308" s="8">
        <v>67</v>
      </c>
    </row>
    <row r="3309" spans="1:4" x14ac:dyDescent="0.25">
      <c r="A3309" s="7">
        <v>3683</v>
      </c>
      <c r="B3309" s="8">
        <v>66</v>
      </c>
      <c r="C3309" s="8"/>
      <c r="D3309" s="8">
        <v>66</v>
      </c>
    </row>
    <row r="3310" spans="1:4" x14ac:dyDescent="0.25">
      <c r="A3310" s="7">
        <v>3684</v>
      </c>
      <c r="B3310" s="8">
        <v>23</v>
      </c>
      <c r="C3310" s="8"/>
      <c r="D3310" s="8">
        <v>23</v>
      </c>
    </row>
    <row r="3311" spans="1:4" x14ac:dyDescent="0.25">
      <c r="A3311" s="7">
        <v>3685</v>
      </c>
      <c r="B3311" s="8">
        <v>126</v>
      </c>
      <c r="C3311" s="8"/>
      <c r="D3311" s="8">
        <v>126</v>
      </c>
    </row>
    <row r="3312" spans="1:4" x14ac:dyDescent="0.25">
      <c r="A3312" s="7">
        <v>3686</v>
      </c>
      <c r="B3312" s="8">
        <v>6</v>
      </c>
      <c r="C3312" s="8"/>
      <c r="D3312" s="8">
        <v>6</v>
      </c>
    </row>
    <row r="3313" spans="1:4" x14ac:dyDescent="0.25">
      <c r="A3313" s="7">
        <v>3687</v>
      </c>
      <c r="B3313" s="8">
        <v>25</v>
      </c>
      <c r="C3313" s="8"/>
      <c r="D3313" s="8">
        <v>25</v>
      </c>
    </row>
    <row r="3314" spans="1:4" x14ac:dyDescent="0.25">
      <c r="A3314" s="7">
        <v>3688</v>
      </c>
      <c r="B3314" s="8">
        <v>39</v>
      </c>
      <c r="C3314" s="8"/>
      <c r="D3314" s="8">
        <v>39</v>
      </c>
    </row>
    <row r="3315" spans="1:4" x14ac:dyDescent="0.25">
      <c r="A3315" s="7">
        <v>3689</v>
      </c>
      <c r="B3315" s="8">
        <v>62</v>
      </c>
      <c r="C3315" s="8"/>
      <c r="D3315" s="8">
        <v>62</v>
      </c>
    </row>
    <row r="3316" spans="1:4" x14ac:dyDescent="0.25">
      <c r="A3316" s="7">
        <v>3690</v>
      </c>
      <c r="B3316" s="8">
        <v>31</v>
      </c>
      <c r="C3316" s="8"/>
      <c r="D3316" s="8">
        <v>31</v>
      </c>
    </row>
    <row r="3317" spans="1:4" x14ac:dyDescent="0.25">
      <c r="A3317" s="7">
        <v>3691</v>
      </c>
      <c r="B3317" s="8">
        <v>274</v>
      </c>
      <c r="C3317" s="8"/>
      <c r="D3317" s="8">
        <v>274</v>
      </c>
    </row>
    <row r="3318" spans="1:4" x14ac:dyDescent="0.25">
      <c r="A3318" s="7">
        <v>3692</v>
      </c>
      <c r="B3318" s="8">
        <v>17</v>
      </c>
      <c r="C3318" s="8"/>
      <c r="D3318" s="8">
        <v>17</v>
      </c>
    </row>
    <row r="3319" spans="1:4" x14ac:dyDescent="0.25">
      <c r="A3319" s="7">
        <v>3693</v>
      </c>
      <c r="B3319" s="8">
        <v>14</v>
      </c>
      <c r="C3319" s="8"/>
      <c r="D3319" s="8">
        <v>14</v>
      </c>
    </row>
    <row r="3320" spans="1:4" x14ac:dyDescent="0.25">
      <c r="A3320" s="7">
        <v>3694</v>
      </c>
      <c r="B3320" s="8">
        <v>60</v>
      </c>
      <c r="C3320" s="8"/>
      <c r="D3320" s="8">
        <v>60</v>
      </c>
    </row>
    <row r="3321" spans="1:4" x14ac:dyDescent="0.25">
      <c r="A3321" s="7">
        <v>3695</v>
      </c>
      <c r="B3321" s="8">
        <v>33</v>
      </c>
      <c r="C3321" s="8"/>
      <c r="D3321" s="8">
        <v>33</v>
      </c>
    </row>
    <row r="3322" spans="1:4" x14ac:dyDescent="0.25">
      <c r="A3322" s="7">
        <v>3696</v>
      </c>
      <c r="B3322" s="8">
        <v>78</v>
      </c>
      <c r="C3322" s="8"/>
      <c r="D3322" s="8">
        <v>78</v>
      </c>
    </row>
    <row r="3323" spans="1:4" x14ac:dyDescent="0.25">
      <c r="A3323" s="7">
        <v>3697</v>
      </c>
      <c r="B3323" s="8">
        <v>30</v>
      </c>
      <c r="C3323" s="8"/>
      <c r="D3323" s="8">
        <v>30</v>
      </c>
    </row>
    <row r="3324" spans="1:4" x14ac:dyDescent="0.25">
      <c r="A3324" s="7">
        <v>3698</v>
      </c>
      <c r="B3324" s="8">
        <v>136</v>
      </c>
      <c r="C3324" s="8"/>
      <c r="D3324" s="8">
        <v>136</v>
      </c>
    </row>
    <row r="3325" spans="1:4" x14ac:dyDescent="0.25">
      <c r="A3325" s="7">
        <v>3699</v>
      </c>
      <c r="B3325" s="8">
        <v>40</v>
      </c>
      <c r="C3325" s="8"/>
      <c r="D3325" s="8">
        <v>40</v>
      </c>
    </row>
    <row r="3326" spans="1:4" x14ac:dyDescent="0.25">
      <c r="A3326" s="7">
        <v>3700</v>
      </c>
      <c r="B3326" s="8">
        <v>18</v>
      </c>
      <c r="C3326" s="8"/>
      <c r="D3326" s="8">
        <v>18</v>
      </c>
    </row>
    <row r="3327" spans="1:4" x14ac:dyDescent="0.25">
      <c r="A3327" s="7">
        <v>3701</v>
      </c>
      <c r="B3327" s="8">
        <v>39</v>
      </c>
      <c r="C3327" s="8"/>
      <c r="D3327" s="8">
        <v>39</v>
      </c>
    </row>
    <row r="3328" spans="1:4" x14ac:dyDescent="0.25">
      <c r="A3328" s="7">
        <v>3702</v>
      </c>
      <c r="B3328" s="8">
        <v>21</v>
      </c>
      <c r="C3328" s="8"/>
      <c r="D3328" s="8">
        <v>21</v>
      </c>
    </row>
    <row r="3329" spans="1:4" x14ac:dyDescent="0.25">
      <c r="A3329" s="7">
        <v>3703</v>
      </c>
      <c r="B3329" s="8">
        <v>30</v>
      </c>
      <c r="C3329" s="8"/>
      <c r="D3329" s="8">
        <v>30</v>
      </c>
    </row>
    <row r="3330" spans="1:4" x14ac:dyDescent="0.25">
      <c r="A3330" s="7">
        <v>3704</v>
      </c>
      <c r="B3330" s="8">
        <v>27</v>
      </c>
      <c r="C3330" s="8"/>
      <c r="D3330" s="8">
        <v>27</v>
      </c>
    </row>
    <row r="3331" spans="1:4" x14ac:dyDescent="0.25">
      <c r="A3331" s="7">
        <v>3705</v>
      </c>
      <c r="B3331" s="8">
        <v>35</v>
      </c>
      <c r="C3331" s="8"/>
      <c r="D3331" s="8">
        <v>35</v>
      </c>
    </row>
    <row r="3332" spans="1:4" x14ac:dyDescent="0.25">
      <c r="A3332" s="7">
        <v>3706</v>
      </c>
      <c r="B3332" s="8">
        <v>13</v>
      </c>
      <c r="C3332" s="8"/>
      <c r="D3332" s="8">
        <v>13</v>
      </c>
    </row>
    <row r="3333" spans="1:4" x14ac:dyDescent="0.25">
      <c r="A3333" s="7">
        <v>3707</v>
      </c>
      <c r="B3333" s="8">
        <v>23</v>
      </c>
      <c r="C3333" s="8"/>
      <c r="D3333" s="8">
        <v>23</v>
      </c>
    </row>
    <row r="3334" spans="1:4" x14ac:dyDescent="0.25">
      <c r="A3334" s="7">
        <v>3708</v>
      </c>
      <c r="B3334" s="8">
        <v>39</v>
      </c>
      <c r="C3334" s="8"/>
      <c r="D3334" s="8">
        <v>39</v>
      </c>
    </row>
    <row r="3335" spans="1:4" x14ac:dyDescent="0.25">
      <c r="A3335" s="7">
        <v>3709</v>
      </c>
      <c r="B3335" s="8">
        <v>35</v>
      </c>
      <c r="C3335" s="8"/>
      <c r="D3335" s="8">
        <v>35</v>
      </c>
    </row>
    <row r="3336" spans="1:4" x14ac:dyDescent="0.25">
      <c r="A3336" s="7">
        <v>3710</v>
      </c>
      <c r="B3336" s="8">
        <v>27</v>
      </c>
      <c r="C3336" s="8"/>
      <c r="D3336" s="8">
        <v>27</v>
      </c>
    </row>
    <row r="3337" spans="1:4" x14ac:dyDescent="0.25">
      <c r="A3337" s="7">
        <v>3711</v>
      </c>
      <c r="B3337" s="8">
        <v>21</v>
      </c>
      <c r="C3337" s="8"/>
      <c r="D3337" s="8">
        <v>21</v>
      </c>
    </row>
    <row r="3338" spans="1:4" x14ac:dyDescent="0.25">
      <c r="A3338" s="7">
        <v>3712</v>
      </c>
      <c r="B3338" s="8">
        <v>104</v>
      </c>
      <c r="C3338" s="8"/>
      <c r="D3338" s="8">
        <v>104</v>
      </c>
    </row>
    <row r="3339" spans="1:4" x14ac:dyDescent="0.25">
      <c r="A3339" s="7">
        <v>3713</v>
      </c>
      <c r="B3339" s="8">
        <v>19</v>
      </c>
      <c r="C3339" s="8"/>
      <c r="D3339" s="8">
        <v>19</v>
      </c>
    </row>
    <row r="3340" spans="1:4" x14ac:dyDescent="0.25">
      <c r="A3340" s="7">
        <v>3714</v>
      </c>
      <c r="B3340" s="8">
        <v>97</v>
      </c>
      <c r="C3340" s="8"/>
      <c r="D3340" s="8">
        <v>97</v>
      </c>
    </row>
    <row r="3341" spans="1:4" x14ac:dyDescent="0.25">
      <c r="A3341" s="7">
        <v>3715</v>
      </c>
      <c r="B3341" s="8">
        <v>27</v>
      </c>
      <c r="C3341" s="8"/>
      <c r="D3341" s="8">
        <v>27</v>
      </c>
    </row>
    <row r="3342" spans="1:4" x14ac:dyDescent="0.25">
      <c r="A3342" s="7">
        <v>3716</v>
      </c>
      <c r="B3342" s="8">
        <v>24</v>
      </c>
      <c r="C3342" s="8"/>
      <c r="D3342" s="8">
        <v>24</v>
      </c>
    </row>
    <row r="3343" spans="1:4" x14ac:dyDescent="0.25">
      <c r="A3343" s="7">
        <v>3717</v>
      </c>
      <c r="B3343" s="8">
        <v>13</v>
      </c>
      <c r="C3343" s="8"/>
      <c r="D3343" s="8">
        <v>13</v>
      </c>
    </row>
    <row r="3344" spans="1:4" x14ac:dyDescent="0.25">
      <c r="A3344" s="7">
        <v>3718</v>
      </c>
      <c r="B3344" s="8">
        <v>46</v>
      </c>
      <c r="C3344" s="8"/>
      <c r="D3344" s="8">
        <v>46</v>
      </c>
    </row>
    <row r="3345" spans="1:4" x14ac:dyDescent="0.25">
      <c r="A3345" s="7">
        <v>3719</v>
      </c>
      <c r="B3345" s="8">
        <v>4</v>
      </c>
      <c r="C3345" s="8"/>
      <c r="D3345" s="8">
        <v>4</v>
      </c>
    </row>
    <row r="3346" spans="1:4" x14ac:dyDescent="0.25">
      <c r="A3346" s="7">
        <v>3720</v>
      </c>
      <c r="B3346" s="8">
        <v>40</v>
      </c>
      <c r="C3346" s="8"/>
      <c r="D3346" s="8">
        <v>40</v>
      </c>
    </row>
    <row r="3347" spans="1:4" x14ac:dyDescent="0.25">
      <c r="A3347" s="7">
        <v>3721</v>
      </c>
      <c r="B3347" s="8">
        <v>44</v>
      </c>
      <c r="C3347" s="8"/>
      <c r="D3347" s="8">
        <v>44</v>
      </c>
    </row>
    <row r="3348" spans="1:4" x14ac:dyDescent="0.25">
      <c r="A3348" s="7">
        <v>3722</v>
      </c>
      <c r="B3348" s="8">
        <v>35</v>
      </c>
      <c r="C3348" s="8"/>
      <c r="D3348" s="8">
        <v>35</v>
      </c>
    </row>
    <row r="3349" spans="1:4" x14ac:dyDescent="0.25">
      <c r="A3349" s="7">
        <v>3723</v>
      </c>
      <c r="B3349" s="8">
        <v>63</v>
      </c>
      <c r="C3349" s="8"/>
      <c r="D3349" s="8">
        <v>63</v>
      </c>
    </row>
    <row r="3350" spans="1:4" x14ac:dyDescent="0.25">
      <c r="A3350" s="7">
        <v>3724</v>
      </c>
      <c r="B3350" s="8">
        <v>89</v>
      </c>
      <c r="C3350" s="8"/>
      <c r="D3350" s="8">
        <v>89</v>
      </c>
    </row>
    <row r="3351" spans="1:4" x14ac:dyDescent="0.25">
      <c r="A3351" s="7">
        <v>3725</v>
      </c>
      <c r="B3351" s="8">
        <v>15</v>
      </c>
      <c r="C3351" s="8"/>
      <c r="D3351" s="8">
        <v>15</v>
      </c>
    </row>
    <row r="3352" spans="1:4" x14ac:dyDescent="0.25">
      <c r="A3352" s="7">
        <v>3726</v>
      </c>
      <c r="B3352" s="8">
        <v>46</v>
      </c>
      <c r="C3352" s="8"/>
      <c r="D3352" s="8">
        <v>46</v>
      </c>
    </row>
    <row r="3353" spans="1:4" x14ac:dyDescent="0.25">
      <c r="A3353" s="7">
        <v>3727</v>
      </c>
      <c r="B3353" s="8">
        <v>33</v>
      </c>
      <c r="C3353" s="8"/>
      <c r="D3353" s="8">
        <v>33</v>
      </c>
    </row>
    <row r="3354" spans="1:4" x14ac:dyDescent="0.25">
      <c r="A3354" s="7">
        <v>3728</v>
      </c>
      <c r="B3354" s="8"/>
      <c r="C3354" s="8">
        <v>31</v>
      </c>
      <c r="D3354" s="8">
        <v>31</v>
      </c>
    </row>
    <row r="3355" spans="1:4" x14ac:dyDescent="0.25">
      <c r="A3355" s="7">
        <v>3729</v>
      </c>
      <c r="B3355" s="8"/>
      <c r="C3355" s="8">
        <v>5</v>
      </c>
      <c r="D3355" s="8">
        <v>5</v>
      </c>
    </row>
    <row r="3356" spans="1:4" x14ac:dyDescent="0.25">
      <c r="A3356" s="7">
        <v>3730</v>
      </c>
      <c r="B3356" s="8"/>
      <c r="C3356" s="8">
        <v>1</v>
      </c>
      <c r="D3356" s="8">
        <v>1</v>
      </c>
    </row>
    <row r="3357" spans="1:4" x14ac:dyDescent="0.25">
      <c r="A3357" s="7">
        <v>3731</v>
      </c>
      <c r="B3357" s="8"/>
      <c r="C3357" s="8">
        <v>12</v>
      </c>
      <c r="D3357" s="8">
        <v>12</v>
      </c>
    </row>
    <row r="3358" spans="1:4" x14ac:dyDescent="0.25">
      <c r="A3358" s="7">
        <v>3732</v>
      </c>
      <c r="B3358" s="8"/>
      <c r="C3358" s="8">
        <v>4</v>
      </c>
      <c r="D3358" s="8">
        <v>4</v>
      </c>
    </row>
    <row r="3359" spans="1:4" x14ac:dyDescent="0.25">
      <c r="A3359" s="7">
        <v>3733</v>
      </c>
      <c r="B3359" s="8"/>
      <c r="C3359" s="8">
        <v>0</v>
      </c>
      <c r="D3359" s="8">
        <v>0</v>
      </c>
    </row>
    <row r="3360" spans="1:4" x14ac:dyDescent="0.25">
      <c r="A3360" s="7">
        <v>3734</v>
      </c>
      <c r="B3360" s="8"/>
      <c r="C3360" s="8">
        <v>7</v>
      </c>
      <c r="D3360" s="8">
        <v>7</v>
      </c>
    </row>
    <row r="3361" spans="1:4" x14ac:dyDescent="0.25">
      <c r="A3361" s="7">
        <v>3735</v>
      </c>
      <c r="B3361" s="8"/>
      <c r="C3361" s="8">
        <v>2</v>
      </c>
      <c r="D3361" s="8">
        <v>2</v>
      </c>
    </row>
    <row r="3362" spans="1:4" x14ac:dyDescent="0.25">
      <c r="A3362" s="7">
        <v>3736</v>
      </c>
      <c r="B3362" s="8"/>
      <c r="C3362" s="8">
        <v>1</v>
      </c>
      <c r="D3362" s="8">
        <v>1</v>
      </c>
    </row>
    <row r="3363" spans="1:4" x14ac:dyDescent="0.25">
      <c r="A3363" s="7">
        <v>3737</v>
      </c>
      <c r="B3363" s="8"/>
      <c r="C3363" s="8">
        <v>4</v>
      </c>
      <c r="D3363" s="8">
        <v>4</v>
      </c>
    </row>
    <row r="3364" spans="1:4" x14ac:dyDescent="0.25">
      <c r="A3364" s="7">
        <v>3738</v>
      </c>
      <c r="B3364" s="8"/>
      <c r="C3364" s="8">
        <v>6</v>
      </c>
      <c r="D3364" s="8">
        <v>6</v>
      </c>
    </row>
    <row r="3365" spans="1:4" x14ac:dyDescent="0.25">
      <c r="A3365" s="7">
        <v>3739</v>
      </c>
      <c r="B3365" s="8"/>
      <c r="C3365" s="8">
        <v>8</v>
      </c>
      <c r="D3365" s="8">
        <v>8</v>
      </c>
    </row>
    <row r="3366" spans="1:4" x14ac:dyDescent="0.25">
      <c r="A3366" s="7">
        <v>3740</v>
      </c>
      <c r="B3366" s="8"/>
      <c r="C3366" s="8">
        <v>14</v>
      </c>
      <c r="D3366" s="8">
        <v>14</v>
      </c>
    </row>
    <row r="3367" spans="1:4" x14ac:dyDescent="0.25">
      <c r="A3367" s="7">
        <v>3741</v>
      </c>
      <c r="B3367" s="8"/>
      <c r="C3367" s="8">
        <v>0</v>
      </c>
      <c r="D3367" s="8">
        <v>0</v>
      </c>
    </row>
    <row r="3368" spans="1:4" x14ac:dyDescent="0.25">
      <c r="A3368" s="7">
        <v>3742</v>
      </c>
      <c r="B3368" s="8"/>
      <c r="C3368" s="8">
        <v>4</v>
      </c>
      <c r="D3368" s="8">
        <v>4</v>
      </c>
    </row>
    <row r="3369" spans="1:4" x14ac:dyDescent="0.25">
      <c r="A3369" s="7">
        <v>3743</v>
      </c>
      <c r="B3369" s="8"/>
      <c r="C3369" s="8">
        <v>0</v>
      </c>
      <c r="D3369" s="8">
        <v>0</v>
      </c>
    </row>
    <row r="3370" spans="1:4" x14ac:dyDescent="0.25">
      <c r="A3370" s="7">
        <v>3744</v>
      </c>
      <c r="B3370" s="8"/>
      <c r="C3370" s="8">
        <v>0</v>
      </c>
      <c r="D3370" s="8">
        <v>0</v>
      </c>
    </row>
    <row r="3371" spans="1:4" x14ac:dyDescent="0.25">
      <c r="A3371" s="7">
        <v>3745</v>
      </c>
      <c r="B3371" s="8"/>
      <c r="C3371" s="8">
        <v>1</v>
      </c>
      <c r="D3371" s="8">
        <v>1</v>
      </c>
    </row>
    <row r="3372" spans="1:4" x14ac:dyDescent="0.25">
      <c r="A3372" s="7">
        <v>3746</v>
      </c>
      <c r="B3372" s="8"/>
      <c r="C3372" s="8">
        <v>1</v>
      </c>
      <c r="D3372" s="8">
        <v>1</v>
      </c>
    </row>
    <row r="3373" spans="1:4" x14ac:dyDescent="0.25">
      <c r="A3373" s="7">
        <v>3747</v>
      </c>
      <c r="B3373" s="8"/>
      <c r="C3373" s="8">
        <v>1</v>
      </c>
      <c r="D3373" s="8">
        <v>1</v>
      </c>
    </row>
    <row r="3374" spans="1:4" x14ac:dyDescent="0.25">
      <c r="A3374" s="7">
        <v>3748</v>
      </c>
      <c r="B3374" s="8">
        <v>52</v>
      </c>
      <c r="C3374" s="8"/>
      <c r="D3374" s="8">
        <v>52</v>
      </c>
    </row>
    <row r="3375" spans="1:4" x14ac:dyDescent="0.25">
      <c r="A3375" s="7">
        <v>3749</v>
      </c>
      <c r="B3375" s="8">
        <v>7</v>
      </c>
      <c r="C3375" s="8"/>
      <c r="D3375" s="8">
        <v>7</v>
      </c>
    </row>
    <row r="3376" spans="1:4" x14ac:dyDescent="0.25">
      <c r="A3376" s="7">
        <v>3750</v>
      </c>
      <c r="B3376" s="8">
        <v>28</v>
      </c>
      <c r="C3376" s="8"/>
      <c r="D3376" s="8">
        <v>28</v>
      </c>
    </row>
    <row r="3377" spans="1:4" x14ac:dyDescent="0.25">
      <c r="A3377" s="7">
        <v>3751</v>
      </c>
      <c r="B3377" s="8">
        <v>11</v>
      </c>
      <c r="C3377" s="8"/>
      <c r="D3377" s="8">
        <v>11</v>
      </c>
    </row>
    <row r="3378" spans="1:4" x14ac:dyDescent="0.25">
      <c r="A3378" s="7">
        <v>3752</v>
      </c>
      <c r="B3378" s="8">
        <v>15</v>
      </c>
      <c r="C3378" s="8"/>
      <c r="D3378" s="8">
        <v>15</v>
      </c>
    </row>
    <row r="3379" spans="1:4" x14ac:dyDescent="0.25">
      <c r="A3379" s="7">
        <v>3753</v>
      </c>
      <c r="B3379" s="8">
        <v>30</v>
      </c>
      <c r="C3379" s="8"/>
      <c r="D3379" s="8">
        <v>30</v>
      </c>
    </row>
    <row r="3380" spans="1:4" x14ac:dyDescent="0.25">
      <c r="A3380" s="7">
        <v>3754</v>
      </c>
      <c r="B3380" s="8">
        <v>27</v>
      </c>
      <c r="C3380" s="8"/>
      <c r="D3380" s="8">
        <v>27</v>
      </c>
    </row>
    <row r="3381" spans="1:4" x14ac:dyDescent="0.25">
      <c r="A3381" s="7">
        <v>3755</v>
      </c>
      <c r="B3381" s="8">
        <v>28</v>
      </c>
      <c r="C3381" s="8"/>
      <c r="D3381" s="8">
        <v>28</v>
      </c>
    </row>
    <row r="3382" spans="1:4" x14ac:dyDescent="0.25">
      <c r="A3382" s="7">
        <v>3756</v>
      </c>
      <c r="B3382" s="8">
        <v>17</v>
      </c>
      <c r="C3382" s="8"/>
      <c r="D3382" s="8">
        <v>17</v>
      </c>
    </row>
    <row r="3383" spans="1:4" x14ac:dyDescent="0.25">
      <c r="A3383" s="7">
        <v>3757</v>
      </c>
      <c r="B3383" s="8">
        <v>50</v>
      </c>
      <c r="C3383" s="8"/>
      <c r="D3383" s="8">
        <v>50</v>
      </c>
    </row>
    <row r="3384" spans="1:4" x14ac:dyDescent="0.25">
      <c r="A3384" s="7">
        <v>3758</v>
      </c>
      <c r="B3384" s="8">
        <v>26</v>
      </c>
      <c r="C3384" s="8"/>
      <c r="D3384" s="8">
        <v>26</v>
      </c>
    </row>
    <row r="3385" spans="1:4" x14ac:dyDescent="0.25">
      <c r="A3385" s="7">
        <v>3759</v>
      </c>
      <c r="B3385" s="8">
        <v>88</v>
      </c>
      <c r="C3385" s="8"/>
      <c r="D3385" s="8">
        <v>88</v>
      </c>
    </row>
    <row r="3386" spans="1:4" x14ac:dyDescent="0.25">
      <c r="A3386" s="7">
        <v>3760</v>
      </c>
      <c r="B3386" s="8">
        <v>91</v>
      </c>
      <c r="C3386" s="8"/>
      <c r="D3386" s="8">
        <v>91</v>
      </c>
    </row>
    <row r="3387" spans="1:4" x14ac:dyDescent="0.25">
      <c r="A3387" s="7">
        <v>3761</v>
      </c>
      <c r="B3387" s="8">
        <v>3</v>
      </c>
      <c r="C3387" s="8"/>
      <c r="D3387" s="8">
        <v>3</v>
      </c>
    </row>
    <row r="3388" spans="1:4" x14ac:dyDescent="0.25">
      <c r="A3388" s="7">
        <v>3762</v>
      </c>
      <c r="B3388" s="8">
        <v>28</v>
      </c>
      <c r="C3388" s="8"/>
      <c r="D3388" s="8">
        <v>28</v>
      </c>
    </row>
    <row r="3389" spans="1:4" x14ac:dyDescent="0.25">
      <c r="A3389" s="7">
        <v>3763</v>
      </c>
      <c r="B3389" s="8">
        <v>77</v>
      </c>
      <c r="C3389" s="8"/>
      <c r="D3389" s="8">
        <v>77</v>
      </c>
    </row>
    <row r="3390" spans="1:4" x14ac:dyDescent="0.25">
      <c r="A3390" s="7">
        <v>3764</v>
      </c>
      <c r="B3390" s="8">
        <v>27</v>
      </c>
      <c r="C3390" s="8"/>
      <c r="D3390" s="8">
        <v>27</v>
      </c>
    </row>
    <row r="3391" spans="1:4" x14ac:dyDescent="0.25">
      <c r="A3391" s="7">
        <v>3765</v>
      </c>
      <c r="B3391" s="8">
        <v>107</v>
      </c>
      <c r="C3391" s="8"/>
      <c r="D3391" s="8">
        <v>107</v>
      </c>
    </row>
    <row r="3392" spans="1:4" x14ac:dyDescent="0.25">
      <c r="A3392" s="7">
        <v>3766</v>
      </c>
      <c r="B3392" s="8">
        <v>96</v>
      </c>
      <c r="C3392" s="8"/>
      <c r="D3392" s="8">
        <v>96</v>
      </c>
    </row>
    <row r="3393" spans="1:4" x14ac:dyDescent="0.25">
      <c r="A3393" s="7">
        <v>3767</v>
      </c>
      <c r="B3393" s="8">
        <v>56</v>
      </c>
      <c r="C3393" s="8"/>
      <c r="D3393" s="8">
        <v>56</v>
      </c>
    </row>
    <row r="3394" spans="1:4" x14ac:dyDescent="0.25">
      <c r="A3394" s="7">
        <v>3768</v>
      </c>
      <c r="B3394" s="8">
        <v>58</v>
      </c>
      <c r="C3394" s="8"/>
      <c r="D3394" s="8">
        <v>58</v>
      </c>
    </row>
    <row r="3395" spans="1:4" x14ac:dyDescent="0.25">
      <c r="A3395" s="7">
        <v>3769</v>
      </c>
      <c r="B3395" s="8">
        <v>15</v>
      </c>
      <c r="C3395" s="8"/>
      <c r="D3395" s="8">
        <v>15</v>
      </c>
    </row>
    <row r="3396" spans="1:4" x14ac:dyDescent="0.25">
      <c r="A3396" s="7">
        <v>3770</v>
      </c>
      <c r="B3396" s="8">
        <v>20</v>
      </c>
      <c r="C3396" s="8"/>
      <c r="D3396" s="8">
        <v>20</v>
      </c>
    </row>
    <row r="3397" spans="1:4" x14ac:dyDescent="0.25">
      <c r="A3397" s="7">
        <v>3771</v>
      </c>
      <c r="B3397" s="8">
        <v>38</v>
      </c>
      <c r="C3397" s="8"/>
      <c r="D3397" s="8">
        <v>38</v>
      </c>
    </row>
    <row r="3398" spans="1:4" x14ac:dyDescent="0.25">
      <c r="A3398" s="7">
        <v>3772</v>
      </c>
      <c r="B3398" s="8">
        <v>33</v>
      </c>
      <c r="C3398" s="8"/>
      <c r="D3398" s="8">
        <v>33</v>
      </c>
    </row>
    <row r="3399" spans="1:4" x14ac:dyDescent="0.25">
      <c r="A3399" s="7">
        <v>3773</v>
      </c>
      <c r="B3399" s="8">
        <v>57</v>
      </c>
      <c r="C3399" s="8"/>
      <c r="D3399" s="8">
        <v>57</v>
      </c>
    </row>
    <row r="3400" spans="1:4" x14ac:dyDescent="0.25">
      <c r="A3400" s="7">
        <v>3774</v>
      </c>
      <c r="B3400" s="8">
        <v>25</v>
      </c>
      <c r="C3400" s="8"/>
      <c r="D3400" s="8">
        <v>25</v>
      </c>
    </row>
    <row r="3401" spans="1:4" x14ac:dyDescent="0.25">
      <c r="A3401" s="7">
        <v>3775</v>
      </c>
      <c r="B3401" s="8">
        <v>14</v>
      </c>
      <c r="C3401" s="8"/>
      <c r="D3401" s="8">
        <v>14</v>
      </c>
    </row>
    <row r="3402" spans="1:4" x14ac:dyDescent="0.25">
      <c r="A3402" s="7">
        <v>3776</v>
      </c>
      <c r="B3402" s="8">
        <v>94</v>
      </c>
      <c r="C3402" s="8"/>
      <c r="D3402" s="8">
        <v>94</v>
      </c>
    </row>
    <row r="3403" spans="1:4" x14ac:dyDescent="0.25">
      <c r="A3403" s="7">
        <v>3777</v>
      </c>
      <c r="B3403" s="8">
        <v>59</v>
      </c>
      <c r="C3403" s="8"/>
      <c r="D3403" s="8">
        <v>59</v>
      </c>
    </row>
    <row r="3404" spans="1:4" x14ac:dyDescent="0.25">
      <c r="A3404" s="7">
        <v>3778</v>
      </c>
      <c r="B3404" s="8">
        <v>36</v>
      </c>
      <c r="C3404" s="8"/>
      <c r="D3404" s="8">
        <v>36</v>
      </c>
    </row>
    <row r="3405" spans="1:4" x14ac:dyDescent="0.25">
      <c r="A3405" s="7">
        <v>3779</v>
      </c>
      <c r="B3405" s="8">
        <v>115</v>
      </c>
      <c r="C3405" s="8"/>
      <c r="D3405" s="8">
        <v>115</v>
      </c>
    </row>
    <row r="3406" spans="1:4" x14ac:dyDescent="0.25">
      <c r="A3406" s="7">
        <v>3780</v>
      </c>
      <c r="B3406" s="8">
        <v>30</v>
      </c>
      <c r="C3406" s="8"/>
      <c r="D3406" s="8">
        <v>30</v>
      </c>
    </row>
    <row r="3407" spans="1:4" x14ac:dyDescent="0.25">
      <c r="A3407" s="7">
        <v>3781</v>
      </c>
      <c r="B3407" s="8">
        <v>52</v>
      </c>
      <c r="C3407" s="8"/>
      <c r="D3407" s="8">
        <v>52</v>
      </c>
    </row>
    <row r="3408" spans="1:4" x14ac:dyDescent="0.25">
      <c r="A3408" s="7">
        <v>3782</v>
      </c>
      <c r="B3408" s="8">
        <v>27</v>
      </c>
      <c r="C3408" s="8"/>
      <c r="D3408" s="8">
        <v>27</v>
      </c>
    </row>
    <row r="3409" spans="1:4" x14ac:dyDescent="0.25">
      <c r="A3409" s="7">
        <v>3783</v>
      </c>
      <c r="B3409" s="8">
        <v>24</v>
      </c>
      <c r="C3409" s="8"/>
      <c r="D3409" s="8">
        <v>24</v>
      </c>
    </row>
    <row r="3410" spans="1:4" x14ac:dyDescent="0.25">
      <c r="A3410" s="7">
        <v>3784</v>
      </c>
      <c r="B3410" s="8">
        <v>10</v>
      </c>
      <c r="C3410" s="8"/>
      <c r="D3410" s="8">
        <v>10</v>
      </c>
    </row>
    <row r="3411" spans="1:4" x14ac:dyDescent="0.25">
      <c r="A3411" s="7">
        <v>3785</v>
      </c>
      <c r="B3411" s="8">
        <v>30</v>
      </c>
      <c r="C3411" s="8"/>
      <c r="D3411" s="8">
        <v>30</v>
      </c>
    </row>
    <row r="3412" spans="1:4" x14ac:dyDescent="0.25">
      <c r="A3412" s="7">
        <v>3786</v>
      </c>
      <c r="B3412" s="8">
        <v>71</v>
      </c>
      <c r="C3412" s="8"/>
      <c r="D3412" s="8">
        <v>71</v>
      </c>
    </row>
    <row r="3413" spans="1:4" x14ac:dyDescent="0.25">
      <c r="A3413" s="7">
        <v>3787</v>
      </c>
      <c r="B3413" s="8">
        <v>10</v>
      </c>
      <c r="C3413" s="8"/>
      <c r="D3413" s="8">
        <v>10</v>
      </c>
    </row>
    <row r="3414" spans="1:4" x14ac:dyDescent="0.25">
      <c r="A3414" s="7">
        <v>3788</v>
      </c>
      <c r="B3414" s="8"/>
      <c r="C3414" s="8">
        <v>1</v>
      </c>
      <c r="D3414" s="8">
        <v>1</v>
      </c>
    </row>
    <row r="3415" spans="1:4" x14ac:dyDescent="0.25">
      <c r="A3415" s="7">
        <v>3789</v>
      </c>
      <c r="B3415" s="8"/>
      <c r="C3415" s="8">
        <v>4</v>
      </c>
      <c r="D3415" s="8">
        <v>4</v>
      </c>
    </row>
    <row r="3416" spans="1:4" x14ac:dyDescent="0.25">
      <c r="A3416" s="7">
        <v>3790</v>
      </c>
      <c r="B3416" s="8"/>
      <c r="C3416" s="8">
        <v>0</v>
      </c>
      <c r="D3416" s="8">
        <v>0</v>
      </c>
    </row>
    <row r="3417" spans="1:4" x14ac:dyDescent="0.25">
      <c r="A3417" s="7">
        <v>3791</v>
      </c>
      <c r="B3417" s="8"/>
      <c r="C3417" s="8">
        <v>0</v>
      </c>
      <c r="D3417" s="8">
        <v>0</v>
      </c>
    </row>
    <row r="3418" spans="1:4" x14ac:dyDescent="0.25">
      <c r="A3418" s="7">
        <v>3792</v>
      </c>
      <c r="B3418" s="8"/>
      <c r="C3418" s="8">
        <v>2</v>
      </c>
      <c r="D3418" s="8">
        <v>2</v>
      </c>
    </row>
    <row r="3419" spans="1:4" x14ac:dyDescent="0.25">
      <c r="A3419" s="7">
        <v>3793</v>
      </c>
      <c r="B3419" s="8"/>
      <c r="C3419" s="8">
        <v>24</v>
      </c>
      <c r="D3419" s="8">
        <v>24</v>
      </c>
    </row>
    <row r="3420" spans="1:4" x14ac:dyDescent="0.25">
      <c r="A3420" s="7">
        <v>3794</v>
      </c>
      <c r="B3420" s="8"/>
      <c r="C3420" s="8">
        <v>1</v>
      </c>
      <c r="D3420" s="8">
        <v>1</v>
      </c>
    </row>
    <row r="3421" spans="1:4" x14ac:dyDescent="0.25">
      <c r="A3421" s="7">
        <v>3795</v>
      </c>
      <c r="B3421" s="8"/>
      <c r="C3421" s="8">
        <v>2</v>
      </c>
      <c r="D3421" s="8">
        <v>2</v>
      </c>
    </row>
    <row r="3422" spans="1:4" x14ac:dyDescent="0.25">
      <c r="A3422" s="7">
        <v>3796</v>
      </c>
      <c r="B3422" s="8"/>
      <c r="C3422" s="8">
        <v>1</v>
      </c>
      <c r="D3422" s="8">
        <v>1</v>
      </c>
    </row>
    <row r="3423" spans="1:4" x14ac:dyDescent="0.25">
      <c r="A3423" s="7">
        <v>3797</v>
      </c>
      <c r="B3423" s="8"/>
      <c r="C3423" s="8">
        <v>37</v>
      </c>
      <c r="D3423" s="8">
        <v>37</v>
      </c>
    </row>
    <row r="3424" spans="1:4" x14ac:dyDescent="0.25">
      <c r="A3424" s="7">
        <v>3798</v>
      </c>
      <c r="B3424" s="8"/>
      <c r="C3424" s="8">
        <v>5</v>
      </c>
      <c r="D3424" s="8">
        <v>5</v>
      </c>
    </row>
    <row r="3425" spans="1:4" x14ac:dyDescent="0.25">
      <c r="A3425" s="7">
        <v>3799</v>
      </c>
      <c r="B3425" s="8"/>
      <c r="C3425" s="8">
        <v>4</v>
      </c>
      <c r="D3425" s="8">
        <v>4</v>
      </c>
    </row>
    <row r="3426" spans="1:4" x14ac:dyDescent="0.25">
      <c r="A3426" s="7">
        <v>3800</v>
      </c>
      <c r="B3426" s="8"/>
      <c r="C3426" s="8">
        <v>16</v>
      </c>
      <c r="D3426" s="8">
        <v>16</v>
      </c>
    </row>
    <row r="3427" spans="1:4" x14ac:dyDescent="0.25">
      <c r="A3427" s="7">
        <v>3801</v>
      </c>
      <c r="B3427" s="8"/>
      <c r="C3427" s="8">
        <v>9</v>
      </c>
      <c r="D3427" s="8">
        <v>9</v>
      </c>
    </row>
    <row r="3428" spans="1:4" x14ac:dyDescent="0.25">
      <c r="A3428" s="7">
        <v>3802</v>
      </c>
      <c r="B3428" s="8"/>
      <c r="C3428" s="8">
        <v>0</v>
      </c>
      <c r="D3428" s="8">
        <v>0</v>
      </c>
    </row>
    <row r="3429" spans="1:4" x14ac:dyDescent="0.25">
      <c r="A3429" s="7">
        <v>3803</v>
      </c>
      <c r="B3429" s="8"/>
      <c r="C3429" s="8">
        <v>40</v>
      </c>
      <c r="D3429" s="8">
        <v>40</v>
      </c>
    </row>
    <row r="3430" spans="1:4" x14ac:dyDescent="0.25">
      <c r="A3430" s="7">
        <v>3804</v>
      </c>
      <c r="B3430" s="8"/>
      <c r="C3430" s="8">
        <v>0</v>
      </c>
      <c r="D3430" s="8">
        <v>0</v>
      </c>
    </row>
    <row r="3431" spans="1:4" x14ac:dyDescent="0.25">
      <c r="A3431" s="7">
        <v>3805</v>
      </c>
      <c r="B3431" s="8"/>
      <c r="C3431" s="8">
        <v>2</v>
      </c>
      <c r="D3431" s="8">
        <v>2</v>
      </c>
    </row>
    <row r="3432" spans="1:4" x14ac:dyDescent="0.25">
      <c r="A3432" s="7">
        <v>3806</v>
      </c>
      <c r="B3432" s="8"/>
      <c r="C3432" s="8">
        <v>1</v>
      </c>
      <c r="D3432" s="8">
        <v>1</v>
      </c>
    </row>
    <row r="3433" spans="1:4" x14ac:dyDescent="0.25">
      <c r="A3433" s="7">
        <v>3807</v>
      </c>
      <c r="B3433" s="8"/>
      <c r="C3433" s="8">
        <v>9</v>
      </c>
      <c r="D3433" s="8">
        <v>9</v>
      </c>
    </row>
    <row r="3434" spans="1:4" x14ac:dyDescent="0.25">
      <c r="A3434" s="7">
        <v>3808</v>
      </c>
      <c r="B3434" s="8">
        <v>24</v>
      </c>
      <c r="C3434" s="8"/>
      <c r="D3434" s="8">
        <v>24</v>
      </c>
    </row>
    <row r="3435" spans="1:4" x14ac:dyDescent="0.25">
      <c r="A3435" s="7">
        <v>3809</v>
      </c>
      <c r="B3435" s="8">
        <v>38</v>
      </c>
      <c r="C3435" s="8"/>
      <c r="D3435" s="8">
        <v>38</v>
      </c>
    </row>
    <row r="3436" spans="1:4" x14ac:dyDescent="0.25">
      <c r="A3436" s="7">
        <v>3810</v>
      </c>
      <c r="B3436" s="8">
        <v>26</v>
      </c>
      <c r="C3436" s="8"/>
      <c r="D3436" s="8">
        <v>26</v>
      </c>
    </row>
    <row r="3437" spans="1:4" x14ac:dyDescent="0.25">
      <c r="A3437" s="7">
        <v>3811</v>
      </c>
      <c r="B3437" s="8">
        <v>19</v>
      </c>
      <c r="C3437" s="8"/>
      <c r="D3437" s="8">
        <v>19</v>
      </c>
    </row>
    <row r="3438" spans="1:4" x14ac:dyDescent="0.25">
      <c r="A3438" s="7">
        <v>3812</v>
      </c>
      <c r="B3438" s="8">
        <v>11</v>
      </c>
      <c r="C3438" s="8"/>
      <c r="D3438" s="8">
        <v>11</v>
      </c>
    </row>
    <row r="3439" spans="1:4" x14ac:dyDescent="0.25">
      <c r="A3439" s="7">
        <v>3813</v>
      </c>
      <c r="B3439" s="8">
        <v>27</v>
      </c>
      <c r="C3439" s="8"/>
      <c r="D3439" s="8">
        <v>27</v>
      </c>
    </row>
    <row r="3440" spans="1:4" x14ac:dyDescent="0.25">
      <c r="A3440" s="7">
        <v>3814</v>
      </c>
      <c r="B3440" s="8">
        <v>34</v>
      </c>
      <c r="C3440" s="8"/>
      <c r="D3440" s="8">
        <v>34</v>
      </c>
    </row>
    <row r="3441" spans="1:4" x14ac:dyDescent="0.25">
      <c r="A3441" s="7">
        <v>3815</v>
      </c>
      <c r="B3441" s="8">
        <v>20</v>
      </c>
      <c r="C3441" s="8"/>
      <c r="D3441" s="8">
        <v>20</v>
      </c>
    </row>
    <row r="3442" spans="1:4" x14ac:dyDescent="0.25">
      <c r="A3442" s="7">
        <v>3816</v>
      </c>
      <c r="B3442" s="8">
        <v>37</v>
      </c>
      <c r="C3442" s="8"/>
      <c r="D3442" s="8">
        <v>37</v>
      </c>
    </row>
    <row r="3443" spans="1:4" x14ac:dyDescent="0.25">
      <c r="A3443" s="7">
        <v>3817</v>
      </c>
      <c r="B3443" s="8">
        <v>20</v>
      </c>
      <c r="C3443" s="8"/>
      <c r="D3443" s="8">
        <v>20</v>
      </c>
    </row>
    <row r="3444" spans="1:4" x14ac:dyDescent="0.25">
      <c r="A3444" s="7">
        <v>3818</v>
      </c>
      <c r="B3444" s="8">
        <v>10</v>
      </c>
      <c r="C3444" s="8"/>
      <c r="D3444" s="8">
        <v>10</v>
      </c>
    </row>
    <row r="3445" spans="1:4" x14ac:dyDescent="0.25">
      <c r="A3445" s="7">
        <v>3819</v>
      </c>
      <c r="B3445" s="8">
        <v>26</v>
      </c>
      <c r="C3445" s="8"/>
      <c r="D3445" s="8">
        <v>26</v>
      </c>
    </row>
    <row r="3446" spans="1:4" x14ac:dyDescent="0.25">
      <c r="A3446" s="7">
        <v>3820</v>
      </c>
      <c r="B3446" s="8">
        <v>20</v>
      </c>
      <c r="C3446" s="8"/>
      <c r="D3446" s="8">
        <v>20</v>
      </c>
    </row>
    <row r="3447" spans="1:4" x14ac:dyDescent="0.25">
      <c r="A3447" s="7">
        <v>3821</v>
      </c>
      <c r="B3447" s="8">
        <v>46</v>
      </c>
      <c r="C3447" s="8"/>
      <c r="D3447" s="8">
        <v>46</v>
      </c>
    </row>
    <row r="3448" spans="1:4" x14ac:dyDescent="0.25">
      <c r="A3448" s="7">
        <v>3822</v>
      </c>
      <c r="B3448" s="8">
        <v>76</v>
      </c>
      <c r="C3448" s="8"/>
      <c r="D3448" s="8">
        <v>76</v>
      </c>
    </row>
    <row r="3449" spans="1:4" x14ac:dyDescent="0.25">
      <c r="A3449" s="7">
        <v>3823</v>
      </c>
      <c r="B3449" s="8">
        <v>41</v>
      </c>
      <c r="C3449" s="8"/>
      <c r="D3449" s="8">
        <v>41</v>
      </c>
    </row>
    <row r="3450" spans="1:4" x14ac:dyDescent="0.25">
      <c r="A3450" s="7">
        <v>3824</v>
      </c>
      <c r="B3450" s="8">
        <v>7</v>
      </c>
      <c r="C3450" s="8"/>
      <c r="D3450" s="8">
        <v>7</v>
      </c>
    </row>
    <row r="3451" spans="1:4" x14ac:dyDescent="0.25">
      <c r="A3451" s="7">
        <v>3825</v>
      </c>
      <c r="B3451" s="8">
        <v>49</v>
      </c>
      <c r="C3451" s="8"/>
      <c r="D3451" s="8">
        <v>49</v>
      </c>
    </row>
    <row r="3452" spans="1:4" x14ac:dyDescent="0.25">
      <c r="A3452" s="7">
        <v>3826</v>
      </c>
      <c r="B3452" s="8">
        <v>26</v>
      </c>
      <c r="C3452" s="8"/>
      <c r="D3452" s="8">
        <v>26</v>
      </c>
    </row>
    <row r="3453" spans="1:4" x14ac:dyDescent="0.25">
      <c r="A3453" s="7">
        <v>3827</v>
      </c>
      <c r="B3453" s="8">
        <v>65</v>
      </c>
      <c r="C3453" s="8"/>
      <c r="D3453" s="8">
        <v>65</v>
      </c>
    </row>
    <row r="3454" spans="1:4" x14ac:dyDescent="0.25">
      <c r="A3454" s="7">
        <v>3828</v>
      </c>
      <c r="B3454" s="8">
        <v>28</v>
      </c>
      <c r="C3454" s="8"/>
      <c r="D3454" s="8">
        <v>28</v>
      </c>
    </row>
    <row r="3455" spans="1:4" x14ac:dyDescent="0.25">
      <c r="A3455" s="7">
        <v>3829</v>
      </c>
      <c r="B3455" s="8">
        <v>8</v>
      </c>
      <c r="C3455" s="8"/>
      <c r="D3455" s="8">
        <v>8</v>
      </c>
    </row>
    <row r="3456" spans="1:4" x14ac:dyDescent="0.25">
      <c r="A3456" s="7">
        <v>3830</v>
      </c>
      <c r="B3456" s="8">
        <v>3</v>
      </c>
      <c r="C3456" s="8"/>
      <c r="D3456" s="8">
        <v>3</v>
      </c>
    </row>
    <row r="3457" spans="1:4" x14ac:dyDescent="0.25">
      <c r="A3457" s="7">
        <v>3831</v>
      </c>
      <c r="B3457" s="8">
        <v>9</v>
      </c>
      <c r="C3457" s="8"/>
      <c r="D3457" s="8">
        <v>9</v>
      </c>
    </row>
    <row r="3458" spans="1:4" x14ac:dyDescent="0.25">
      <c r="A3458" s="7">
        <v>3832</v>
      </c>
      <c r="B3458" s="8">
        <v>9</v>
      </c>
      <c r="C3458" s="8"/>
      <c r="D3458" s="8">
        <v>9</v>
      </c>
    </row>
    <row r="3459" spans="1:4" x14ac:dyDescent="0.25">
      <c r="A3459" s="7">
        <v>3833</v>
      </c>
      <c r="B3459" s="8">
        <v>20</v>
      </c>
      <c r="C3459" s="8"/>
      <c r="D3459" s="8">
        <v>20</v>
      </c>
    </row>
    <row r="3460" spans="1:4" x14ac:dyDescent="0.25">
      <c r="A3460" s="7">
        <v>3834</v>
      </c>
      <c r="B3460" s="8">
        <v>57</v>
      </c>
      <c r="C3460" s="8"/>
      <c r="D3460" s="8">
        <v>57</v>
      </c>
    </row>
    <row r="3461" spans="1:4" x14ac:dyDescent="0.25">
      <c r="A3461" s="7">
        <v>3835</v>
      </c>
      <c r="B3461" s="8">
        <v>8</v>
      </c>
      <c r="C3461" s="8"/>
      <c r="D3461" s="8">
        <v>8</v>
      </c>
    </row>
    <row r="3462" spans="1:4" x14ac:dyDescent="0.25">
      <c r="A3462" s="7">
        <v>3836</v>
      </c>
      <c r="B3462" s="8">
        <v>14</v>
      </c>
      <c r="C3462" s="8"/>
      <c r="D3462" s="8">
        <v>14</v>
      </c>
    </row>
    <row r="3463" spans="1:4" x14ac:dyDescent="0.25">
      <c r="A3463" s="7">
        <v>3837</v>
      </c>
      <c r="B3463" s="8">
        <v>17</v>
      </c>
      <c r="C3463" s="8"/>
      <c r="D3463" s="8">
        <v>17</v>
      </c>
    </row>
    <row r="3464" spans="1:4" x14ac:dyDescent="0.25">
      <c r="A3464" s="7">
        <v>3838</v>
      </c>
      <c r="B3464" s="8">
        <v>100</v>
      </c>
      <c r="C3464" s="8"/>
      <c r="D3464" s="8">
        <v>100</v>
      </c>
    </row>
    <row r="3465" spans="1:4" x14ac:dyDescent="0.25">
      <c r="A3465" s="7">
        <v>3839</v>
      </c>
      <c r="B3465" s="8">
        <v>32</v>
      </c>
      <c r="C3465" s="8"/>
      <c r="D3465" s="8">
        <v>32</v>
      </c>
    </row>
    <row r="3466" spans="1:4" x14ac:dyDescent="0.25">
      <c r="A3466" s="7">
        <v>3840</v>
      </c>
      <c r="B3466" s="8">
        <v>3</v>
      </c>
      <c r="C3466" s="8"/>
      <c r="D3466" s="8">
        <v>3</v>
      </c>
    </row>
    <row r="3467" spans="1:4" x14ac:dyDescent="0.25">
      <c r="A3467" s="7">
        <v>3841</v>
      </c>
      <c r="B3467" s="8"/>
      <c r="C3467" s="8">
        <v>34</v>
      </c>
      <c r="D3467" s="8">
        <v>34</v>
      </c>
    </row>
    <row r="3468" spans="1:4" x14ac:dyDescent="0.25">
      <c r="A3468" s="7">
        <v>3842</v>
      </c>
      <c r="B3468" s="8"/>
      <c r="C3468" s="8">
        <v>23</v>
      </c>
      <c r="D3468" s="8">
        <v>23</v>
      </c>
    </row>
    <row r="3469" spans="1:4" x14ac:dyDescent="0.25">
      <c r="A3469" s="7">
        <v>3843</v>
      </c>
      <c r="B3469" s="8"/>
      <c r="C3469" s="8">
        <v>19</v>
      </c>
      <c r="D3469" s="8">
        <v>19</v>
      </c>
    </row>
    <row r="3470" spans="1:4" x14ac:dyDescent="0.25">
      <c r="A3470" s="7">
        <v>3844</v>
      </c>
      <c r="B3470" s="8"/>
      <c r="C3470" s="8">
        <v>50</v>
      </c>
      <c r="D3470" s="8">
        <v>50</v>
      </c>
    </row>
    <row r="3471" spans="1:4" x14ac:dyDescent="0.25">
      <c r="A3471" s="7">
        <v>3845</v>
      </c>
      <c r="B3471" s="8"/>
      <c r="C3471" s="8">
        <v>12</v>
      </c>
      <c r="D3471" s="8">
        <v>12</v>
      </c>
    </row>
    <row r="3472" spans="1:4" x14ac:dyDescent="0.25">
      <c r="A3472" s="7">
        <v>3846</v>
      </c>
      <c r="B3472" s="8"/>
      <c r="C3472" s="8">
        <v>8</v>
      </c>
      <c r="D3472" s="8">
        <v>8</v>
      </c>
    </row>
    <row r="3473" spans="1:4" x14ac:dyDescent="0.25">
      <c r="A3473" s="7">
        <v>3847</v>
      </c>
      <c r="B3473" s="8"/>
      <c r="C3473" s="8">
        <v>9</v>
      </c>
      <c r="D3473" s="8">
        <v>9</v>
      </c>
    </row>
    <row r="3474" spans="1:4" x14ac:dyDescent="0.25">
      <c r="A3474" s="7">
        <v>3848</v>
      </c>
      <c r="B3474" s="8"/>
      <c r="C3474" s="8">
        <v>43</v>
      </c>
      <c r="D3474" s="8">
        <v>43</v>
      </c>
    </row>
    <row r="3475" spans="1:4" x14ac:dyDescent="0.25">
      <c r="A3475" s="7">
        <v>3849</v>
      </c>
      <c r="B3475" s="8"/>
      <c r="C3475" s="8">
        <v>28</v>
      </c>
      <c r="D3475" s="8">
        <v>28</v>
      </c>
    </row>
    <row r="3476" spans="1:4" x14ac:dyDescent="0.25">
      <c r="A3476" s="7">
        <v>3850</v>
      </c>
      <c r="B3476" s="8"/>
      <c r="C3476" s="8">
        <v>4</v>
      </c>
      <c r="D3476" s="8">
        <v>4</v>
      </c>
    </row>
    <row r="3477" spans="1:4" x14ac:dyDescent="0.25">
      <c r="A3477" s="7">
        <v>3851</v>
      </c>
      <c r="B3477" s="8"/>
      <c r="C3477" s="8">
        <v>24</v>
      </c>
      <c r="D3477" s="8">
        <v>24</v>
      </c>
    </row>
    <row r="3478" spans="1:4" x14ac:dyDescent="0.25">
      <c r="A3478" s="7">
        <v>3852</v>
      </c>
      <c r="B3478" s="8"/>
      <c r="C3478" s="8">
        <v>2</v>
      </c>
      <c r="D3478" s="8">
        <v>2</v>
      </c>
    </row>
    <row r="3479" spans="1:4" x14ac:dyDescent="0.25">
      <c r="A3479" s="7">
        <v>3853</v>
      </c>
      <c r="B3479" s="8"/>
      <c r="C3479" s="8">
        <v>2</v>
      </c>
      <c r="D3479" s="8">
        <v>2</v>
      </c>
    </row>
    <row r="3480" spans="1:4" x14ac:dyDescent="0.25">
      <c r="A3480" s="7">
        <v>3854</v>
      </c>
      <c r="B3480" s="8"/>
      <c r="C3480" s="8">
        <v>20</v>
      </c>
      <c r="D3480" s="8">
        <v>20</v>
      </c>
    </row>
    <row r="3481" spans="1:4" x14ac:dyDescent="0.25">
      <c r="A3481" s="7">
        <v>3855</v>
      </c>
      <c r="B3481" s="8"/>
      <c r="C3481" s="8">
        <v>1</v>
      </c>
      <c r="D3481" s="8">
        <v>1</v>
      </c>
    </row>
    <row r="3482" spans="1:4" x14ac:dyDescent="0.25">
      <c r="A3482" s="7">
        <v>3856</v>
      </c>
      <c r="B3482" s="8"/>
      <c r="C3482" s="8">
        <v>1</v>
      </c>
      <c r="D3482" s="8">
        <v>1</v>
      </c>
    </row>
    <row r="3483" spans="1:4" x14ac:dyDescent="0.25">
      <c r="A3483" s="7">
        <v>3857</v>
      </c>
      <c r="B3483" s="8"/>
      <c r="C3483" s="8">
        <v>4</v>
      </c>
      <c r="D3483" s="8">
        <v>4</v>
      </c>
    </row>
    <row r="3484" spans="1:4" x14ac:dyDescent="0.25">
      <c r="A3484" s="7">
        <v>3858</v>
      </c>
      <c r="B3484" s="8"/>
      <c r="C3484" s="8">
        <v>1</v>
      </c>
      <c r="D3484" s="8">
        <v>1</v>
      </c>
    </row>
    <row r="3485" spans="1:4" x14ac:dyDescent="0.25">
      <c r="A3485" s="7">
        <v>3859</v>
      </c>
      <c r="B3485" s="8"/>
      <c r="C3485" s="8">
        <v>1</v>
      </c>
      <c r="D3485" s="8">
        <v>1</v>
      </c>
    </row>
    <row r="3486" spans="1:4" x14ac:dyDescent="0.25">
      <c r="A3486" s="7">
        <v>3860</v>
      </c>
      <c r="B3486" s="8"/>
      <c r="C3486" s="8">
        <v>13</v>
      </c>
      <c r="D3486" s="8">
        <v>13</v>
      </c>
    </row>
    <row r="3487" spans="1:4" x14ac:dyDescent="0.25">
      <c r="A3487" s="7">
        <v>3861</v>
      </c>
      <c r="B3487" s="8"/>
      <c r="C3487" s="8">
        <v>1</v>
      </c>
      <c r="D3487" s="8">
        <v>1</v>
      </c>
    </row>
    <row r="3488" spans="1:4" x14ac:dyDescent="0.25">
      <c r="A3488" s="7">
        <v>3862</v>
      </c>
      <c r="B3488" s="8"/>
      <c r="C3488" s="8">
        <v>1</v>
      </c>
      <c r="D3488" s="8">
        <v>1</v>
      </c>
    </row>
    <row r="3489" spans="1:4" x14ac:dyDescent="0.25">
      <c r="A3489" s="7">
        <v>3863</v>
      </c>
      <c r="B3489" s="8"/>
      <c r="C3489" s="8">
        <v>0</v>
      </c>
      <c r="D3489" s="8">
        <v>0</v>
      </c>
    </row>
    <row r="3490" spans="1:4" x14ac:dyDescent="0.25">
      <c r="A3490" s="7">
        <v>3864</v>
      </c>
      <c r="B3490" s="8"/>
      <c r="C3490" s="8">
        <v>3</v>
      </c>
      <c r="D3490" s="8">
        <v>3</v>
      </c>
    </row>
    <row r="3491" spans="1:4" x14ac:dyDescent="0.25">
      <c r="A3491" s="7">
        <v>3865</v>
      </c>
      <c r="B3491" s="8"/>
      <c r="C3491" s="8">
        <v>14</v>
      </c>
      <c r="D3491" s="8">
        <v>14</v>
      </c>
    </row>
    <row r="3492" spans="1:4" x14ac:dyDescent="0.25">
      <c r="A3492" s="7">
        <v>3866</v>
      </c>
      <c r="B3492" s="8"/>
      <c r="C3492" s="8">
        <v>2</v>
      </c>
      <c r="D3492" s="8">
        <v>2</v>
      </c>
    </row>
    <row r="3493" spans="1:4" x14ac:dyDescent="0.25">
      <c r="A3493" s="7">
        <v>3867</v>
      </c>
      <c r="B3493" s="8"/>
      <c r="C3493" s="8">
        <v>5</v>
      </c>
      <c r="D3493" s="8">
        <v>5</v>
      </c>
    </row>
    <row r="3494" spans="1:4" x14ac:dyDescent="0.25">
      <c r="A3494" s="7">
        <v>3888</v>
      </c>
      <c r="B3494" s="8"/>
      <c r="C3494" s="8">
        <v>14</v>
      </c>
      <c r="D3494" s="8">
        <v>14</v>
      </c>
    </row>
    <row r="3495" spans="1:4" x14ac:dyDescent="0.25">
      <c r="A3495" s="7">
        <v>3889</v>
      </c>
      <c r="B3495" s="8"/>
      <c r="C3495" s="8">
        <v>9</v>
      </c>
      <c r="D3495" s="8">
        <v>9</v>
      </c>
    </row>
    <row r="3496" spans="1:4" x14ac:dyDescent="0.25">
      <c r="A3496" s="7">
        <v>3890</v>
      </c>
      <c r="B3496" s="8"/>
      <c r="C3496" s="8">
        <v>8</v>
      </c>
      <c r="D3496" s="8">
        <v>8</v>
      </c>
    </row>
    <row r="3497" spans="1:4" x14ac:dyDescent="0.25">
      <c r="A3497" s="7">
        <v>3891</v>
      </c>
      <c r="B3497" s="8"/>
      <c r="C3497" s="8">
        <v>7</v>
      </c>
      <c r="D3497" s="8">
        <v>7</v>
      </c>
    </row>
    <row r="3498" spans="1:4" x14ac:dyDescent="0.25">
      <c r="A3498" s="7">
        <v>3892</v>
      </c>
      <c r="B3498" s="8"/>
      <c r="C3498" s="8">
        <v>0</v>
      </c>
      <c r="D3498" s="8">
        <v>0</v>
      </c>
    </row>
    <row r="3499" spans="1:4" x14ac:dyDescent="0.25">
      <c r="A3499" s="7">
        <v>3893</v>
      </c>
      <c r="B3499" s="8"/>
      <c r="C3499" s="8">
        <v>84</v>
      </c>
      <c r="D3499" s="8">
        <v>84</v>
      </c>
    </row>
    <row r="3500" spans="1:4" x14ac:dyDescent="0.25">
      <c r="A3500" s="7">
        <v>3894</v>
      </c>
      <c r="B3500" s="8"/>
      <c r="C3500" s="8">
        <v>11</v>
      </c>
      <c r="D3500" s="8">
        <v>11</v>
      </c>
    </row>
    <row r="3501" spans="1:4" x14ac:dyDescent="0.25">
      <c r="A3501" s="7">
        <v>3895</v>
      </c>
      <c r="B3501" s="8"/>
      <c r="C3501" s="8">
        <v>1</v>
      </c>
      <c r="D3501" s="8">
        <v>1</v>
      </c>
    </row>
    <row r="3502" spans="1:4" x14ac:dyDescent="0.25">
      <c r="A3502" s="7">
        <v>3896</v>
      </c>
      <c r="B3502" s="8"/>
      <c r="C3502" s="8">
        <v>4</v>
      </c>
      <c r="D3502" s="8">
        <v>4</v>
      </c>
    </row>
    <row r="3503" spans="1:4" x14ac:dyDescent="0.25">
      <c r="A3503" s="7">
        <v>3897</v>
      </c>
      <c r="B3503" s="8"/>
      <c r="C3503" s="8">
        <v>10</v>
      </c>
      <c r="D3503" s="8">
        <v>10</v>
      </c>
    </row>
    <row r="3504" spans="1:4" x14ac:dyDescent="0.25">
      <c r="A3504" s="7">
        <v>3898</v>
      </c>
      <c r="B3504" s="8"/>
      <c r="C3504" s="8">
        <v>16</v>
      </c>
      <c r="D3504" s="8">
        <v>16</v>
      </c>
    </row>
    <row r="3505" spans="1:4" x14ac:dyDescent="0.25">
      <c r="A3505" s="7">
        <v>3899</v>
      </c>
      <c r="B3505" s="8"/>
      <c r="C3505" s="8">
        <v>2</v>
      </c>
      <c r="D3505" s="8">
        <v>2</v>
      </c>
    </row>
    <row r="3506" spans="1:4" x14ac:dyDescent="0.25">
      <c r="A3506" s="7">
        <v>3900</v>
      </c>
      <c r="B3506" s="8"/>
      <c r="C3506" s="8">
        <v>5</v>
      </c>
      <c r="D3506" s="8">
        <v>5</v>
      </c>
    </row>
    <row r="3507" spans="1:4" x14ac:dyDescent="0.25">
      <c r="A3507" s="7">
        <v>3901</v>
      </c>
      <c r="B3507" s="8"/>
      <c r="C3507" s="8">
        <v>1</v>
      </c>
      <c r="D3507" s="8">
        <v>1</v>
      </c>
    </row>
    <row r="3508" spans="1:4" x14ac:dyDescent="0.25">
      <c r="A3508" s="7">
        <v>3902</v>
      </c>
      <c r="B3508" s="8"/>
      <c r="C3508" s="8">
        <v>31</v>
      </c>
      <c r="D3508" s="8">
        <v>31</v>
      </c>
    </row>
    <row r="3509" spans="1:4" x14ac:dyDescent="0.25">
      <c r="A3509" s="7">
        <v>3903</v>
      </c>
      <c r="B3509" s="8"/>
      <c r="C3509" s="8">
        <v>0</v>
      </c>
      <c r="D3509" s="8">
        <v>0</v>
      </c>
    </row>
    <row r="3510" spans="1:4" x14ac:dyDescent="0.25">
      <c r="A3510" s="7">
        <v>3904</v>
      </c>
      <c r="B3510" s="8"/>
      <c r="C3510" s="8">
        <v>2</v>
      </c>
      <c r="D3510" s="8">
        <v>2</v>
      </c>
    </row>
    <row r="3511" spans="1:4" x14ac:dyDescent="0.25">
      <c r="A3511" s="7">
        <v>3905</v>
      </c>
      <c r="B3511" s="8"/>
      <c r="C3511" s="8">
        <v>7</v>
      </c>
      <c r="D3511" s="8">
        <v>7</v>
      </c>
    </row>
    <row r="3512" spans="1:4" x14ac:dyDescent="0.25">
      <c r="A3512" s="7">
        <v>3906</v>
      </c>
      <c r="B3512" s="8"/>
      <c r="C3512" s="8">
        <v>16</v>
      </c>
      <c r="D3512" s="8">
        <v>16</v>
      </c>
    </row>
    <row r="3513" spans="1:4" x14ac:dyDescent="0.25">
      <c r="A3513" s="7">
        <v>3907</v>
      </c>
      <c r="B3513" s="8"/>
      <c r="C3513" s="8">
        <v>4</v>
      </c>
      <c r="D3513" s="8">
        <v>4</v>
      </c>
    </row>
    <row r="3514" spans="1:4" x14ac:dyDescent="0.25">
      <c r="A3514" s="7">
        <v>3908</v>
      </c>
      <c r="B3514" s="8"/>
      <c r="C3514" s="8">
        <v>4</v>
      </c>
      <c r="D3514" s="8">
        <v>4</v>
      </c>
    </row>
    <row r="3515" spans="1:4" x14ac:dyDescent="0.25">
      <c r="A3515" s="7">
        <v>3909</v>
      </c>
      <c r="B3515" s="8"/>
      <c r="C3515" s="8">
        <v>4</v>
      </c>
      <c r="D3515" s="8">
        <v>4</v>
      </c>
    </row>
    <row r="3516" spans="1:4" x14ac:dyDescent="0.25">
      <c r="A3516" s="7">
        <v>3910</v>
      </c>
      <c r="B3516" s="8"/>
      <c r="C3516" s="8">
        <v>3</v>
      </c>
      <c r="D3516" s="8">
        <v>3</v>
      </c>
    </row>
    <row r="3517" spans="1:4" x14ac:dyDescent="0.25">
      <c r="A3517" s="7">
        <v>3911</v>
      </c>
      <c r="B3517" s="8"/>
      <c r="C3517" s="8">
        <v>36</v>
      </c>
      <c r="D3517" s="8">
        <v>36</v>
      </c>
    </row>
    <row r="3518" spans="1:4" x14ac:dyDescent="0.25">
      <c r="A3518" s="7">
        <v>3912</v>
      </c>
      <c r="B3518" s="8"/>
      <c r="C3518" s="8">
        <v>1</v>
      </c>
      <c r="D3518" s="8">
        <v>1</v>
      </c>
    </row>
    <row r="3519" spans="1:4" x14ac:dyDescent="0.25">
      <c r="A3519" s="7">
        <v>3913</v>
      </c>
      <c r="B3519" s="8"/>
      <c r="C3519" s="8">
        <v>7</v>
      </c>
      <c r="D3519" s="8">
        <v>7</v>
      </c>
    </row>
    <row r="3520" spans="1:4" x14ac:dyDescent="0.25">
      <c r="A3520" s="7">
        <v>3914</v>
      </c>
      <c r="B3520" s="8"/>
      <c r="C3520" s="8">
        <v>27</v>
      </c>
      <c r="D3520" s="8">
        <v>27</v>
      </c>
    </row>
    <row r="3521" spans="1:4" x14ac:dyDescent="0.25">
      <c r="A3521" s="7">
        <v>3915</v>
      </c>
      <c r="B3521" s="8"/>
      <c r="C3521" s="8">
        <v>1</v>
      </c>
      <c r="D3521" s="8">
        <v>1</v>
      </c>
    </row>
    <row r="3522" spans="1:4" x14ac:dyDescent="0.25">
      <c r="A3522" s="7">
        <v>3916</v>
      </c>
      <c r="B3522" s="8"/>
      <c r="C3522" s="8">
        <v>0</v>
      </c>
      <c r="D3522" s="8">
        <v>0</v>
      </c>
    </row>
    <row r="3523" spans="1:4" x14ac:dyDescent="0.25">
      <c r="A3523" s="7">
        <v>3917</v>
      </c>
      <c r="B3523" s="8"/>
      <c r="C3523" s="8">
        <v>1</v>
      </c>
      <c r="D3523" s="8">
        <v>1</v>
      </c>
    </row>
    <row r="3524" spans="1:4" x14ac:dyDescent="0.25">
      <c r="A3524" s="7">
        <v>3918</v>
      </c>
      <c r="B3524" s="8"/>
      <c r="C3524" s="8">
        <v>3</v>
      </c>
      <c r="D3524" s="8">
        <v>3</v>
      </c>
    </row>
    <row r="3525" spans="1:4" x14ac:dyDescent="0.25">
      <c r="A3525" s="7">
        <v>3919</v>
      </c>
      <c r="B3525" s="8"/>
      <c r="C3525" s="8">
        <v>3</v>
      </c>
      <c r="D3525" s="8">
        <v>3</v>
      </c>
    </row>
    <row r="3526" spans="1:4" x14ac:dyDescent="0.25">
      <c r="A3526" s="7">
        <v>3920</v>
      </c>
      <c r="B3526" s="8"/>
      <c r="C3526" s="8">
        <v>3</v>
      </c>
      <c r="D3526" s="8">
        <v>3</v>
      </c>
    </row>
    <row r="3527" spans="1:4" x14ac:dyDescent="0.25">
      <c r="A3527" s="7">
        <v>3921</v>
      </c>
      <c r="B3527" s="8"/>
      <c r="C3527" s="8">
        <v>0</v>
      </c>
      <c r="D3527" s="8">
        <v>0</v>
      </c>
    </row>
    <row r="3528" spans="1:4" x14ac:dyDescent="0.25">
      <c r="A3528" s="7">
        <v>3922</v>
      </c>
      <c r="B3528" s="8"/>
      <c r="C3528" s="8">
        <v>6</v>
      </c>
      <c r="D3528" s="8">
        <v>6</v>
      </c>
    </row>
    <row r="3529" spans="1:4" x14ac:dyDescent="0.25">
      <c r="A3529" s="7">
        <v>3923</v>
      </c>
      <c r="B3529" s="8"/>
      <c r="C3529" s="8">
        <v>17</v>
      </c>
      <c r="D3529" s="8">
        <v>17</v>
      </c>
    </row>
    <row r="3530" spans="1:4" x14ac:dyDescent="0.25">
      <c r="A3530" s="7">
        <v>3924</v>
      </c>
      <c r="B3530" s="8"/>
      <c r="C3530" s="8">
        <v>40</v>
      </c>
      <c r="D3530" s="8">
        <v>40</v>
      </c>
    </row>
    <row r="3531" spans="1:4" x14ac:dyDescent="0.25">
      <c r="A3531" s="7">
        <v>3925</v>
      </c>
      <c r="B3531" s="8"/>
      <c r="C3531" s="8">
        <v>3</v>
      </c>
      <c r="D3531" s="8">
        <v>3</v>
      </c>
    </row>
    <row r="3532" spans="1:4" x14ac:dyDescent="0.25">
      <c r="A3532" s="7">
        <v>3926</v>
      </c>
      <c r="B3532" s="8"/>
      <c r="C3532" s="8">
        <v>1</v>
      </c>
      <c r="D3532" s="8">
        <v>1</v>
      </c>
    </row>
    <row r="3533" spans="1:4" x14ac:dyDescent="0.25">
      <c r="A3533" s="7">
        <v>3927</v>
      </c>
      <c r="B3533" s="8"/>
      <c r="C3533" s="8">
        <v>2</v>
      </c>
      <c r="D3533" s="8">
        <v>2</v>
      </c>
    </row>
    <row r="3534" spans="1:4" x14ac:dyDescent="0.25">
      <c r="A3534" s="7">
        <v>3928</v>
      </c>
      <c r="B3534" s="8"/>
      <c r="C3534" s="8">
        <v>7</v>
      </c>
      <c r="D3534" s="8">
        <v>7</v>
      </c>
    </row>
    <row r="3535" spans="1:4" x14ac:dyDescent="0.25">
      <c r="A3535" s="7">
        <v>3929</v>
      </c>
      <c r="B3535" s="8"/>
      <c r="C3535" s="8">
        <v>14</v>
      </c>
      <c r="D3535" s="8">
        <v>14</v>
      </c>
    </row>
    <row r="3536" spans="1:4" x14ac:dyDescent="0.25">
      <c r="A3536" s="7">
        <v>3930</v>
      </c>
      <c r="B3536" s="8"/>
      <c r="C3536" s="8">
        <v>0</v>
      </c>
      <c r="D3536" s="8">
        <v>0</v>
      </c>
    </row>
    <row r="3537" spans="1:4" x14ac:dyDescent="0.25">
      <c r="A3537" s="7">
        <v>3931</v>
      </c>
      <c r="B3537" s="8"/>
      <c r="C3537" s="8">
        <v>0</v>
      </c>
      <c r="D3537" s="8">
        <v>0</v>
      </c>
    </row>
    <row r="3538" spans="1:4" x14ac:dyDescent="0.25">
      <c r="A3538" s="7">
        <v>3932</v>
      </c>
      <c r="B3538" s="8"/>
      <c r="C3538" s="8">
        <v>1</v>
      </c>
      <c r="D3538" s="8">
        <v>1</v>
      </c>
    </row>
    <row r="3539" spans="1:4" x14ac:dyDescent="0.25">
      <c r="A3539" s="7">
        <v>3933</v>
      </c>
      <c r="B3539" s="8"/>
      <c r="C3539" s="8">
        <v>12</v>
      </c>
      <c r="D3539" s="8">
        <v>12</v>
      </c>
    </row>
    <row r="3540" spans="1:4" x14ac:dyDescent="0.25">
      <c r="A3540" s="7">
        <v>3934</v>
      </c>
      <c r="B3540" s="8"/>
      <c r="C3540" s="8">
        <v>12</v>
      </c>
      <c r="D3540" s="8">
        <v>12</v>
      </c>
    </row>
    <row r="3541" spans="1:4" x14ac:dyDescent="0.25">
      <c r="A3541" s="7">
        <v>3935</v>
      </c>
      <c r="B3541" s="8"/>
      <c r="C3541" s="8">
        <v>23</v>
      </c>
      <c r="D3541" s="8">
        <v>23</v>
      </c>
    </row>
    <row r="3542" spans="1:4" x14ac:dyDescent="0.25">
      <c r="A3542" s="7">
        <v>3936</v>
      </c>
      <c r="B3542" s="8"/>
      <c r="C3542" s="8">
        <v>0</v>
      </c>
      <c r="D3542" s="8">
        <v>0</v>
      </c>
    </row>
    <row r="3543" spans="1:4" x14ac:dyDescent="0.25">
      <c r="A3543" s="7">
        <v>3937</v>
      </c>
      <c r="B3543" s="8"/>
      <c r="C3543" s="8">
        <v>10</v>
      </c>
      <c r="D3543" s="8">
        <v>10</v>
      </c>
    </row>
    <row r="3544" spans="1:4" x14ac:dyDescent="0.25">
      <c r="A3544" s="7">
        <v>3938</v>
      </c>
      <c r="B3544" s="8"/>
      <c r="C3544" s="8">
        <v>5</v>
      </c>
      <c r="D3544" s="8">
        <v>5</v>
      </c>
    </row>
    <row r="3545" spans="1:4" x14ac:dyDescent="0.25">
      <c r="A3545" s="7">
        <v>3939</v>
      </c>
      <c r="B3545" s="8"/>
      <c r="C3545" s="8">
        <v>1</v>
      </c>
      <c r="D3545" s="8">
        <v>1</v>
      </c>
    </row>
    <row r="3546" spans="1:4" x14ac:dyDescent="0.25">
      <c r="A3546" s="7">
        <v>3940</v>
      </c>
      <c r="B3546" s="8"/>
      <c r="C3546" s="8">
        <v>2</v>
      </c>
      <c r="D3546" s="8">
        <v>2</v>
      </c>
    </row>
    <row r="3547" spans="1:4" x14ac:dyDescent="0.25">
      <c r="A3547" s="7">
        <v>3941</v>
      </c>
      <c r="B3547" s="8"/>
      <c r="C3547" s="8">
        <v>2</v>
      </c>
      <c r="D3547" s="8">
        <v>2</v>
      </c>
    </row>
    <row r="3548" spans="1:4" x14ac:dyDescent="0.25">
      <c r="A3548" s="7">
        <v>3942</v>
      </c>
      <c r="B3548" s="8"/>
      <c r="C3548" s="8">
        <v>0</v>
      </c>
      <c r="D3548" s="8">
        <v>0</v>
      </c>
    </row>
    <row r="3549" spans="1:4" x14ac:dyDescent="0.25">
      <c r="A3549" s="7">
        <v>3943</v>
      </c>
      <c r="B3549" s="8"/>
      <c r="C3549" s="8">
        <v>13</v>
      </c>
      <c r="D3549" s="8">
        <v>13</v>
      </c>
    </row>
    <row r="3550" spans="1:4" x14ac:dyDescent="0.25">
      <c r="A3550" s="7">
        <v>3944</v>
      </c>
      <c r="B3550" s="8"/>
      <c r="C3550" s="8">
        <v>0</v>
      </c>
      <c r="D3550" s="8">
        <v>0</v>
      </c>
    </row>
    <row r="3551" spans="1:4" x14ac:dyDescent="0.25">
      <c r="A3551" s="7">
        <v>3945</v>
      </c>
      <c r="B3551" s="8"/>
      <c r="C3551" s="8">
        <v>1</v>
      </c>
      <c r="D3551" s="8">
        <v>1</v>
      </c>
    </row>
    <row r="3552" spans="1:4" x14ac:dyDescent="0.25">
      <c r="A3552" s="7">
        <v>3946</v>
      </c>
      <c r="B3552" s="8"/>
      <c r="C3552" s="8">
        <v>5</v>
      </c>
      <c r="D3552" s="8">
        <v>5</v>
      </c>
    </row>
    <row r="3553" spans="1:4" x14ac:dyDescent="0.25">
      <c r="A3553" s="7">
        <v>3947</v>
      </c>
      <c r="B3553" s="8"/>
      <c r="C3553" s="8">
        <v>2</v>
      </c>
      <c r="D3553" s="8">
        <v>2</v>
      </c>
    </row>
    <row r="3554" spans="1:4" x14ac:dyDescent="0.25">
      <c r="A3554" s="7">
        <v>3948</v>
      </c>
      <c r="B3554" s="8"/>
      <c r="C3554" s="8">
        <v>0</v>
      </c>
      <c r="D3554" s="8">
        <v>0</v>
      </c>
    </row>
    <row r="3555" spans="1:4" x14ac:dyDescent="0.25">
      <c r="A3555" s="7">
        <v>3949</v>
      </c>
      <c r="B3555" s="8"/>
      <c r="C3555" s="8">
        <v>32</v>
      </c>
      <c r="D3555" s="8">
        <v>32</v>
      </c>
    </row>
    <row r="3556" spans="1:4" x14ac:dyDescent="0.25">
      <c r="A3556" s="7">
        <v>3950</v>
      </c>
      <c r="B3556" s="8"/>
      <c r="C3556" s="8">
        <v>1</v>
      </c>
      <c r="D3556" s="8">
        <v>1</v>
      </c>
    </row>
    <row r="3557" spans="1:4" x14ac:dyDescent="0.25">
      <c r="A3557" s="7">
        <v>3951</v>
      </c>
      <c r="B3557" s="8"/>
      <c r="C3557" s="8">
        <v>1</v>
      </c>
      <c r="D3557" s="8">
        <v>1</v>
      </c>
    </row>
    <row r="3558" spans="1:4" x14ac:dyDescent="0.25">
      <c r="A3558" s="7">
        <v>3952</v>
      </c>
      <c r="B3558" s="8"/>
      <c r="C3558" s="8">
        <v>1</v>
      </c>
      <c r="D3558" s="8">
        <v>1</v>
      </c>
    </row>
    <row r="3559" spans="1:4" x14ac:dyDescent="0.25">
      <c r="A3559" s="7">
        <v>3953</v>
      </c>
      <c r="B3559" s="8"/>
      <c r="C3559" s="8">
        <v>0</v>
      </c>
      <c r="D3559" s="8">
        <v>0</v>
      </c>
    </row>
    <row r="3560" spans="1:4" x14ac:dyDescent="0.25">
      <c r="A3560" s="7">
        <v>3954</v>
      </c>
      <c r="B3560" s="8"/>
      <c r="C3560" s="8">
        <v>0</v>
      </c>
      <c r="D3560" s="8">
        <v>0</v>
      </c>
    </row>
    <row r="3561" spans="1:4" x14ac:dyDescent="0.25">
      <c r="A3561" s="7">
        <v>3955</v>
      </c>
      <c r="B3561" s="8"/>
      <c r="C3561" s="8">
        <v>8</v>
      </c>
      <c r="D3561" s="8">
        <v>8</v>
      </c>
    </row>
    <row r="3562" spans="1:4" x14ac:dyDescent="0.25">
      <c r="A3562" s="7">
        <v>3956</v>
      </c>
      <c r="B3562" s="8"/>
      <c r="C3562" s="8">
        <v>0</v>
      </c>
      <c r="D3562" s="8">
        <v>0</v>
      </c>
    </row>
    <row r="3563" spans="1:4" x14ac:dyDescent="0.25">
      <c r="A3563" s="7">
        <v>3957</v>
      </c>
      <c r="B3563" s="8"/>
      <c r="C3563" s="8">
        <v>1</v>
      </c>
      <c r="D3563" s="8">
        <v>1</v>
      </c>
    </row>
    <row r="3564" spans="1:4" x14ac:dyDescent="0.25">
      <c r="A3564" s="7">
        <v>3958</v>
      </c>
      <c r="B3564" s="8"/>
      <c r="C3564" s="8">
        <v>16</v>
      </c>
      <c r="D3564" s="8">
        <v>16</v>
      </c>
    </row>
    <row r="3565" spans="1:4" x14ac:dyDescent="0.25">
      <c r="A3565" s="7">
        <v>3959</v>
      </c>
      <c r="B3565" s="8"/>
      <c r="C3565" s="8">
        <v>12</v>
      </c>
      <c r="D3565" s="8">
        <v>12</v>
      </c>
    </row>
    <row r="3566" spans="1:4" x14ac:dyDescent="0.25">
      <c r="A3566" s="7">
        <v>3960</v>
      </c>
      <c r="B3566" s="8"/>
      <c r="C3566" s="8">
        <v>4</v>
      </c>
      <c r="D3566" s="8">
        <v>4</v>
      </c>
    </row>
    <row r="3567" spans="1:4" x14ac:dyDescent="0.25">
      <c r="A3567" s="7">
        <v>3961</v>
      </c>
      <c r="B3567" s="8"/>
      <c r="C3567" s="8">
        <v>2</v>
      </c>
      <c r="D3567" s="8">
        <v>2</v>
      </c>
    </row>
    <row r="3568" spans="1:4" x14ac:dyDescent="0.25">
      <c r="A3568" s="7">
        <v>3962</v>
      </c>
      <c r="B3568" s="8"/>
      <c r="C3568" s="8">
        <v>3</v>
      </c>
      <c r="D3568" s="8">
        <v>3</v>
      </c>
    </row>
    <row r="3569" spans="1:4" x14ac:dyDescent="0.25">
      <c r="A3569" s="7">
        <v>3963</v>
      </c>
      <c r="B3569" s="8"/>
      <c r="C3569" s="8">
        <v>0</v>
      </c>
      <c r="D3569" s="8">
        <v>0</v>
      </c>
    </row>
    <row r="3570" spans="1:4" x14ac:dyDescent="0.25">
      <c r="A3570" s="7">
        <v>3964</v>
      </c>
      <c r="B3570" s="8"/>
      <c r="C3570" s="8">
        <v>3</v>
      </c>
      <c r="D3570" s="8">
        <v>3</v>
      </c>
    </row>
    <row r="3571" spans="1:4" x14ac:dyDescent="0.25">
      <c r="A3571" s="7">
        <v>3965</v>
      </c>
      <c r="B3571" s="8"/>
      <c r="C3571" s="8">
        <v>4</v>
      </c>
      <c r="D3571" s="8">
        <v>4</v>
      </c>
    </row>
    <row r="3572" spans="1:4" x14ac:dyDescent="0.25">
      <c r="A3572" s="7">
        <v>3966</v>
      </c>
      <c r="B3572" s="8"/>
      <c r="C3572" s="8">
        <v>2</v>
      </c>
      <c r="D3572" s="8">
        <v>2</v>
      </c>
    </row>
    <row r="3573" spans="1:4" x14ac:dyDescent="0.25">
      <c r="A3573" s="7">
        <v>3967</v>
      </c>
      <c r="B3573" s="8"/>
      <c r="C3573" s="8">
        <v>10</v>
      </c>
      <c r="D3573" s="8">
        <v>10</v>
      </c>
    </row>
    <row r="3574" spans="1:4" x14ac:dyDescent="0.25">
      <c r="A3574" s="7">
        <v>3968</v>
      </c>
      <c r="B3574" s="8"/>
      <c r="C3574" s="8">
        <v>11</v>
      </c>
      <c r="D3574" s="8">
        <v>11</v>
      </c>
    </row>
    <row r="3575" spans="1:4" x14ac:dyDescent="0.25">
      <c r="A3575" s="7">
        <v>3969</v>
      </c>
      <c r="B3575" s="8"/>
      <c r="C3575" s="8">
        <v>6</v>
      </c>
      <c r="D3575" s="8">
        <v>6</v>
      </c>
    </row>
    <row r="3576" spans="1:4" x14ac:dyDescent="0.25">
      <c r="A3576" s="7">
        <v>3970</v>
      </c>
      <c r="B3576" s="8"/>
      <c r="C3576" s="8">
        <v>2</v>
      </c>
      <c r="D3576" s="8">
        <v>2</v>
      </c>
    </row>
    <row r="3577" spans="1:4" x14ac:dyDescent="0.25">
      <c r="A3577" s="7">
        <v>3971</v>
      </c>
      <c r="B3577" s="8"/>
      <c r="C3577" s="8">
        <v>6</v>
      </c>
      <c r="D3577" s="8">
        <v>6</v>
      </c>
    </row>
    <row r="3578" spans="1:4" x14ac:dyDescent="0.25">
      <c r="A3578" s="7">
        <v>3972</v>
      </c>
      <c r="B3578" s="8"/>
      <c r="C3578" s="8">
        <v>8</v>
      </c>
      <c r="D3578" s="8">
        <v>8</v>
      </c>
    </row>
    <row r="3579" spans="1:4" x14ac:dyDescent="0.25">
      <c r="A3579" s="7">
        <v>3973</v>
      </c>
      <c r="B3579" s="8"/>
      <c r="C3579" s="8">
        <v>37</v>
      </c>
      <c r="D3579" s="8">
        <v>37</v>
      </c>
    </row>
    <row r="3580" spans="1:4" x14ac:dyDescent="0.25">
      <c r="A3580" s="7">
        <v>3974</v>
      </c>
      <c r="B3580" s="8"/>
      <c r="C3580" s="8">
        <v>11</v>
      </c>
      <c r="D3580" s="8">
        <v>11</v>
      </c>
    </row>
    <row r="3581" spans="1:4" x14ac:dyDescent="0.25">
      <c r="A3581" s="7">
        <v>3975</v>
      </c>
      <c r="B3581" s="8"/>
      <c r="C3581" s="8">
        <v>0</v>
      </c>
      <c r="D3581" s="8">
        <v>0</v>
      </c>
    </row>
    <row r="3582" spans="1:4" x14ac:dyDescent="0.25">
      <c r="A3582" s="7">
        <v>3976</v>
      </c>
      <c r="B3582" s="8"/>
      <c r="C3582" s="8">
        <v>10</v>
      </c>
      <c r="D3582" s="8">
        <v>10</v>
      </c>
    </row>
    <row r="3583" spans="1:4" x14ac:dyDescent="0.25">
      <c r="A3583" s="7">
        <v>3977</v>
      </c>
      <c r="B3583" s="8"/>
      <c r="C3583" s="8">
        <v>6</v>
      </c>
      <c r="D3583" s="8">
        <v>6</v>
      </c>
    </row>
    <row r="3584" spans="1:4" x14ac:dyDescent="0.25">
      <c r="A3584" s="7">
        <v>3978</v>
      </c>
      <c r="B3584" s="8"/>
      <c r="C3584" s="8">
        <v>8</v>
      </c>
      <c r="D3584" s="8">
        <v>8</v>
      </c>
    </row>
    <row r="3585" spans="1:4" x14ac:dyDescent="0.25">
      <c r="A3585" s="7">
        <v>3979</v>
      </c>
      <c r="B3585" s="8"/>
      <c r="C3585" s="8">
        <v>6</v>
      </c>
      <c r="D3585" s="8">
        <v>6</v>
      </c>
    </row>
    <row r="3586" spans="1:4" x14ac:dyDescent="0.25">
      <c r="A3586" s="7">
        <v>3980</v>
      </c>
      <c r="B3586" s="8"/>
      <c r="C3586" s="8">
        <v>7</v>
      </c>
      <c r="D3586" s="8">
        <v>7</v>
      </c>
    </row>
    <row r="3587" spans="1:4" x14ac:dyDescent="0.25">
      <c r="A3587" s="7">
        <v>3981</v>
      </c>
      <c r="B3587" s="8"/>
      <c r="C3587" s="8">
        <v>7</v>
      </c>
      <c r="D3587" s="8">
        <v>7</v>
      </c>
    </row>
    <row r="3588" spans="1:4" x14ac:dyDescent="0.25">
      <c r="A3588" s="7">
        <v>3982</v>
      </c>
      <c r="B3588" s="8"/>
      <c r="C3588" s="8">
        <v>5</v>
      </c>
      <c r="D3588" s="8">
        <v>5</v>
      </c>
    </row>
    <row r="3589" spans="1:4" x14ac:dyDescent="0.25">
      <c r="A3589" s="7">
        <v>3983</v>
      </c>
      <c r="B3589" s="8"/>
      <c r="C3589" s="8">
        <v>46</v>
      </c>
      <c r="D3589" s="8">
        <v>46</v>
      </c>
    </row>
    <row r="3590" spans="1:4" x14ac:dyDescent="0.25">
      <c r="A3590" s="7">
        <v>3984</v>
      </c>
      <c r="B3590" s="8"/>
      <c r="C3590" s="8">
        <v>10</v>
      </c>
      <c r="D3590" s="8">
        <v>10</v>
      </c>
    </row>
    <row r="3591" spans="1:4" x14ac:dyDescent="0.25">
      <c r="A3591" s="7">
        <v>3985</v>
      </c>
      <c r="B3591" s="8"/>
      <c r="C3591" s="8">
        <v>19</v>
      </c>
      <c r="D3591" s="8">
        <v>19</v>
      </c>
    </row>
    <row r="3592" spans="1:4" x14ac:dyDescent="0.25">
      <c r="A3592" s="7">
        <v>3986</v>
      </c>
      <c r="B3592" s="8"/>
      <c r="C3592" s="8">
        <v>13</v>
      </c>
      <c r="D3592" s="8">
        <v>13</v>
      </c>
    </row>
    <row r="3593" spans="1:4" x14ac:dyDescent="0.25">
      <c r="A3593" s="7">
        <v>3987</v>
      </c>
      <c r="B3593" s="8"/>
      <c r="C3593" s="8">
        <v>13</v>
      </c>
      <c r="D3593" s="8">
        <v>13</v>
      </c>
    </row>
    <row r="3594" spans="1:4" x14ac:dyDescent="0.25">
      <c r="A3594" s="7">
        <v>3988</v>
      </c>
      <c r="B3594" s="8"/>
      <c r="C3594" s="8">
        <v>4</v>
      </c>
      <c r="D3594" s="8">
        <v>4</v>
      </c>
    </row>
    <row r="3595" spans="1:4" x14ac:dyDescent="0.25">
      <c r="A3595" s="7">
        <v>3989</v>
      </c>
      <c r="B3595" s="8"/>
      <c r="C3595" s="8">
        <v>0</v>
      </c>
      <c r="D3595" s="8">
        <v>0</v>
      </c>
    </row>
    <row r="3596" spans="1:4" x14ac:dyDescent="0.25">
      <c r="A3596" s="7">
        <v>3990</v>
      </c>
      <c r="B3596" s="8"/>
      <c r="C3596" s="8">
        <v>3</v>
      </c>
      <c r="D3596" s="8">
        <v>3</v>
      </c>
    </row>
    <row r="3597" spans="1:4" x14ac:dyDescent="0.25">
      <c r="A3597" s="7">
        <v>3991</v>
      </c>
      <c r="B3597" s="8"/>
      <c r="C3597" s="8">
        <v>1</v>
      </c>
      <c r="D3597" s="8">
        <v>1</v>
      </c>
    </row>
    <row r="3598" spans="1:4" x14ac:dyDescent="0.25">
      <c r="A3598" s="7">
        <v>3992</v>
      </c>
      <c r="B3598" s="8"/>
      <c r="C3598" s="8">
        <v>9</v>
      </c>
      <c r="D3598" s="8">
        <v>9</v>
      </c>
    </row>
    <row r="3599" spans="1:4" x14ac:dyDescent="0.25">
      <c r="A3599" s="7">
        <v>3993</v>
      </c>
      <c r="B3599" s="8"/>
      <c r="C3599" s="8">
        <v>1</v>
      </c>
      <c r="D3599" s="8">
        <v>1</v>
      </c>
    </row>
    <row r="3600" spans="1:4" x14ac:dyDescent="0.25">
      <c r="A3600" s="7">
        <v>3994</v>
      </c>
      <c r="B3600" s="8"/>
      <c r="C3600" s="8">
        <v>1</v>
      </c>
      <c r="D3600" s="8">
        <v>1</v>
      </c>
    </row>
    <row r="3601" spans="1:4" x14ac:dyDescent="0.25">
      <c r="A3601" s="7">
        <v>3995</v>
      </c>
      <c r="B3601" s="8"/>
      <c r="C3601" s="8">
        <v>4</v>
      </c>
      <c r="D3601" s="8">
        <v>4</v>
      </c>
    </row>
    <row r="3602" spans="1:4" x14ac:dyDescent="0.25">
      <c r="A3602" s="7">
        <v>3996</v>
      </c>
      <c r="B3602" s="8"/>
      <c r="C3602" s="8">
        <v>17</v>
      </c>
      <c r="D3602" s="8">
        <v>17</v>
      </c>
    </row>
    <row r="3603" spans="1:4" x14ac:dyDescent="0.25">
      <c r="A3603" s="7">
        <v>3997</v>
      </c>
      <c r="B3603" s="8"/>
      <c r="C3603" s="8">
        <v>0</v>
      </c>
      <c r="D3603" s="8">
        <v>0</v>
      </c>
    </row>
    <row r="3604" spans="1:4" x14ac:dyDescent="0.25">
      <c r="A3604" s="7">
        <v>3998</v>
      </c>
      <c r="B3604" s="8"/>
      <c r="C3604" s="8">
        <v>12</v>
      </c>
      <c r="D3604" s="8">
        <v>12</v>
      </c>
    </row>
    <row r="3605" spans="1:4" x14ac:dyDescent="0.25">
      <c r="A3605" s="7">
        <v>3999</v>
      </c>
      <c r="B3605" s="8"/>
      <c r="C3605" s="8">
        <v>14</v>
      </c>
      <c r="D3605" s="8">
        <v>14</v>
      </c>
    </row>
    <row r="3606" spans="1:4" x14ac:dyDescent="0.25">
      <c r="A3606" s="7">
        <v>4000</v>
      </c>
      <c r="B3606" s="8"/>
      <c r="C3606" s="8">
        <v>1</v>
      </c>
      <c r="D3606" s="8">
        <v>1</v>
      </c>
    </row>
    <row r="3607" spans="1:4" x14ac:dyDescent="0.25">
      <c r="A3607" s="7">
        <v>4001</v>
      </c>
      <c r="B3607" s="8"/>
      <c r="C3607" s="8">
        <v>14</v>
      </c>
      <c r="D3607" s="8">
        <v>14</v>
      </c>
    </row>
    <row r="3608" spans="1:4" x14ac:dyDescent="0.25">
      <c r="A3608" s="7">
        <v>4002</v>
      </c>
      <c r="B3608" s="8"/>
      <c r="C3608" s="8">
        <v>4</v>
      </c>
      <c r="D3608" s="8">
        <v>4</v>
      </c>
    </row>
    <row r="3609" spans="1:4" x14ac:dyDescent="0.25">
      <c r="A3609" s="7">
        <v>4003</v>
      </c>
      <c r="B3609" s="8"/>
      <c r="C3609" s="8">
        <v>2</v>
      </c>
      <c r="D3609" s="8">
        <v>2</v>
      </c>
    </row>
    <row r="3610" spans="1:4" x14ac:dyDescent="0.25">
      <c r="A3610" s="7">
        <v>4004</v>
      </c>
      <c r="B3610" s="8"/>
      <c r="C3610" s="8">
        <v>1</v>
      </c>
      <c r="D3610" s="8">
        <v>1</v>
      </c>
    </row>
    <row r="3611" spans="1:4" x14ac:dyDescent="0.25">
      <c r="A3611" s="7">
        <v>4005</v>
      </c>
      <c r="B3611" s="8"/>
      <c r="C3611" s="8">
        <v>2</v>
      </c>
      <c r="D3611" s="8">
        <v>2</v>
      </c>
    </row>
    <row r="3612" spans="1:4" x14ac:dyDescent="0.25">
      <c r="A3612" s="7">
        <v>4006</v>
      </c>
      <c r="B3612" s="8"/>
      <c r="C3612" s="8">
        <v>1</v>
      </c>
      <c r="D3612" s="8">
        <v>1</v>
      </c>
    </row>
    <row r="3613" spans="1:4" x14ac:dyDescent="0.25">
      <c r="A3613" s="7">
        <v>4007</v>
      </c>
      <c r="B3613" s="8"/>
      <c r="C3613" s="8">
        <v>1</v>
      </c>
      <c r="D3613" s="8">
        <v>1</v>
      </c>
    </row>
    <row r="3614" spans="1:4" x14ac:dyDescent="0.25">
      <c r="A3614" s="7">
        <v>4008</v>
      </c>
      <c r="B3614" s="8"/>
      <c r="C3614" s="8">
        <v>4</v>
      </c>
      <c r="D3614" s="8">
        <v>4</v>
      </c>
    </row>
    <row r="3615" spans="1:4" x14ac:dyDescent="0.25">
      <c r="A3615" s="7">
        <v>4009</v>
      </c>
      <c r="B3615" s="8"/>
      <c r="C3615" s="8">
        <v>3</v>
      </c>
      <c r="D3615" s="8">
        <v>3</v>
      </c>
    </row>
    <row r="3616" spans="1:4" x14ac:dyDescent="0.25">
      <c r="A3616" s="7">
        <v>4010</v>
      </c>
      <c r="B3616" s="8"/>
      <c r="C3616" s="8">
        <v>38</v>
      </c>
      <c r="D3616" s="8">
        <v>38</v>
      </c>
    </row>
    <row r="3617" spans="1:4" x14ac:dyDescent="0.25">
      <c r="A3617" s="7">
        <v>4011</v>
      </c>
      <c r="B3617" s="8"/>
      <c r="C3617" s="8">
        <v>4</v>
      </c>
      <c r="D3617" s="8">
        <v>4</v>
      </c>
    </row>
    <row r="3618" spans="1:4" x14ac:dyDescent="0.25">
      <c r="A3618" s="7">
        <v>4012</v>
      </c>
      <c r="B3618" s="8"/>
      <c r="C3618" s="8">
        <v>0</v>
      </c>
      <c r="D3618" s="8">
        <v>0</v>
      </c>
    </row>
    <row r="3619" spans="1:4" x14ac:dyDescent="0.25">
      <c r="A3619" s="7">
        <v>4013</v>
      </c>
      <c r="B3619" s="8"/>
      <c r="C3619" s="8">
        <v>2</v>
      </c>
      <c r="D3619" s="8">
        <v>2</v>
      </c>
    </row>
    <row r="3620" spans="1:4" x14ac:dyDescent="0.25">
      <c r="A3620" s="7">
        <v>4014</v>
      </c>
      <c r="B3620" s="8"/>
      <c r="C3620" s="8">
        <v>0</v>
      </c>
      <c r="D3620" s="8">
        <v>0</v>
      </c>
    </row>
    <row r="3621" spans="1:4" x14ac:dyDescent="0.25">
      <c r="A3621" s="7">
        <v>4015</v>
      </c>
      <c r="B3621" s="8"/>
      <c r="C3621" s="8">
        <v>1</v>
      </c>
      <c r="D3621" s="8">
        <v>1</v>
      </c>
    </row>
    <row r="3622" spans="1:4" x14ac:dyDescent="0.25">
      <c r="A3622" s="7">
        <v>4016</v>
      </c>
      <c r="B3622" s="8"/>
      <c r="C3622" s="8">
        <v>7</v>
      </c>
      <c r="D3622" s="8">
        <v>7</v>
      </c>
    </row>
    <row r="3623" spans="1:4" x14ac:dyDescent="0.25">
      <c r="A3623" s="7">
        <v>4017</v>
      </c>
      <c r="B3623" s="8"/>
      <c r="C3623" s="8">
        <v>2</v>
      </c>
      <c r="D3623" s="8">
        <v>2</v>
      </c>
    </row>
    <row r="3624" spans="1:4" x14ac:dyDescent="0.25">
      <c r="A3624" s="7">
        <v>4018</v>
      </c>
      <c r="B3624" s="8"/>
      <c r="C3624" s="8">
        <v>4</v>
      </c>
      <c r="D3624" s="8">
        <v>4</v>
      </c>
    </row>
    <row r="3625" spans="1:4" x14ac:dyDescent="0.25">
      <c r="A3625" s="7">
        <v>4019</v>
      </c>
      <c r="B3625" s="8"/>
      <c r="C3625" s="8">
        <v>4</v>
      </c>
      <c r="D3625" s="8">
        <v>4</v>
      </c>
    </row>
    <row r="3626" spans="1:4" x14ac:dyDescent="0.25">
      <c r="A3626" s="7">
        <v>4020</v>
      </c>
      <c r="B3626" s="8"/>
      <c r="C3626" s="8">
        <v>3</v>
      </c>
      <c r="D3626" s="8">
        <v>3</v>
      </c>
    </row>
    <row r="3627" spans="1:4" x14ac:dyDescent="0.25">
      <c r="A3627" s="7">
        <v>4021</v>
      </c>
      <c r="B3627" s="8"/>
      <c r="C3627" s="8">
        <v>2</v>
      </c>
      <c r="D3627" s="8">
        <v>2</v>
      </c>
    </row>
    <row r="3628" spans="1:4" x14ac:dyDescent="0.25">
      <c r="A3628" s="7">
        <v>4022</v>
      </c>
      <c r="B3628" s="8"/>
      <c r="C3628" s="8">
        <v>197</v>
      </c>
      <c r="D3628" s="8">
        <v>197</v>
      </c>
    </row>
    <row r="3629" spans="1:4" x14ac:dyDescent="0.25">
      <c r="A3629" s="7">
        <v>4023</v>
      </c>
      <c r="B3629" s="8"/>
      <c r="C3629" s="8">
        <v>0</v>
      </c>
      <c r="D3629" s="8">
        <v>0</v>
      </c>
    </row>
    <row r="3630" spans="1:4" x14ac:dyDescent="0.25">
      <c r="A3630" s="7">
        <v>4024</v>
      </c>
      <c r="B3630" s="8"/>
      <c r="C3630" s="8">
        <v>1</v>
      </c>
      <c r="D3630" s="8">
        <v>1</v>
      </c>
    </row>
    <row r="3631" spans="1:4" x14ac:dyDescent="0.25">
      <c r="A3631" s="7">
        <v>4025</v>
      </c>
      <c r="B3631" s="8"/>
      <c r="C3631" s="8">
        <v>4</v>
      </c>
      <c r="D3631" s="8">
        <v>4</v>
      </c>
    </row>
    <row r="3632" spans="1:4" x14ac:dyDescent="0.25">
      <c r="A3632" s="7">
        <v>4026</v>
      </c>
      <c r="B3632" s="8"/>
      <c r="C3632" s="8">
        <v>0</v>
      </c>
      <c r="D3632" s="8">
        <v>0</v>
      </c>
    </row>
    <row r="3633" spans="1:4" x14ac:dyDescent="0.25">
      <c r="A3633" s="7">
        <v>4027</v>
      </c>
      <c r="B3633" s="8"/>
      <c r="C3633" s="8">
        <v>7</v>
      </c>
      <c r="D3633" s="8">
        <v>7</v>
      </c>
    </row>
    <row r="3634" spans="1:4" x14ac:dyDescent="0.25">
      <c r="A3634" s="7">
        <v>4028</v>
      </c>
      <c r="B3634" s="8"/>
      <c r="C3634" s="8">
        <v>11</v>
      </c>
      <c r="D3634" s="8">
        <v>11</v>
      </c>
    </row>
    <row r="3635" spans="1:4" x14ac:dyDescent="0.25">
      <c r="A3635" s="7">
        <v>4029</v>
      </c>
      <c r="B3635" s="8"/>
      <c r="C3635" s="8">
        <v>0</v>
      </c>
      <c r="D3635" s="8">
        <v>0</v>
      </c>
    </row>
    <row r="3636" spans="1:4" x14ac:dyDescent="0.25">
      <c r="A3636" s="7">
        <v>4030</v>
      </c>
      <c r="B3636" s="8"/>
      <c r="C3636" s="8">
        <v>6</v>
      </c>
      <c r="D3636" s="8">
        <v>6</v>
      </c>
    </row>
    <row r="3637" spans="1:4" x14ac:dyDescent="0.25">
      <c r="A3637" s="7">
        <v>4031</v>
      </c>
      <c r="B3637" s="8"/>
      <c r="C3637" s="8">
        <v>0</v>
      </c>
      <c r="D3637" s="8">
        <v>0</v>
      </c>
    </row>
    <row r="3638" spans="1:4" x14ac:dyDescent="0.25">
      <c r="A3638" s="7">
        <v>4032</v>
      </c>
      <c r="B3638" s="8"/>
      <c r="C3638" s="8">
        <v>7</v>
      </c>
      <c r="D3638" s="8">
        <v>7</v>
      </c>
    </row>
    <row r="3639" spans="1:4" x14ac:dyDescent="0.25">
      <c r="A3639" s="7">
        <v>4033</v>
      </c>
      <c r="B3639" s="8"/>
      <c r="C3639" s="8">
        <v>94</v>
      </c>
      <c r="D3639" s="8">
        <v>94</v>
      </c>
    </row>
    <row r="3640" spans="1:4" x14ac:dyDescent="0.25">
      <c r="A3640" s="7">
        <v>4034</v>
      </c>
      <c r="B3640" s="8"/>
      <c r="C3640" s="8">
        <v>2</v>
      </c>
      <c r="D3640" s="8">
        <v>2</v>
      </c>
    </row>
    <row r="3641" spans="1:4" x14ac:dyDescent="0.25">
      <c r="A3641" s="7">
        <v>4035</v>
      </c>
      <c r="B3641" s="8"/>
      <c r="C3641" s="8">
        <v>25</v>
      </c>
      <c r="D3641" s="8">
        <v>25</v>
      </c>
    </row>
    <row r="3642" spans="1:4" x14ac:dyDescent="0.25">
      <c r="A3642" s="7">
        <v>4036</v>
      </c>
      <c r="B3642" s="8"/>
      <c r="C3642" s="8">
        <v>17</v>
      </c>
      <c r="D3642" s="8">
        <v>17</v>
      </c>
    </row>
    <row r="3643" spans="1:4" x14ac:dyDescent="0.25">
      <c r="A3643" s="7">
        <v>4037</v>
      </c>
      <c r="B3643" s="8"/>
      <c r="C3643" s="8">
        <v>2</v>
      </c>
      <c r="D3643" s="8">
        <v>2</v>
      </c>
    </row>
    <row r="3644" spans="1:4" x14ac:dyDescent="0.25">
      <c r="A3644" s="7">
        <v>4038</v>
      </c>
      <c r="B3644" s="8"/>
      <c r="C3644" s="8">
        <v>4</v>
      </c>
      <c r="D3644" s="8">
        <v>4</v>
      </c>
    </row>
    <row r="3645" spans="1:4" x14ac:dyDescent="0.25">
      <c r="A3645" s="7">
        <v>4039</v>
      </c>
      <c r="B3645" s="8"/>
      <c r="C3645" s="8">
        <v>5</v>
      </c>
      <c r="D3645" s="8">
        <v>5</v>
      </c>
    </row>
    <row r="3646" spans="1:4" x14ac:dyDescent="0.25">
      <c r="A3646" s="7">
        <v>4040</v>
      </c>
      <c r="B3646" s="8"/>
      <c r="C3646" s="8">
        <v>2</v>
      </c>
      <c r="D3646" s="8">
        <v>2</v>
      </c>
    </row>
    <row r="3647" spans="1:4" x14ac:dyDescent="0.25">
      <c r="A3647" s="7">
        <v>4041</v>
      </c>
      <c r="B3647" s="8"/>
      <c r="C3647" s="8">
        <v>2</v>
      </c>
      <c r="D3647" s="8">
        <v>2</v>
      </c>
    </row>
    <row r="3648" spans="1:4" x14ac:dyDescent="0.25">
      <c r="A3648" s="7">
        <v>4042</v>
      </c>
      <c r="B3648" s="8"/>
      <c r="C3648" s="8">
        <v>3</v>
      </c>
      <c r="D3648" s="8">
        <v>3</v>
      </c>
    </row>
    <row r="3649" spans="1:4" x14ac:dyDescent="0.25">
      <c r="A3649" s="7">
        <v>4043</v>
      </c>
      <c r="B3649" s="8"/>
      <c r="C3649" s="8">
        <v>0</v>
      </c>
      <c r="D3649" s="8">
        <v>0</v>
      </c>
    </row>
    <row r="3650" spans="1:4" x14ac:dyDescent="0.25">
      <c r="A3650" s="7">
        <v>4044</v>
      </c>
      <c r="B3650" s="8"/>
      <c r="C3650" s="8">
        <v>4</v>
      </c>
      <c r="D3650" s="8">
        <v>4</v>
      </c>
    </row>
    <row r="3651" spans="1:4" x14ac:dyDescent="0.25">
      <c r="A3651" s="7">
        <v>4045</v>
      </c>
      <c r="B3651" s="8"/>
      <c r="C3651" s="8">
        <v>1</v>
      </c>
      <c r="D3651" s="8">
        <v>1</v>
      </c>
    </row>
    <row r="3652" spans="1:4" x14ac:dyDescent="0.25">
      <c r="A3652" s="7">
        <v>4046</v>
      </c>
      <c r="B3652" s="8"/>
      <c r="C3652" s="8">
        <v>12</v>
      </c>
      <c r="D3652" s="8">
        <v>12</v>
      </c>
    </row>
    <row r="3653" spans="1:4" x14ac:dyDescent="0.25">
      <c r="A3653" s="7">
        <v>4047</v>
      </c>
      <c r="B3653" s="8"/>
      <c r="C3653" s="8">
        <v>4</v>
      </c>
      <c r="D3653" s="8">
        <v>4</v>
      </c>
    </row>
    <row r="3654" spans="1:4" x14ac:dyDescent="0.25">
      <c r="A3654" s="7">
        <v>4048</v>
      </c>
      <c r="B3654" s="8"/>
      <c r="C3654" s="8">
        <v>91</v>
      </c>
      <c r="D3654" s="8">
        <v>91</v>
      </c>
    </row>
    <row r="3655" spans="1:4" x14ac:dyDescent="0.25">
      <c r="A3655" s="7">
        <v>4049</v>
      </c>
      <c r="B3655" s="8"/>
      <c r="C3655" s="8">
        <v>1</v>
      </c>
      <c r="D3655" s="8">
        <v>1</v>
      </c>
    </row>
    <row r="3656" spans="1:4" x14ac:dyDescent="0.25">
      <c r="A3656" s="7">
        <v>4050</v>
      </c>
      <c r="B3656" s="8"/>
      <c r="C3656" s="8">
        <v>1</v>
      </c>
      <c r="D3656" s="8">
        <v>1</v>
      </c>
    </row>
    <row r="3657" spans="1:4" x14ac:dyDescent="0.25">
      <c r="A3657" s="7">
        <v>4051</v>
      </c>
      <c r="B3657" s="8"/>
      <c r="C3657" s="8">
        <v>0</v>
      </c>
      <c r="D3657" s="8">
        <v>0</v>
      </c>
    </row>
    <row r="3658" spans="1:4" x14ac:dyDescent="0.25">
      <c r="A3658" s="7">
        <v>4052</v>
      </c>
      <c r="B3658" s="8"/>
      <c r="C3658" s="8">
        <v>13</v>
      </c>
      <c r="D3658" s="8">
        <v>13</v>
      </c>
    </row>
    <row r="3659" spans="1:4" x14ac:dyDescent="0.25">
      <c r="A3659" s="7">
        <v>4053</v>
      </c>
      <c r="B3659" s="8"/>
      <c r="C3659" s="8">
        <v>2</v>
      </c>
      <c r="D3659" s="8">
        <v>2</v>
      </c>
    </row>
    <row r="3660" spans="1:4" x14ac:dyDescent="0.25">
      <c r="A3660" s="7">
        <v>4054</v>
      </c>
      <c r="B3660" s="8"/>
      <c r="C3660" s="8">
        <v>0</v>
      </c>
      <c r="D3660" s="8">
        <v>0</v>
      </c>
    </row>
    <row r="3661" spans="1:4" x14ac:dyDescent="0.25">
      <c r="A3661" s="7">
        <v>4055</v>
      </c>
      <c r="B3661" s="8"/>
      <c r="C3661" s="8">
        <v>21</v>
      </c>
      <c r="D3661" s="8">
        <v>21</v>
      </c>
    </row>
    <row r="3662" spans="1:4" x14ac:dyDescent="0.25">
      <c r="A3662" s="7">
        <v>4056</v>
      </c>
      <c r="B3662" s="8"/>
      <c r="C3662" s="8">
        <v>9</v>
      </c>
      <c r="D3662" s="8">
        <v>9</v>
      </c>
    </row>
    <row r="3663" spans="1:4" x14ac:dyDescent="0.25">
      <c r="A3663" s="7">
        <v>4057</v>
      </c>
      <c r="B3663" s="8"/>
      <c r="C3663" s="8">
        <v>6</v>
      </c>
      <c r="D3663" s="8">
        <v>6</v>
      </c>
    </row>
    <row r="3664" spans="1:4" x14ac:dyDescent="0.25">
      <c r="A3664" s="7">
        <v>4058</v>
      </c>
      <c r="B3664" s="8"/>
      <c r="C3664" s="8">
        <v>4</v>
      </c>
      <c r="D3664" s="8">
        <v>4</v>
      </c>
    </row>
    <row r="3665" spans="1:4" x14ac:dyDescent="0.25">
      <c r="A3665" s="7">
        <v>4059</v>
      </c>
      <c r="B3665" s="8"/>
      <c r="C3665" s="8">
        <v>7</v>
      </c>
      <c r="D3665" s="8">
        <v>7</v>
      </c>
    </row>
    <row r="3666" spans="1:4" x14ac:dyDescent="0.25">
      <c r="A3666" s="7">
        <v>4060</v>
      </c>
      <c r="B3666" s="8"/>
      <c r="C3666" s="8">
        <v>5</v>
      </c>
      <c r="D3666" s="8">
        <v>5</v>
      </c>
    </row>
    <row r="3667" spans="1:4" x14ac:dyDescent="0.25">
      <c r="A3667" s="7">
        <v>4061</v>
      </c>
      <c r="B3667" s="8"/>
      <c r="C3667" s="8">
        <v>0</v>
      </c>
      <c r="D3667" s="8">
        <v>0</v>
      </c>
    </row>
    <row r="3668" spans="1:4" x14ac:dyDescent="0.25">
      <c r="A3668" s="7">
        <v>4062</v>
      </c>
      <c r="B3668" s="8"/>
      <c r="C3668" s="8">
        <v>3</v>
      </c>
      <c r="D3668" s="8">
        <v>3</v>
      </c>
    </row>
    <row r="3669" spans="1:4" x14ac:dyDescent="0.25">
      <c r="A3669" s="7">
        <v>4063</v>
      </c>
      <c r="B3669" s="8"/>
      <c r="C3669" s="8">
        <v>9</v>
      </c>
      <c r="D3669" s="8">
        <v>9</v>
      </c>
    </row>
    <row r="3670" spans="1:4" x14ac:dyDescent="0.25">
      <c r="A3670" s="7">
        <v>4064</v>
      </c>
      <c r="B3670" s="8"/>
      <c r="C3670" s="8">
        <v>6</v>
      </c>
      <c r="D3670" s="8">
        <v>6</v>
      </c>
    </row>
    <row r="3671" spans="1:4" x14ac:dyDescent="0.25">
      <c r="A3671" s="7">
        <v>4065</v>
      </c>
      <c r="B3671" s="8"/>
      <c r="C3671" s="8">
        <v>4</v>
      </c>
      <c r="D3671" s="8">
        <v>4</v>
      </c>
    </row>
    <row r="3672" spans="1:4" x14ac:dyDescent="0.25">
      <c r="A3672" s="7">
        <v>4066</v>
      </c>
      <c r="B3672" s="8"/>
      <c r="C3672" s="8">
        <v>1</v>
      </c>
      <c r="D3672" s="8">
        <v>1</v>
      </c>
    </row>
    <row r="3673" spans="1:4" x14ac:dyDescent="0.25">
      <c r="A3673" s="7">
        <v>4067</v>
      </c>
      <c r="B3673" s="8"/>
      <c r="C3673" s="8">
        <v>17</v>
      </c>
      <c r="D3673" s="8">
        <v>17</v>
      </c>
    </row>
    <row r="3674" spans="1:4" x14ac:dyDescent="0.25">
      <c r="A3674" s="7">
        <v>4068</v>
      </c>
      <c r="B3674" s="8"/>
      <c r="C3674" s="8">
        <v>1</v>
      </c>
      <c r="D3674" s="8">
        <v>1</v>
      </c>
    </row>
    <row r="3675" spans="1:4" x14ac:dyDescent="0.25">
      <c r="A3675" s="7">
        <v>4069</v>
      </c>
      <c r="B3675" s="8"/>
      <c r="C3675" s="8">
        <v>13</v>
      </c>
      <c r="D3675" s="8">
        <v>13</v>
      </c>
    </row>
    <row r="3676" spans="1:4" x14ac:dyDescent="0.25">
      <c r="A3676" s="7">
        <v>4070</v>
      </c>
      <c r="B3676" s="8"/>
      <c r="C3676" s="8">
        <v>6</v>
      </c>
      <c r="D3676" s="8">
        <v>6</v>
      </c>
    </row>
    <row r="3677" spans="1:4" x14ac:dyDescent="0.25">
      <c r="A3677" s="7">
        <v>4071</v>
      </c>
      <c r="B3677" s="8"/>
      <c r="C3677" s="8">
        <v>0</v>
      </c>
      <c r="D3677" s="8">
        <v>0</v>
      </c>
    </row>
    <row r="3678" spans="1:4" x14ac:dyDescent="0.25">
      <c r="A3678" s="7">
        <v>4072</v>
      </c>
      <c r="B3678" s="8"/>
      <c r="C3678" s="8">
        <v>2</v>
      </c>
      <c r="D3678" s="8">
        <v>2</v>
      </c>
    </row>
    <row r="3679" spans="1:4" x14ac:dyDescent="0.25">
      <c r="A3679" s="7">
        <v>4073</v>
      </c>
      <c r="B3679" s="8"/>
      <c r="C3679" s="8">
        <v>2</v>
      </c>
      <c r="D3679" s="8">
        <v>2</v>
      </c>
    </row>
    <row r="3680" spans="1:4" x14ac:dyDescent="0.25">
      <c r="A3680" s="7">
        <v>4074</v>
      </c>
      <c r="B3680" s="8"/>
      <c r="C3680" s="8">
        <v>21</v>
      </c>
      <c r="D3680" s="8">
        <v>21</v>
      </c>
    </row>
    <row r="3681" spans="1:4" x14ac:dyDescent="0.25">
      <c r="A3681" s="7">
        <v>4075</v>
      </c>
      <c r="B3681" s="8"/>
      <c r="C3681" s="8">
        <v>13</v>
      </c>
      <c r="D3681" s="8">
        <v>13</v>
      </c>
    </row>
    <row r="3682" spans="1:4" x14ac:dyDescent="0.25">
      <c r="A3682" s="7">
        <v>4076</v>
      </c>
      <c r="B3682" s="8"/>
      <c r="C3682" s="8">
        <v>0</v>
      </c>
      <c r="D3682" s="8">
        <v>0</v>
      </c>
    </row>
    <row r="3683" spans="1:4" x14ac:dyDescent="0.25">
      <c r="A3683" s="7">
        <v>4077</v>
      </c>
      <c r="B3683" s="8"/>
      <c r="C3683" s="8">
        <v>6</v>
      </c>
      <c r="D3683" s="8">
        <v>6</v>
      </c>
    </row>
    <row r="3684" spans="1:4" x14ac:dyDescent="0.25">
      <c r="A3684" s="7">
        <v>4078</v>
      </c>
      <c r="B3684" s="8"/>
      <c r="C3684" s="8">
        <v>0</v>
      </c>
      <c r="D3684" s="8">
        <v>0</v>
      </c>
    </row>
    <row r="3685" spans="1:4" x14ac:dyDescent="0.25">
      <c r="A3685" s="7">
        <v>4079</v>
      </c>
      <c r="B3685" s="8"/>
      <c r="C3685" s="8">
        <v>1</v>
      </c>
      <c r="D3685" s="8">
        <v>1</v>
      </c>
    </row>
    <row r="3686" spans="1:4" x14ac:dyDescent="0.25">
      <c r="A3686" s="7">
        <v>4080</v>
      </c>
      <c r="B3686" s="8"/>
      <c r="C3686" s="8">
        <v>0</v>
      </c>
      <c r="D3686" s="8">
        <v>0</v>
      </c>
    </row>
    <row r="3687" spans="1:4" x14ac:dyDescent="0.25">
      <c r="A3687" s="7">
        <v>4081</v>
      </c>
      <c r="B3687" s="8"/>
      <c r="C3687" s="8">
        <v>12</v>
      </c>
      <c r="D3687" s="8">
        <v>12</v>
      </c>
    </row>
    <row r="3688" spans="1:4" x14ac:dyDescent="0.25">
      <c r="A3688" s="7">
        <v>4082</v>
      </c>
      <c r="B3688" s="8"/>
      <c r="C3688" s="8">
        <v>2</v>
      </c>
      <c r="D3688" s="8">
        <v>2</v>
      </c>
    </row>
    <row r="3689" spans="1:4" x14ac:dyDescent="0.25">
      <c r="A3689" s="7">
        <v>4083</v>
      </c>
      <c r="B3689" s="8"/>
      <c r="C3689" s="8">
        <v>6</v>
      </c>
      <c r="D3689" s="8">
        <v>6</v>
      </c>
    </row>
    <row r="3690" spans="1:4" x14ac:dyDescent="0.25">
      <c r="A3690" s="7">
        <v>4084</v>
      </c>
      <c r="B3690" s="8"/>
      <c r="C3690" s="8">
        <v>1</v>
      </c>
      <c r="D3690" s="8">
        <v>1</v>
      </c>
    </row>
    <row r="3691" spans="1:4" x14ac:dyDescent="0.25">
      <c r="A3691" s="7">
        <v>4085</v>
      </c>
      <c r="B3691" s="8"/>
      <c r="C3691" s="8">
        <v>1</v>
      </c>
      <c r="D3691" s="8">
        <v>1</v>
      </c>
    </row>
    <row r="3692" spans="1:4" x14ac:dyDescent="0.25">
      <c r="A3692" s="7">
        <v>4086</v>
      </c>
      <c r="B3692" s="8"/>
      <c r="C3692" s="8">
        <v>5</v>
      </c>
      <c r="D3692" s="8">
        <v>5</v>
      </c>
    </row>
    <row r="3693" spans="1:4" x14ac:dyDescent="0.25">
      <c r="A3693" s="7">
        <v>4087</v>
      </c>
      <c r="B3693" s="8"/>
      <c r="C3693" s="8">
        <v>0</v>
      </c>
      <c r="D3693" s="8">
        <v>0</v>
      </c>
    </row>
    <row r="3694" spans="1:4" x14ac:dyDescent="0.25">
      <c r="A3694" s="7">
        <v>4088</v>
      </c>
      <c r="B3694" s="8"/>
      <c r="C3694" s="8">
        <v>3</v>
      </c>
      <c r="D3694" s="8">
        <v>3</v>
      </c>
    </row>
    <row r="3695" spans="1:4" x14ac:dyDescent="0.25">
      <c r="A3695" s="7">
        <v>4089</v>
      </c>
      <c r="B3695" s="8"/>
      <c r="C3695" s="8">
        <v>8</v>
      </c>
      <c r="D3695" s="8">
        <v>8</v>
      </c>
    </row>
    <row r="3696" spans="1:4" x14ac:dyDescent="0.25">
      <c r="A3696" s="7">
        <v>4090</v>
      </c>
      <c r="B3696" s="8"/>
      <c r="C3696" s="8">
        <v>3</v>
      </c>
      <c r="D3696" s="8">
        <v>3</v>
      </c>
    </row>
    <row r="3697" spans="1:4" x14ac:dyDescent="0.25">
      <c r="A3697" s="7">
        <v>4091</v>
      </c>
      <c r="B3697" s="8"/>
      <c r="C3697" s="8">
        <v>8</v>
      </c>
      <c r="D3697" s="8">
        <v>8</v>
      </c>
    </row>
    <row r="3698" spans="1:4" x14ac:dyDescent="0.25">
      <c r="A3698" s="7">
        <v>4092</v>
      </c>
      <c r="B3698" s="8"/>
      <c r="C3698" s="8">
        <v>1</v>
      </c>
      <c r="D3698" s="8">
        <v>1</v>
      </c>
    </row>
    <row r="3699" spans="1:4" x14ac:dyDescent="0.25">
      <c r="A3699" s="7">
        <v>4093</v>
      </c>
      <c r="B3699" s="8"/>
      <c r="C3699" s="8">
        <v>4</v>
      </c>
      <c r="D3699" s="8">
        <v>4</v>
      </c>
    </row>
    <row r="3700" spans="1:4" x14ac:dyDescent="0.25">
      <c r="A3700" s="7">
        <v>4094</v>
      </c>
      <c r="B3700" s="8"/>
      <c r="C3700" s="8">
        <v>8</v>
      </c>
      <c r="D3700" s="8">
        <v>8</v>
      </c>
    </row>
    <row r="3701" spans="1:4" x14ac:dyDescent="0.25">
      <c r="A3701" s="7">
        <v>4095</v>
      </c>
      <c r="B3701" s="8"/>
      <c r="C3701" s="8">
        <v>1</v>
      </c>
      <c r="D3701" s="8">
        <v>1</v>
      </c>
    </row>
    <row r="3702" spans="1:4" x14ac:dyDescent="0.25">
      <c r="A3702" s="7">
        <v>4096</v>
      </c>
      <c r="B3702" s="8"/>
      <c r="C3702" s="8">
        <v>5</v>
      </c>
      <c r="D3702" s="8">
        <v>5</v>
      </c>
    </row>
    <row r="3703" spans="1:4" x14ac:dyDescent="0.25">
      <c r="A3703" s="7">
        <v>4097</v>
      </c>
      <c r="B3703" s="8"/>
      <c r="C3703" s="8">
        <v>0</v>
      </c>
      <c r="D3703" s="8">
        <v>0</v>
      </c>
    </row>
    <row r="3704" spans="1:4" x14ac:dyDescent="0.25">
      <c r="A3704" s="7">
        <v>4098</v>
      </c>
      <c r="B3704" s="8"/>
      <c r="C3704" s="8">
        <v>0</v>
      </c>
      <c r="D3704" s="8">
        <v>0</v>
      </c>
    </row>
    <row r="3705" spans="1:4" x14ac:dyDescent="0.25">
      <c r="A3705" s="7">
        <v>4099</v>
      </c>
      <c r="B3705" s="8"/>
      <c r="C3705" s="8">
        <v>1</v>
      </c>
      <c r="D3705" s="8">
        <v>1</v>
      </c>
    </row>
    <row r="3706" spans="1:4" x14ac:dyDescent="0.25">
      <c r="A3706" s="7">
        <v>4100</v>
      </c>
      <c r="B3706" s="8"/>
      <c r="C3706" s="8">
        <v>0</v>
      </c>
      <c r="D3706" s="8">
        <v>0</v>
      </c>
    </row>
    <row r="3707" spans="1:4" x14ac:dyDescent="0.25">
      <c r="A3707" s="7">
        <v>4101</v>
      </c>
      <c r="B3707" s="8"/>
      <c r="C3707" s="8">
        <v>0</v>
      </c>
      <c r="D3707" s="8">
        <v>0</v>
      </c>
    </row>
    <row r="3708" spans="1:4" x14ac:dyDescent="0.25">
      <c r="A3708" s="7">
        <v>4102</v>
      </c>
      <c r="B3708" s="8"/>
      <c r="C3708" s="8">
        <v>6</v>
      </c>
      <c r="D3708" s="8">
        <v>6</v>
      </c>
    </row>
    <row r="3709" spans="1:4" x14ac:dyDescent="0.25">
      <c r="A3709" s="7">
        <v>4103</v>
      </c>
      <c r="B3709" s="8"/>
      <c r="C3709" s="8">
        <v>6</v>
      </c>
      <c r="D3709" s="8">
        <v>6</v>
      </c>
    </row>
    <row r="3710" spans="1:4" x14ac:dyDescent="0.25">
      <c r="A3710" s="7">
        <v>4104</v>
      </c>
      <c r="B3710" s="8"/>
      <c r="C3710" s="8">
        <v>14</v>
      </c>
      <c r="D3710" s="8">
        <v>14</v>
      </c>
    </row>
    <row r="3711" spans="1:4" x14ac:dyDescent="0.25">
      <c r="A3711" s="7">
        <v>4105</v>
      </c>
      <c r="B3711" s="8"/>
      <c r="C3711" s="8">
        <v>6</v>
      </c>
      <c r="D3711" s="8">
        <v>6</v>
      </c>
    </row>
    <row r="3712" spans="1:4" x14ac:dyDescent="0.25">
      <c r="A3712" s="7">
        <v>4106</v>
      </c>
      <c r="B3712" s="8"/>
      <c r="C3712" s="8">
        <v>33</v>
      </c>
      <c r="D3712" s="8">
        <v>33</v>
      </c>
    </row>
    <row r="3713" spans="1:4" x14ac:dyDescent="0.25">
      <c r="A3713" s="7">
        <v>4107</v>
      </c>
      <c r="B3713" s="8"/>
      <c r="C3713" s="8">
        <v>4</v>
      </c>
      <c r="D3713" s="8">
        <v>4</v>
      </c>
    </row>
    <row r="3714" spans="1:4" x14ac:dyDescent="0.25">
      <c r="A3714" s="7">
        <v>4108</v>
      </c>
      <c r="B3714" s="8"/>
      <c r="C3714" s="8">
        <v>1</v>
      </c>
      <c r="D3714" s="8">
        <v>1</v>
      </c>
    </row>
    <row r="3715" spans="1:4" x14ac:dyDescent="0.25">
      <c r="A3715" s="7">
        <v>4109</v>
      </c>
      <c r="B3715" s="8"/>
      <c r="C3715" s="8">
        <v>0</v>
      </c>
      <c r="D3715" s="8">
        <v>0</v>
      </c>
    </row>
    <row r="3716" spans="1:4" x14ac:dyDescent="0.25">
      <c r="A3716" s="7">
        <v>4110</v>
      </c>
      <c r="B3716" s="8"/>
      <c r="C3716" s="8">
        <v>6</v>
      </c>
      <c r="D3716" s="8">
        <v>6</v>
      </c>
    </row>
    <row r="3717" spans="1:4" x14ac:dyDescent="0.25">
      <c r="A3717" s="7">
        <v>4111</v>
      </c>
      <c r="B3717" s="8"/>
      <c r="C3717" s="8">
        <v>6</v>
      </c>
      <c r="D3717" s="8">
        <v>6</v>
      </c>
    </row>
    <row r="3718" spans="1:4" x14ac:dyDescent="0.25">
      <c r="A3718" s="7">
        <v>4112</v>
      </c>
      <c r="B3718" s="8"/>
      <c r="C3718" s="8">
        <v>1</v>
      </c>
      <c r="D3718" s="8">
        <v>1</v>
      </c>
    </row>
    <row r="3719" spans="1:4" x14ac:dyDescent="0.25">
      <c r="A3719" s="7">
        <v>4113</v>
      </c>
      <c r="B3719" s="8"/>
      <c r="C3719" s="8">
        <v>3</v>
      </c>
      <c r="D3719" s="8">
        <v>3</v>
      </c>
    </row>
    <row r="3720" spans="1:4" x14ac:dyDescent="0.25">
      <c r="A3720" s="7" t="s">
        <v>8361</v>
      </c>
      <c r="B3720" s="8">
        <v>424819</v>
      </c>
      <c r="C3720" s="8">
        <v>27096</v>
      </c>
      <c r="D3720" s="8">
        <v>451915</v>
      </c>
    </row>
  </sheetData>
  <sortState xmlns:xlrd2="http://schemas.microsoft.com/office/spreadsheetml/2017/richdata2" ref="I3:J1532">
    <sortCondition ref="I3:I1532"/>
  </sortState>
  <pageMargins left="0.7" right="0.7" top="0.75" bottom="0.75" header="0.3" footer="0.3"/>
  <pageSetup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Sheet1</vt:lpstr>
      <vt:lpstr>Sheet2</vt:lpstr>
      <vt:lpstr>Sheet3</vt:lpstr>
      <vt:lpstr>Sheet4</vt:lpstr>
      <vt:lpstr>Sheet5</vt:lpstr>
      <vt:lpstr>Sheet6</vt:lpstr>
      <vt:lpstr>Sheet7</vt:lpstr>
      <vt:lpstr>backers_count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tonju</cp:lastModifiedBy>
  <dcterms:created xsi:type="dcterms:W3CDTF">2017-04-20T15:17:24Z</dcterms:created>
  <dcterms:modified xsi:type="dcterms:W3CDTF">2021-01-03T08:01:14Z</dcterms:modified>
</cp:coreProperties>
</file>