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MG 2do. Semestre\Estadistica\Clase 3\"/>
    </mc:Choice>
  </mc:AlternateContent>
  <bookViews>
    <workbookView xWindow="-120" yWindow="-120" windowWidth="20730" windowHeight="11160"/>
  </bookViews>
  <sheets>
    <sheet name="Media Aritmética y Ponderada" sheetId="9" r:id="rId1"/>
    <sheet name="Caja y Bigote" sheetId="11" r:id="rId2"/>
  </sheets>
  <definedNames>
    <definedName name="_xlchart.0" hidden="1">'Caja y Bigote'!$C$5</definedName>
    <definedName name="_xlchart.1" hidden="1">'Caja y Bigote'!$C$6:$C$19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9" l="1"/>
  <c r="E12" i="9"/>
  <c r="E13" i="9"/>
  <c r="E14" i="9"/>
  <c r="E15" i="9"/>
  <c r="E10" i="9"/>
  <c r="I11" i="9" l="1"/>
  <c r="I12" i="9"/>
  <c r="I13" i="9"/>
  <c r="I14" i="9"/>
  <c r="I15" i="9"/>
  <c r="I10" i="9"/>
  <c r="H10" i="9"/>
  <c r="H11" i="9"/>
  <c r="H12" i="9"/>
  <c r="H13" i="9"/>
  <c r="H14" i="9"/>
  <c r="H15" i="9"/>
  <c r="G15" i="9"/>
  <c r="G14" i="9"/>
  <c r="G13" i="9"/>
  <c r="G12" i="9"/>
  <c r="G11" i="9"/>
  <c r="G10" i="9"/>
  <c r="C10" i="9" a="1"/>
  <c r="C15" i="9" s="1"/>
  <c r="F16" i="9" s="1"/>
  <c r="J15" i="9" l="1"/>
  <c r="C10" i="9"/>
  <c r="C12" i="9"/>
  <c r="C13" i="9"/>
  <c r="C14" i="9"/>
  <c r="C11" i="9"/>
  <c r="J11" i="9" l="1"/>
  <c r="F12" i="9"/>
  <c r="J14" i="9"/>
  <c r="C16" i="9"/>
  <c r="K10" i="9" s="1"/>
  <c r="J10" i="9"/>
  <c r="F10" i="9"/>
  <c r="F11" i="9"/>
  <c r="D10" i="9"/>
  <c r="D11" i="9" s="1"/>
  <c r="D12" i="9" s="1"/>
  <c r="D13" i="9" s="1"/>
  <c r="D14" i="9" s="1"/>
  <c r="D15" i="9" s="1"/>
  <c r="F9" i="9"/>
  <c r="J13" i="9"/>
  <c r="F14" i="9"/>
  <c r="F13" i="9"/>
  <c r="J12" i="9"/>
  <c r="K13" i="9" l="1"/>
  <c r="K12" i="9"/>
  <c r="J16" i="9"/>
  <c r="K15" i="9"/>
  <c r="K14" i="9"/>
  <c r="F15" i="9"/>
  <c r="E16" i="9" l="1"/>
  <c r="K11" i="9"/>
  <c r="K16" i="9" s="1"/>
</calcChain>
</file>

<file path=xl/sharedStrings.xml><?xml version="1.0" encoding="utf-8"?>
<sst xmlns="http://schemas.openxmlformats.org/spreadsheetml/2006/main" count="14" uniqueCount="14">
  <si>
    <t>Clases</t>
  </si>
  <si>
    <t>f</t>
  </si>
  <si>
    <t>xm</t>
  </si>
  <si>
    <t>fr</t>
  </si>
  <si>
    <t>fa</t>
  </si>
  <si>
    <t>Total=</t>
  </si>
  <si>
    <t>fs</t>
  </si>
  <si>
    <t>ii</t>
  </si>
  <si>
    <t>is</t>
  </si>
  <si>
    <t>Li</t>
  </si>
  <si>
    <t>Ls</t>
  </si>
  <si>
    <t>(f)(xm)</t>
  </si>
  <si>
    <t>(fr)(xm)</t>
  </si>
  <si>
    <t>Calificaciones de Estadistica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</si>
</sst>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4"/>
      <color theme="1"/>
      <name val="Bell MT"/>
      <family val="1"/>
    </font>
    <font>
      <sz val="18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5" borderId="2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2" xfId="0" applyFill="1" applyBorder="1"/>
    <xf numFmtId="0" fontId="2" fillId="0" borderId="0" xfId="0" applyFont="1" applyAlignment="1">
      <alignment horizontal="right"/>
    </xf>
    <xf numFmtId="0" fontId="0" fillId="0" borderId="0" xfId="0" applyBorder="1" applyAlignment="1"/>
    <xf numFmtId="0" fontId="0" fillId="7" borderId="2" xfId="0" applyFill="1" applyBorder="1"/>
    <xf numFmtId="0" fontId="3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4" fillId="0" borderId="0" xfId="0" applyFont="1" applyFill="1" applyBorder="1"/>
    <xf numFmtId="9" fontId="0" fillId="4" borderId="2" xfId="1" applyFont="1" applyFill="1" applyBorder="1"/>
    <xf numFmtId="0" fontId="0" fillId="8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Histograma y Polígono de Frecuencias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</c:v>
          </c:tx>
          <c:spPr>
            <a:solidFill>
              <a:schemeClr val="accent4">
                <a:alpha val="50000"/>
              </a:schemeClr>
            </a:solidFill>
            <a:ln w="63500"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numRef>
              <c:f>'Media Aritmética y Ponderada'!$G$10:$G$15</c:f>
              <c:numCache>
                <c:formatCode>General</c:formatCode>
                <c:ptCount val="6"/>
                <c:pt idx="0">
                  <c:v>32.5</c:v>
                </c:pt>
                <c:pt idx="1">
                  <c:v>38.5</c:v>
                </c:pt>
                <c:pt idx="2">
                  <c:v>44.5</c:v>
                </c:pt>
                <c:pt idx="3">
                  <c:v>50.5</c:v>
                </c:pt>
                <c:pt idx="4">
                  <c:v>56.5</c:v>
                </c:pt>
                <c:pt idx="5">
                  <c:v>62.5</c:v>
                </c:pt>
              </c:numCache>
            </c:numRef>
          </c:cat>
          <c:val>
            <c:numRef>
              <c:f>'Media Aritmética y Ponderada'!$C$10:$C$15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6-465A-915C-82923577C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0643872"/>
        <c:axId val="400644200"/>
      </c:barChart>
      <c:lineChart>
        <c:grouping val="stacke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'Media Aritmética y Ponderada'!$G$10:$G$15</c:f>
              <c:numCache>
                <c:formatCode>General</c:formatCode>
                <c:ptCount val="6"/>
                <c:pt idx="0">
                  <c:v>32.5</c:v>
                </c:pt>
                <c:pt idx="1">
                  <c:v>38.5</c:v>
                </c:pt>
                <c:pt idx="2">
                  <c:v>44.5</c:v>
                </c:pt>
                <c:pt idx="3">
                  <c:v>50.5</c:v>
                </c:pt>
                <c:pt idx="4">
                  <c:v>56.5</c:v>
                </c:pt>
                <c:pt idx="5">
                  <c:v>62.5</c:v>
                </c:pt>
              </c:numCache>
            </c:numRef>
          </c:cat>
          <c:val>
            <c:numRef>
              <c:f>'Media Aritmética y Ponderada'!$C$10:$C$15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6-465A-915C-82923577C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643872"/>
        <c:axId val="400644200"/>
      </c:lineChart>
      <c:catAx>
        <c:axId val="4006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0644200"/>
        <c:crosses val="autoZero"/>
        <c:auto val="1"/>
        <c:lblAlgn val="ctr"/>
        <c:lblOffset val="100"/>
        <c:noMultiLvlLbl val="0"/>
      </c:catAx>
      <c:valAx>
        <c:axId val="4006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06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Distribución en Frecuencias Relativas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cat>
            <c:numRef>
              <c:f>'Media Aritmética y Ponderada'!$G$10:$G$15</c:f>
              <c:numCache>
                <c:formatCode>General</c:formatCode>
                <c:ptCount val="6"/>
                <c:pt idx="0">
                  <c:v>32.5</c:v>
                </c:pt>
                <c:pt idx="1">
                  <c:v>38.5</c:v>
                </c:pt>
                <c:pt idx="2">
                  <c:v>44.5</c:v>
                </c:pt>
                <c:pt idx="3">
                  <c:v>50.5</c:v>
                </c:pt>
                <c:pt idx="4">
                  <c:v>56.5</c:v>
                </c:pt>
                <c:pt idx="5">
                  <c:v>62.5</c:v>
                </c:pt>
              </c:numCache>
            </c:numRef>
          </c:cat>
          <c:val>
            <c:numRef>
              <c:f>'Media Aritmética y Ponderada'!$E$10:$E$15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0.27500000000000002</c:v>
                </c:pt>
                <c:pt idx="5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E-4DC3-8270-2805AE6F21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31722368"/>
        <c:axId val="331727616"/>
      </c:barChart>
      <c:catAx>
        <c:axId val="33172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31727616"/>
        <c:crosses val="autoZero"/>
        <c:auto val="1"/>
        <c:lblAlgn val="ctr"/>
        <c:lblOffset val="100"/>
        <c:noMultiLvlLbl val="0"/>
      </c:catAx>
      <c:valAx>
        <c:axId val="3317276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172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s-GT"/>
              <a:t>Poligono de Frecuencia y Suavizado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Poligono de Frecuencias Suavizada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'Media Aritmética y Ponderada'!$G$10:$G$15</c:f>
              <c:numCache>
                <c:formatCode>General</c:formatCode>
                <c:ptCount val="6"/>
                <c:pt idx="0">
                  <c:v>32.5</c:v>
                </c:pt>
                <c:pt idx="1">
                  <c:v>38.5</c:v>
                </c:pt>
                <c:pt idx="2">
                  <c:v>44.5</c:v>
                </c:pt>
                <c:pt idx="3">
                  <c:v>50.5</c:v>
                </c:pt>
                <c:pt idx="4">
                  <c:v>56.5</c:v>
                </c:pt>
                <c:pt idx="5">
                  <c:v>62.5</c:v>
                </c:pt>
              </c:numCache>
            </c:numRef>
          </c:cat>
          <c:val>
            <c:numRef>
              <c:f>'Media Aritmética y Ponderada'!$F$9:$F$16</c:f>
              <c:numCache>
                <c:formatCode>General</c:formatCode>
                <c:ptCount val="8"/>
                <c:pt idx="0">
                  <c:v>2</c:v>
                </c:pt>
                <c:pt idx="1">
                  <c:v>5.5</c:v>
                </c:pt>
                <c:pt idx="2">
                  <c:v>6.25</c:v>
                </c:pt>
                <c:pt idx="3">
                  <c:v>5.75</c:v>
                </c:pt>
                <c:pt idx="4">
                  <c:v>7.5</c:v>
                </c:pt>
                <c:pt idx="5">
                  <c:v>8</c:v>
                </c:pt>
                <c:pt idx="6">
                  <c:v>14.25</c:v>
                </c:pt>
                <c:pt idx="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9-466E-BF3E-7ED8E84657B3}"/>
            </c:ext>
          </c:extLst>
        </c:ser>
        <c:ser>
          <c:idx val="1"/>
          <c:order val="1"/>
          <c:tx>
            <c:v>Poligono de Frecuencias</c:v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'Media Aritmética y Ponderada'!$G$10:$G$15</c:f>
              <c:numCache>
                <c:formatCode>General</c:formatCode>
                <c:ptCount val="6"/>
                <c:pt idx="0">
                  <c:v>32.5</c:v>
                </c:pt>
                <c:pt idx="1">
                  <c:v>38.5</c:v>
                </c:pt>
                <c:pt idx="2">
                  <c:v>44.5</c:v>
                </c:pt>
                <c:pt idx="3">
                  <c:v>50.5</c:v>
                </c:pt>
                <c:pt idx="4">
                  <c:v>56.5</c:v>
                </c:pt>
                <c:pt idx="5">
                  <c:v>62.5</c:v>
                </c:pt>
              </c:numCache>
            </c:numRef>
          </c:cat>
          <c:val>
            <c:numRef>
              <c:f>'Media Aritmética y Ponderada'!$C$10:$C$15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9-466E-BF3E-7ED8E84657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8184200"/>
        <c:axId val="438188792"/>
      </c:lineChart>
      <c:catAx>
        <c:axId val="43818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38188792"/>
        <c:crosses val="autoZero"/>
        <c:auto val="1"/>
        <c:lblAlgn val="ctr"/>
        <c:lblOffset val="100"/>
        <c:noMultiLvlLbl val="0"/>
      </c:catAx>
      <c:valAx>
        <c:axId val="438188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818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plotArea>
      <cx:plotAreaRegion>
        <cx:series layoutId="boxWhisker" uniqueId="{D969864F-9377-425E-B194-55CCFBEEBEE7}">
          <cx:tx>
            <cx:txData>
              <cx:f>_xlchart.0</cx:f>
              <cx:v>Calificaciones de Estadistica</cx:v>
            </cx:txData>
          </cx:tx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95" min="52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314325</xdr:colOff>
      <xdr:row>17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F7818DC-9B70-4F03-B569-2A3C8EC280E9}"/>
            </a:ext>
          </a:extLst>
        </xdr:cNvPr>
        <xdr:cNvSpPr txBox="1"/>
      </xdr:nvSpPr>
      <xdr:spPr>
        <a:xfrm>
          <a:off x="6524625" y="39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 b="1"/>
        </a:p>
      </xdr:txBody>
    </xdr:sp>
    <xdr:clientData/>
  </xdr:oneCellAnchor>
  <xdr:twoCellAnchor>
    <xdr:from>
      <xdr:col>0</xdr:col>
      <xdr:colOff>0</xdr:colOff>
      <xdr:row>18</xdr:row>
      <xdr:rowOff>75921</xdr:rowOff>
    </xdr:from>
    <xdr:to>
      <xdr:col>6</xdr:col>
      <xdr:colOff>648820</xdr:colOff>
      <xdr:row>32</xdr:row>
      <xdr:rowOff>104495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714936</xdr:colOff>
      <xdr:row>33</xdr:row>
      <xdr:rowOff>42298</xdr:rowOff>
    </xdr:from>
    <xdr:to>
      <xdr:col>9</xdr:col>
      <xdr:colOff>717177</xdr:colOff>
      <xdr:row>47</xdr:row>
      <xdr:rowOff>122421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754158</xdr:colOff>
      <xdr:row>18</xdr:row>
      <xdr:rowOff>87965</xdr:rowOff>
    </xdr:from>
    <xdr:to>
      <xdr:col>13</xdr:col>
      <xdr:colOff>19050</xdr:colOff>
      <xdr:row>32</xdr:row>
      <xdr:rowOff>85724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131885</xdr:colOff>
      <xdr:row>0</xdr:row>
      <xdr:rowOff>58616</xdr:rowOff>
    </xdr:from>
    <xdr:to>
      <xdr:col>9</xdr:col>
      <xdr:colOff>118956</xdr:colOff>
      <xdr:row>27</xdr:row>
      <xdr:rowOff>46117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L36" sqref="L36"/>
    </sheetView>
  </sheetViews>
  <sheetFormatPr baseColWidth="10" defaultRowHeight="15" x14ac:dyDescent="0.25"/>
  <cols>
    <col min="1" max="2" width="6.5703125" customWidth="1"/>
    <col min="14" max="14" width="21.7109375" customWidth="1"/>
  </cols>
  <sheetData>
    <row r="1" spans="1:15" ht="15.75" x14ac:dyDescent="0.25">
      <c r="A1" s="9">
        <v>30</v>
      </c>
      <c r="B1" s="10">
        <v>35</v>
      </c>
      <c r="C1" s="10">
        <v>38</v>
      </c>
      <c r="D1" s="10">
        <v>45</v>
      </c>
      <c r="E1" s="10">
        <v>48</v>
      </c>
      <c r="F1" s="10">
        <v>52</v>
      </c>
      <c r="G1" s="10">
        <v>56</v>
      </c>
      <c r="H1" s="11">
        <v>58</v>
      </c>
    </row>
    <row r="2" spans="1:15" ht="15.75" x14ac:dyDescent="0.25">
      <c r="A2" s="12">
        <v>30</v>
      </c>
      <c r="B2" s="8">
        <v>35</v>
      </c>
      <c r="C2" s="8">
        <v>39</v>
      </c>
      <c r="D2" s="8">
        <v>47</v>
      </c>
      <c r="E2" s="8">
        <v>49</v>
      </c>
      <c r="F2" s="8">
        <v>54</v>
      </c>
      <c r="G2" s="8">
        <v>56</v>
      </c>
      <c r="H2" s="13">
        <v>58</v>
      </c>
      <c r="J2" s="1"/>
      <c r="K2" s="1"/>
    </row>
    <row r="3" spans="1:15" ht="15.75" x14ac:dyDescent="0.25">
      <c r="A3" s="12">
        <v>32</v>
      </c>
      <c r="B3" s="8">
        <v>35</v>
      </c>
      <c r="C3" s="8">
        <v>39</v>
      </c>
      <c r="D3" s="8">
        <v>47</v>
      </c>
      <c r="E3" s="8">
        <v>50</v>
      </c>
      <c r="F3" s="8">
        <v>55</v>
      </c>
      <c r="G3" s="8">
        <v>58</v>
      </c>
      <c r="H3" s="13">
        <v>60</v>
      </c>
      <c r="J3" s="1"/>
      <c r="K3" s="1"/>
    </row>
    <row r="4" spans="1:15" ht="15.75" x14ac:dyDescent="0.25">
      <c r="A4" s="12">
        <v>32</v>
      </c>
      <c r="B4" s="8">
        <v>36</v>
      </c>
      <c r="C4" s="8">
        <v>40</v>
      </c>
      <c r="D4" s="8">
        <v>47</v>
      </c>
      <c r="E4" s="8">
        <v>50</v>
      </c>
      <c r="F4" s="8">
        <v>55</v>
      </c>
      <c r="G4" s="8">
        <v>58</v>
      </c>
      <c r="H4" s="13">
        <v>60</v>
      </c>
      <c r="J4" s="1"/>
      <c r="K4" s="1"/>
    </row>
    <row r="5" spans="1:15" ht="16.5" thickBot="1" x14ac:dyDescent="0.3">
      <c r="A5" s="14">
        <v>35</v>
      </c>
      <c r="B5" s="15">
        <v>37</v>
      </c>
      <c r="C5" s="15">
        <v>45</v>
      </c>
      <c r="D5" s="15">
        <v>48</v>
      </c>
      <c r="E5" s="15">
        <v>50</v>
      </c>
      <c r="F5" s="15">
        <v>56</v>
      </c>
      <c r="G5" s="15">
        <v>58</v>
      </c>
      <c r="H5" s="16">
        <v>65</v>
      </c>
      <c r="J5" s="1"/>
      <c r="K5" s="1"/>
    </row>
    <row r="8" spans="1:15" x14ac:dyDescent="0.25">
      <c r="A8" s="33" t="s">
        <v>0</v>
      </c>
      <c r="B8" s="33"/>
      <c r="C8" s="27" t="s">
        <v>1</v>
      </c>
      <c r="D8" s="27" t="s">
        <v>4</v>
      </c>
      <c r="E8" s="27" t="s">
        <v>3</v>
      </c>
      <c r="F8" s="27" t="s">
        <v>6</v>
      </c>
      <c r="G8" s="27" t="s">
        <v>2</v>
      </c>
      <c r="H8" s="27" t="s">
        <v>9</v>
      </c>
      <c r="I8" s="27" t="s">
        <v>10</v>
      </c>
      <c r="J8" s="27" t="s">
        <v>11</v>
      </c>
      <c r="K8" s="28" t="s">
        <v>12</v>
      </c>
    </row>
    <row r="9" spans="1:15" x14ac:dyDescent="0.25">
      <c r="A9" s="2" t="s">
        <v>7</v>
      </c>
      <c r="B9" s="2" t="s">
        <v>8</v>
      </c>
      <c r="C9" s="3"/>
      <c r="D9" s="3"/>
      <c r="E9" s="3"/>
      <c r="F9" s="3">
        <f>(0+2*C9+C10)/4</f>
        <v>2</v>
      </c>
      <c r="G9" s="3"/>
      <c r="H9" s="3"/>
      <c r="I9" s="3"/>
      <c r="J9" s="18"/>
      <c r="K9" s="21"/>
      <c r="O9" s="29"/>
    </row>
    <row r="10" spans="1:15" x14ac:dyDescent="0.25">
      <c r="A10" s="4">
        <v>30</v>
      </c>
      <c r="B10" s="4">
        <v>35</v>
      </c>
      <c r="C10" s="4">
        <f t="array" ref="C10:C15">FREQUENCY(A1:H5,B10:B15)</f>
        <v>8</v>
      </c>
      <c r="D10" s="4">
        <f>C10</f>
        <v>8</v>
      </c>
      <c r="E10" s="30">
        <f>C10/$C$16</f>
        <v>0.2</v>
      </c>
      <c r="F10" s="4">
        <f t="shared" ref="F10:F15" si="0">(C9+2*C10+C11)/4</f>
        <v>5.5</v>
      </c>
      <c r="G10" s="4">
        <f t="shared" ref="G10:G15" si="1">(A10+B10)/2</f>
        <v>32.5</v>
      </c>
      <c r="H10" s="4">
        <f t="shared" ref="H10:H15" si="2">A10-0.5</f>
        <v>29.5</v>
      </c>
      <c r="I10" s="4">
        <f t="shared" ref="I10:I15" si="3">B10+0.5</f>
        <v>35.5</v>
      </c>
      <c r="J10" s="18">
        <f t="shared" ref="J10:J15" si="4">(C10*G10)</f>
        <v>260</v>
      </c>
      <c r="K10" s="21">
        <f t="shared" ref="K10:K15" si="5">((E10/100)*G10)</f>
        <v>6.5000000000000002E-2</v>
      </c>
    </row>
    <row r="11" spans="1:15" x14ac:dyDescent="0.25">
      <c r="A11" s="4">
        <v>36</v>
      </c>
      <c r="B11" s="4">
        <v>41</v>
      </c>
      <c r="C11" s="4">
        <v>6</v>
      </c>
      <c r="D11" s="4">
        <f>D10+C11</f>
        <v>14</v>
      </c>
      <c r="E11" s="30">
        <f t="shared" ref="E11:E15" si="6">C11/$C$16</f>
        <v>0.15</v>
      </c>
      <c r="F11" s="4">
        <f t="shared" si="0"/>
        <v>6.25</v>
      </c>
      <c r="G11" s="4">
        <f t="shared" si="1"/>
        <v>38.5</v>
      </c>
      <c r="H11" s="4">
        <f t="shared" si="2"/>
        <v>35.5</v>
      </c>
      <c r="I11" s="4">
        <f t="shared" si="3"/>
        <v>41.5</v>
      </c>
      <c r="J11" s="18">
        <f t="shared" si="4"/>
        <v>231</v>
      </c>
      <c r="K11" s="21">
        <f t="shared" si="5"/>
        <v>5.7750000000000003E-2</v>
      </c>
    </row>
    <row r="12" spans="1:15" x14ac:dyDescent="0.25">
      <c r="A12" s="4">
        <v>42</v>
      </c>
      <c r="B12" s="4">
        <v>47</v>
      </c>
      <c r="C12" s="4">
        <v>5</v>
      </c>
      <c r="D12" s="4">
        <f>D11+C12</f>
        <v>19</v>
      </c>
      <c r="E12" s="30">
        <f t="shared" si="6"/>
        <v>0.125</v>
      </c>
      <c r="F12" s="4">
        <f t="shared" si="0"/>
        <v>5.75</v>
      </c>
      <c r="G12" s="4">
        <f t="shared" si="1"/>
        <v>44.5</v>
      </c>
      <c r="H12" s="4">
        <f t="shared" si="2"/>
        <v>41.5</v>
      </c>
      <c r="I12" s="4">
        <f t="shared" si="3"/>
        <v>47.5</v>
      </c>
      <c r="J12" s="18">
        <f t="shared" si="4"/>
        <v>222.5</v>
      </c>
      <c r="K12" s="21">
        <f t="shared" si="5"/>
        <v>5.5625000000000001E-2</v>
      </c>
    </row>
    <row r="13" spans="1:15" x14ac:dyDescent="0.25">
      <c r="A13" s="4">
        <v>48</v>
      </c>
      <c r="B13" s="4">
        <v>53</v>
      </c>
      <c r="C13" s="4">
        <v>7</v>
      </c>
      <c r="D13" s="4">
        <f>D12+C13</f>
        <v>26</v>
      </c>
      <c r="E13" s="30">
        <f t="shared" si="6"/>
        <v>0.17499999999999999</v>
      </c>
      <c r="F13" s="4">
        <f t="shared" si="0"/>
        <v>7.5</v>
      </c>
      <c r="G13" s="4">
        <f t="shared" si="1"/>
        <v>50.5</v>
      </c>
      <c r="H13" s="4">
        <f t="shared" si="2"/>
        <v>47.5</v>
      </c>
      <c r="I13" s="4">
        <f t="shared" si="3"/>
        <v>53.5</v>
      </c>
      <c r="J13" s="18">
        <f t="shared" si="4"/>
        <v>353.5</v>
      </c>
      <c r="K13" s="21">
        <f t="shared" si="5"/>
        <v>8.8374999999999995E-2</v>
      </c>
    </row>
    <row r="14" spans="1:15" x14ac:dyDescent="0.25">
      <c r="A14" s="4">
        <v>54</v>
      </c>
      <c r="B14" s="4">
        <v>59</v>
      </c>
      <c r="C14" s="4">
        <v>11</v>
      </c>
      <c r="D14" s="4">
        <f>D13+C14</f>
        <v>37</v>
      </c>
      <c r="E14" s="30">
        <f t="shared" si="6"/>
        <v>0.27500000000000002</v>
      </c>
      <c r="F14" s="4">
        <f t="shared" si="0"/>
        <v>8</v>
      </c>
      <c r="G14" s="4">
        <f t="shared" si="1"/>
        <v>56.5</v>
      </c>
      <c r="H14" s="4">
        <f t="shared" si="2"/>
        <v>53.5</v>
      </c>
      <c r="I14" s="4">
        <f t="shared" si="3"/>
        <v>59.5</v>
      </c>
      <c r="J14" s="18">
        <f t="shared" si="4"/>
        <v>621.5</v>
      </c>
      <c r="K14" s="21">
        <f t="shared" si="5"/>
        <v>0.15537500000000001</v>
      </c>
    </row>
    <row r="15" spans="1:15" x14ac:dyDescent="0.25">
      <c r="A15" s="4">
        <v>60</v>
      </c>
      <c r="B15" s="4">
        <v>65</v>
      </c>
      <c r="C15" s="4">
        <v>3</v>
      </c>
      <c r="D15" s="4">
        <f>D14+C15</f>
        <v>40</v>
      </c>
      <c r="E15" s="30">
        <f t="shared" si="6"/>
        <v>7.4999999999999997E-2</v>
      </c>
      <c r="F15" s="4">
        <f t="shared" si="0"/>
        <v>14.25</v>
      </c>
      <c r="G15" s="4">
        <f t="shared" si="1"/>
        <v>62.5</v>
      </c>
      <c r="H15" s="4">
        <f t="shared" si="2"/>
        <v>59.5</v>
      </c>
      <c r="I15" s="4">
        <f t="shared" si="3"/>
        <v>65.5</v>
      </c>
      <c r="J15" s="18">
        <f t="shared" si="4"/>
        <v>187.5</v>
      </c>
      <c r="K15" s="21">
        <f t="shared" si="5"/>
        <v>4.6875E-2</v>
      </c>
    </row>
    <row r="16" spans="1:15" x14ac:dyDescent="0.25">
      <c r="B16" s="5" t="s">
        <v>5</v>
      </c>
      <c r="C16" s="6">
        <f>SUM(C10:C15)</f>
        <v>40</v>
      </c>
      <c r="E16" s="7">
        <f>SUM(E10:E15)</f>
        <v>0.99999999999999989</v>
      </c>
      <c r="F16" s="6">
        <f>(C15+2*0+C17)/4</f>
        <v>0.75</v>
      </c>
      <c r="J16" s="17">
        <f>SUM(J10:J15)</f>
        <v>1876</v>
      </c>
      <c r="K16" s="21">
        <f>SUM(K10:K15)</f>
        <v>0.46899999999999997</v>
      </c>
    </row>
    <row r="17" spans="2:12" x14ac:dyDescent="0.25">
      <c r="L17" s="20"/>
    </row>
    <row r="18" spans="2:12" x14ac:dyDescent="0.25">
      <c r="B18" s="32"/>
      <c r="C18" s="32"/>
      <c r="J18" s="20"/>
      <c r="K18" s="20"/>
    </row>
    <row r="19" spans="2:12" x14ac:dyDescent="0.25">
      <c r="B19" s="32"/>
      <c r="C19" s="32"/>
    </row>
    <row r="20" spans="2:12" x14ac:dyDescent="0.25">
      <c r="B20" s="32"/>
      <c r="C20" s="32"/>
    </row>
    <row r="21" spans="2:12" ht="19.5" x14ac:dyDescent="0.35">
      <c r="G21" s="19"/>
    </row>
  </sheetData>
  <mergeCells count="4">
    <mergeCell ref="B20:C20"/>
    <mergeCell ref="A8:B8"/>
    <mergeCell ref="B18:C18"/>
    <mergeCell ref="B19:C1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K8" sqref="K8"/>
    </sheetView>
  </sheetViews>
  <sheetFormatPr baseColWidth="10" defaultRowHeight="15" x14ac:dyDescent="0.25"/>
  <cols>
    <col min="3" max="3" width="14.42578125" customWidth="1"/>
  </cols>
  <sheetData>
    <row r="1" spans="1:3" ht="23.25" x14ac:dyDescent="0.25">
      <c r="A1" s="22"/>
    </row>
    <row r="4" spans="1:3" x14ac:dyDescent="0.25">
      <c r="C4" s="23"/>
    </row>
    <row r="5" spans="1:3" ht="30" x14ac:dyDescent="0.25">
      <c r="C5" s="26" t="s">
        <v>13</v>
      </c>
    </row>
    <row r="6" spans="1:3" x14ac:dyDescent="0.25">
      <c r="C6" s="24">
        <v>53</v>
      </c>
    </row>
    <row r="7" spans="1:3" x14ac:dyDescent="0.25">
      <c r="C7" s="24">
        <v>65</v>
      </c>
    </row>
    <row r="8" spans="1:3" x14ac:dyDescent="0.25">
      <c r="C8" s="24">
        <v>68</v>
      </c>
    </row>
    <row r="9" spans="1:3" x14ac:dyDescent="0.25">
      <c r="C9" s="24">
        <v>69</v>
      </c>
    </row>
    <row r="10" spans="1:3" x14ac:dyDescent="0.25">
      <c r="C10" s="24">
        <v>70</v>
      </c>
    </row>
    <row r="11" spans="1:3" x14ac:dyDescent="0.25">
      <c r="C11" s="24">
        <v>72</v>
      </c>
    </row>
    <row r="12" spans="1:3" x14ac:dyDescent="0.25">
      <c r="C12" s="31">
        <v>79</v>
      </c>
    </row>
    <row r="13" spans="1:3" x14ac:dyDescent="0.25">
      <c r="C13" s="31">
        <v>83</v>
      </c>
    </row>
    <row r="14" spans="1:3" x14ac:dyDescent="0.25">
      <c r="C14" s="24">
        <v>84</v>
      </c>
    </row>
    <row r="15" spans="1:3" x14ac:dyDescent="0.25">
      <c r="C15" s="24">
        <v>85</v>
      </c>
    </row>
    <row r="16" spans="1:3" x14ac:dyDescent="0.25">
      <c r="C16" s="24">
        <v>87</v>
      </c>
    </row>
    <row r="17" spans="3:3" x14ac:dyDescent="0.25">
      <c r="C17" s="24">
        <v>89</v>
      </c>
    </row>
    <row r="18" spans="3:3" x14ac:dyDescent="0.25">
      <c r="C18" s="24">
        <v>90</v>
      </c>
    </row>
    <row r="19" spans="3:3" x14ac:dyDescent="0.25">
      <c r="C19" s="24">
        <v>94</v>
      </c>
    </row>
    <row r="20" spans="3:3" x14ac:dyDescent="0.25">
      <c r="C20" s="25"/>
    </row>
  </sheetData>
  <sortState ref="C5:C33">
    <sortCondition descending="1" ref="C5"/>
  </sortState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Media Aritmética y Ponderada</vt:lpstr>
      <vt:lpstr>Caja y Bigote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2020-07-09T22:51:11Z</dcterms:created>
  <dcterms:modified xsi:type="dcterms:W3CDTF">2020-08-01T12:52:22Z</dcterms:modified>
</cp:coreProperties>
</file>