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excel\FINAL EXAM\"/>
    </mc:Choice>
  </mc:AlternateContent>
  <xr:revisionPtr revIDLastSave="0" documentId="13_ncr:1_{F16649EE-BD02-4E9F-8D6E-28F92560C3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F8" i="2"/>
  <c r="G8" i="2" s="1"/>
  <c r="K8" i="2" s="1"/>
  <c r="J7" i="2"/>
  <c r="F7" i="2"/>
  <c r="G7" i="2" s="1"/>
  <c r="K7" i="2" s="1"/>
  <c r="J6" i="2"/>
  <c r="F6" i="2"/>
  <c r="G6" i="2" s="1"/>
  <c r="K6" i="2" s="1"/>
  <c r="J5" i="2"/>
  <c r="F5" i="2"/>
  <c r="G5" i="2" s="1"/>
  <c r="K5" i="2" s="1"/>
  <c r="J4" i="2"/>
  <c r="F4" i="2"/>
  <c r="G4" i="2" s="1"/>
  <c r="J3" i="2"/>
  <c r="G19" i="2" s="1"/>
  <c r="F3" i="2"/>
  <c r="G3" i="2" s="1"/>
  <c r="G21" i="2" l="1"/>
  <c r="G20" i="2"/>
  <c r="L8" i="2"/>
  <c r="L3" i="2"/>
  <c r="C19" i="2"/>
  <c r="K3" i="2"/>
  <c r="K19" i="2" s="1"/>
  <c r="K4" i="2"/>
  <c r="C20" i="2"/>
  <c r="L4" i="2"/>
  <c r="K20" i="2"/>
  <c r="L6" i="2"/>
  <c r="L5" i="2"/>
  <c r="L7" i="2"/>
  <c r="K18" i="2" l="1"/>
</calcChain>
</file>

<file path=xl/sharedStrings.xml><?xml version="1.0" encoding="utf-8"?>
<sst xmlns="http://schemas.openxmlformats.org/spreadsheetml/2006/main" count="76" uniqueCount="26">
  <si>
    <t>ສາຂາ</t>
  </si>
  <si>
    <t>ລາຍຮັບ</t>
  </si>
  <si>
    <t>ລາຍຈ່າຍ</t>
  </si>
  <si>
    <t>ເດືອນ</t>
  </si>
  <si>
    <t>ກຳໄລ/ຂາດທຶນ</t>
  </si>
  <si>
    <t>ໂພນຕ້ອງ</t>
  </si>
  <si>
    <t>ມີນາ</t>
  </si>
  <si>
    <t>ພຶດສະພາ</t>
  </si>
  <si>
    <t>ເມສາ</t>
  </si>
  <si>
    <t>ໜອງບົວທອງ</t>
  </si>
  <si>
    <t>ຄ່າແຮງງານ</t>
  </si>
  <si>
    <t>ຄ່າໄຟ</t>
  </si>
  <si>
    <t>ຄ່າອິນເຕີເນັດ</t>
  </si>
  <si>
    <t>ຄ່າເຊົ່າ</t>
  </si>
  <si>
    <t>ຄ່າບໍລິການ</t>
  </si>
  <si>
    <t>ຂາຍສິນຄ້າ</t>
  </si>
  <si>
    <t>ລວມລາຍຈ່າຍ</t>
  </si>
  <si>
    <t>ລວມລາຍຮັບ</t>
  </si>
  <si>
    <t>ຄຳນວນລາຍຈ່າຍທັງໝົດຕາມສາຂາ</t>
  </si>
  <si>
    <t>ຄຳນວນລາຍຮັບທັງໝົດຕາມເດືອນ</t>
  </si>
  <si>
    <t>ກຳໄລຕົວຈິງສູງສຸດ</t>
  </si>
  <si>
    <t>ຕາຕະລາງຄ່າເຊົ່າ</t>
  </si>
  <si>
    <t>ກຳໄລ ຫຼື ຂາດທິນ
ເປັນເງິນ</t>
  </si>
  <si>
    <t>ຈຳນວນເດືອນທີຂາດທຶນ</t>
  </si>
  <si>
    <t>ຈຳນວນທີ່ໄດ້ກຳໄລ</t>
  </si>
  <si>
    <r>
      <t>ຖ້າຫາກວ່າ ລາຍຈາ່ຍຫຼາຍກວ່າລາຍຮັບ ໃຫ້ສະແດງຄຳວ່າ "</t>
    </r>
    <r>
      <rPr>
        <b/>
        <sz val="12"/>
        <color rgb="FFFF0000"/>
        <rFont val="Phetsarath OT"/>
      </rPr>
      <t>ຂາດທຶນ</t>
    </r>
    <r>
      <rPr>
        <sz val="12"/>
        <color theme="1"/>
        <rFont val="Phetsarath OT"/>
      </rPr>
      <t>"
ຖ້າຫາກວ່າ ລາຍຈາ່ຍໜ້ອຍກວ່າລາຍຮັບ ໃຫ້ສະແດງຄຳວ່າ "</t>
    </r>
    <r>
      <rPr>
        <b/>
        <sz val="12"/>
        <color rgb="FFFF0000"/>
        <rFont val="Phetsarath OT"/>
      </rPr>
      <t>ກຳໄລ</t>
    </r>
    <r>
      <rPr>
        <sz val="12"/>
        <color theme="1"/>
        <rFont val="Phetsarath OT"/>
      </rPr>
      <t xml:space="preserve">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</si>
</sst>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#\ \ກ\ີ\ບ"/>
    <numFmt numFmtId="166" formatCode="#,###\ \ເ\ດ\ື\ອ\ນ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Phetsarath OT"/>
    </font>
    <font>
      <b/>
      <sz val="12"/>
      <color theme="1"/>
      <name val="Phetsarath OT"/>
    </font>
    <font>
      <sz val="12"/>
      <color rgb="FFFF0000"/>
      <name val="Phetsarath OT"/>
    </font>
    <font>
      <b/>
      <sz val="14"/>
      <color theme="1"/>
      <name val="Phetsarath OT"/>
    </font>
    <font>
      <b/>
      <sz val="12"/>
      <color rgb="FFFF0000"/>
      <name val="Phetsarath OT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0" xfId="0" applyNumberFormat="1" applyFont="1"/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/>
    <xf numFmtId="0" fontId="3" fillId="0" borderId="1" xfId="0" applyFont="1" applyBorder="1" applyAlignment="1">
      <alignment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2" fillId="2" borderId="1" xfId="1" applyNumberFormat="1" applyFont="1" applyFill="1" applyBorder="1" applyAlignment="1">
      <alignment wrapText="1"/>
    </xf>
    <xf numFmtId="165" fontId="2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4" fontId="2" fillId="0" borderId="0" xfId="1" applyNumberFormat="1" applyFont="1" applyBorder="1"/>
    <xf numFmtId="49" fontId="2" fillId="0" borderId="0" xfId="0" applyNumberFormat="1" applyFont="1" applyBorder="1" applyAlignment="1">
      <alignment horizontal="center"/>
    </xf>
    <xf numFmtId="165" fontId="2" fillId="3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84" zoomScaleNormal="84" workbookViewId="0">
      <selection activeCell="C19" sqref="C19:D20"/>
    </sheetView>
  </sheetViews>
  <sheetFormatPr defaultRowHeight="18" x14ac:dyDescent="0.4"/>
  <cols>
    <col min="1" max="1" width="9.5703125" style="1" bestFit="1" customWidth="1"/>
    <col min="2" max="2" width="13.28515625" style="1" bestFit="1" customWidth="1"/>
    <col min="3" max="3" width="18" style="1" customWidth="1"/>
    <col min="4" max="4" width="14.140625" style="1" customWidth="1"/>
    <col min="5" max="5" width="14.5703125" style="1" bestFit="1" customWidth="1"/>
    <col min="6" max="6" width="17.5703125" style="1" customWidth="1"/>
    <col min="7" max="7" width="26" style="1" customWidth="1"/>
    <col min="8" max="8" width="17.7109375" style="1" bestFit="1" customWidth="1"/>
    <col min="9" max="9" width="16.42578125" style="1" bestFit="1" customWidth="1"/>
    <col min="10" max="10" width="17.7109375" style="1" bestFit="1" customWidth="1"/>
    <col min="11" max="11" width="22.140625" style="1" customWidth="1"/>
    <col min="12" max="12" width="28.7109375" style="1" customWidth="1"/>
    <col min="13" max="13" width="14.42578125" style="1" bestFit="1" customWidth="1"/>
    <col min="14" max="16384" width="9.140625" style="1"/>
  </cols>
  <sheetData>
    <row r="1" spans="1:13" ht="18" customHeight="1" x14ac:dyDescent="0.4">
      <c r="A1" s="22" t="s">
        <v>3</v>
      </c>
      <c r="B1" s="22" t="s">
        <v>0</v>
      </c>
      <c r="C1" s="22" t="s">
        <v>2</v>
      </c>
      <c r="D1" s="22"/>
      <c r="E1" s="22"/>
      <c r="F1" s="22"/>
      <c r="G1" s="23" t="s">
        <v>16</v>
      </c>
      <c r="H1" s="22" t="s">
        <v>1</v>
      </c>
      <c r="I1" s="22"/>
      <c r="J1" s="23" t="s">
        <v>17</v>
      </c>
      <c r="K1" s="23" t="s">
        <v>4</v>
      </c>
      <c r="L1" s="23" t="s">
        <v>22</v>
      </c>
    </row>
    <row r="2" spans="1:13" x14ac:dyDescent="0.4">
      <c r="A2" s="22"/>
      <c r="B2" s="22"/>
      <c r="C2" s="14" t="s">
        <v>10</v>
      </c>
      <c r="D2" s="14" t="s">
        <v>11</v>
      </c>
      <c r="E2" s="14" t="s">
        <v>12</v>
      </c>
      <c r="F2" s="14" t="s">
        <v>13</v>
      </c>
      <c r="G2" s="23"/>
      <c r="H2" s="14" t="s">
        <v>14</v>
      </c>
      <c r="I2" s="14" t="s">
        <v>15</v>
      </c>
      <c r="J2" s="23"/>
      <c r="K2" s="23"/>
      <c r="L2" s="23"/>
    </row>
    <row r="3" spans="1:13" x14ac:dyDescent="0.4">
      <c r="A3" s="2" t="s">
        <v>6</v>
      </c>
      <c r="B3" s="2" t="s">
        <v>5</v>
      </c>
      <c r="C3" s="16">
        <v>8900000</v>
      </c>
      <c r="D3" s="16">
        <v>600000</v>
      </c>
      <c r="E3" s="16">
        <v>850000</v>
      </c>
      <c r="F3" s="35">
        <v>5000000</v>
      </c>
      <c r="G3" s="18"/>
      <c r="H3" s="16">
        <v>5000000</v>
      </c>
      <c r="I3" s="16">
        <v>2000000</v>
      </c>
      <c r="J3" s="19"/>
      <c r="K3" s="5"/>
      <c r="L3" s="6"/>
      <c r="M3" s="4"/>
    </row>
    <row r="4" spans="1:13" x14ac:dyDescent="0.4">
      <c r="A4" s="2" t="s">
        <v>6</v>
      </c>
      <c r="B4" s="2" t="s">
        <v>9</v>
      </c>
      <c r="C4" s="16">
        <v>8900000</v>
      </c>
      <c r="D4" s="16">
        <v>800000</v>
      </c>
      <c r="E4" s="16">
        <v>850000</v>
      </c>
      <c r="F4" s="35">
        <v>3000000</v>
      </c>
      <c r="G4" s="18"/>
      <c r="H4" s="16">
        <v>6000000</v>
      </c>
      <c r="I4" s="16">
        <v>5000000</v>
      </c>
      <c r="J4" s="19"/>
      <c r="K4" s="5"/>
      <c r="L4" s="6"/>
      <c r="M4" s="4"/>
    </row>
    <row r="5" spans="1:13" x14ac:dyDescent="0.4">
      <c r="A5" s="2" t="s">
        <v>8</v>
      </c>
      <c r="B5" s="2" t="s">
        <v>5</v>
      </c>
      <c r="C5" s="16">
        <v>8900000</v>
      </c>
      <c r="D5" s="16">
        <v>670000</v>
      </c>
      <c r="E5" s="16">
        <v>850000</v>
      </c>
      <c r="F5" s="35">
        <v>600000</v>
      </c>
      <c r="G5" s="18"/>
      <c r="H5" s="16">
        <v>15000000</v>
      </c>
      <c r="I5" s="16">
        <v>6890000</v>
      </c>
      <c r="J5" s="19"/>
      <c r="K5" s="5"/>
      <c r="L5" s="6"/>
      <c r="M5" s="4"/>
    </row>
    <row r="6" spans="1:13" x14ac:dyDescent="0.4">
      <c r="A6" s="2" t="s">
        <v>8</v>
      </c>
      <c r="B6" s="2" t="s">
        <v>9</v>
      </c>
      <c r="C6" s="16">
        <v>8900000</v>
      </c>
      <c r="D6" s="16">
        <v>685000</v>
      </c>
      <c r="E6" s="16">
        <v>850000</v>
      </c>
      <c r="F6" s="35">
        <v>850000</v>
      </c>
      <c r="G6" s="18"/>
      <c r="H6" s="16">
        <v>18570000</v>
      </c>
      <c r="I6" s="16">
        <v>7200000</v>
      </c>
      <c r="J6" s="19"/>
      <c r="K6" s="5"/>
      <c r="L6" s="6"/>
      <c r="M6" s="4"/>
    </row>
    <row r="7" spans="1:13" x14ac:dyDescent="0.4">
      <c r="A7" s="2" t="s">
        <v>7</v>
      </c>
      <c r="B7" s="2" t="s">
        <v>5</v>
      </c>
      <c r="C7" s="16">
        <v>8900000</v>
      </c>
      <c r="D7" s="16">
        <v>600000</v>
      </c>
      <c r="E7" s="16">
        <v>850000</v>
      </c>
      <c r="F7" s="35">
        <v>680000</v>
      </c>
      <c r="G7" s="18"/>
      <c r="H7" s="16">
        <v>19000000</v>
      </c>
      <c r="I7" s="16">
        <v>7600000</v>
      </c>
      <c r="J7" s="19"/>
      <c r="K7" s="5"/>
      <c r="L7" s="6"/>
      <c r="M7" s="4"/>
    </row>
    <row r="8" spans="1:13" x14ac:dyDescent="0.4">
      <c r="A8" s="2" t="s">
        <v>7</v>
      </c>
      <c r="B8" s="2" t="s">
        <v>9</v>
      </c>
      <c r="C8" s="16">
        <v>8900000</v>
      </c>
      <c r="D8" s="16">
        <v>600000</v>
      </c>
      <c r="E8" s="16">
        <v>850000</v>
      </c>
      <c r="F8" s="35">
        <v>4500000</v>
      </c>
      <c r="G8" s="18"/>
      <c r="H8" s="16">
        <v>19300000</v>
      </c>
      <c r="I8" s="16">
        <v>7700000</v>
      </c>
      <c r="J8" s="19"/>
      <c r="K8" s="5"/>
      <c r="L8" s="6"/>
      <c r="M8" s="4"/>
    </row>
    <row r="9" spans="1:13" ht="18.75" customHeight="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ht="18" customHeight="1" x14ac:dyDescent="0.4">
      <c r="A10" s="10"/>
      <c r="B10" s="9"/>
      <c r="C10" s="9"/>
      <c r="D10" s="9"/>
      <c r="E10" s="9"/>
      <c r="F10" s="9"/>
      <c r="G10" s="9"/>
      <c r="H10" s="10"/>
      <c r="I10" s="9"/>
      <c r="J10" s="9"/>
      <c r="K10" s="29"/>
      <c r="L10" s="29"/>
    </row>
    <row r="11" spans="1:13" hidden="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11"/>
      <c r="L11" s="11"/>
    </row>
    <row r="12" spans="1:13" hidden="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12"/>
      <c r="L12" s="13"/>
    </row>
    <row r="13" spans="1:13" hidden="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12"/>
      <c r="L13" s="13"/>
    </row>
    <row r="14" spans="1:13" hidden="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3" hidden="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hidden="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1" x14ac:dyDescent="0.4">
      <c r="B17" s="27" t="s">
        <v>18</v>
      </c>
      <c r="C17" s="27"/>
      <c r="D17" s="27"/>
      <c r="F17" s="27" t="s">
        <v>19</v>
      </c>
      <c r="G17" s="27"/>
    </row>
    <row r="18" spans="1:11" ht="21" customHeight="1" x14ac:dyDescent="0.4">
      <c r="B18" s="27"/>
      <c r="C18" s="27"/>
      <c r="D18" s="27"/>
      <c r="F18" s="27"/>
      <c r="G18" s="27"/>
      <c r="I18" s="28" t="s">
        <v>20</v>
      </c>
      <c r="J18" s="28"/>
      <c r="K18" s="6"/>
    </row>
    <row r="19" spans="1:11" x14ac:dyDescent="0.4">
      <c r="B19" s="2" t="s">
        <v>5</v>
      </c>
      <c r="C19" s="26"/>
      <c r="D19" s="26"/>
      <c r="E19" s="4"/>
      <c r="F19" s="2" t="s">
        <v>6</v>
      </c>
      <c r="G19" s="8"/>
      <c r="I19" s="20" t="s">
        <v>23</v>
      </c>
      <c r="J19" s="21"/>
      <c r="K19" s="15"/>
    </row>
    <row r="20" spans="1:11" x14ac:dyDescent="0.4">
      <c r="B20" s="2" t="s">
        <v>9</v>
      </c>
      <c r="C20" s="26"/>
      <c r="D20" s="26"/>
      <c r="F20" s="2" t="s">
        <v>8</v>
      </c>
      <c r="G20" s="8"/>
      <c r="I20" s="20" t="s">
        <v>24</v>
      </c>
      <c r="J20" s="21"/>
      <c r="K20" s="15"/>
    </row>
    <row r="21" spans="1:11" x14ac:dyDescent="0.4">
      <c r="F21" s="2" t="s">
        <v>7</v>
      </c>
      <c r="G21" s="8"/>
    </row>
    <row r="22" spans="1:11" ht="18" customHeight="1" x14ac:dyDescent="0.4">
      <c r="A22" s="30"/>
      <c r="B22" s="31"/>
      <c r="C22" s="31"/>
      <c r="D22" s="31"/>
      <c r="I22" s="24" t="s">
        <v>25</v>
      </c>
      <c r="J22" s="25"/>
      <c r="K22" s="25"/>
    </row>
    <row r="23" spans="1:11" ht="21" customHeight="1" x14ac:dyDescent="0.4">
      <c r="A23" s="30"/>
      <c r="B23" s="31"/>
      <c r="C23" s="31"/>
      <c r="D23" s="31"/>
      <c r="I23" s="25"/>
      <c r="J23" s="25"/>
      <c r="K23" s="25"/>
    </row>
    <row r="24" spans="1:11" ht="21" customHeight="1" x14ac:dyDescent="0.4">
      <c r="A24" s="30"/>
      <c r="B24" s="32"/>
      <c r="C24" s="32"/>
      <c r="D24" s="32"/>
      <c r="I24" s="25"/>
      <c r="J24" s="25"/>
      <c r="K24" s="25"/>
    </row>
    <row r="25" spans="1:11" x14ac:dyDescent="0.4">
      <c r="A25" s="30"/>
      <c r="B25" s="30"/>
      <c r="C25" s="33"/>
      <c r="D25" s="34"/>
      <c r="I25" s="25"/>
      <c r="J25" s="25"/>
      <c r="K25" s="25"/>
    </row>
    <row r="26" spans="1:11" x14ac:dyDescent="0.4">
      <c r="A26" s="30"/>
      <c r="B26" s="30"/>
      <c r="C26" s="33"/>
      <c r="D26" s="34"/>
      <c r="I26" s="25"/>
      <c r="J26" s="25"/>
      <c r="K26" s="25"/>
    </row>
  </sheetData>
  <mergeCells count="17">
    <mergeCell ref="L1:L2"/>
    <mergeCell ref="C1:F1"/>
    <mergeCell ref="H1:I1"/>
    <mergeCell ref="G1:G2"/>
    <mergeCell ref="I18:J18"/>
    <mergeCell ref="K10:L10"/>
    <mergeCell ref="F17:G18"/>
    <mergeCell ref="B17:D18"/>
    <mergeCell ref="I20:J20"/>
    <mergeCell ref="A1:A2"/>
    <mergeCell ref="J1:J2"/>
    <mergeCell ref="B1:B2"/>
    <mergeCell ref="I22:K26"/>
    <mergeCell ref="K1:K2"/>
    <mergeCell ref="C19:D19"/>
    <mergeCell ref="C20:D20"/>
    <mergeCell ref="I19:J19"/>
  </mergeCells>
  <pageMargins left="0.25" right="0.25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zoomScale="80" zoomScaleNormal="80" workbookViewId="0">
      <selection activeCell="B33" sqref="B33"/>
    </sheetView>
  </sheetViews>
  <sheetFormatPr defaultRowHeight="18" x14ac:dyDescent="0.4"/>
  <cols>
    <col min="1" max="1" width="9.5703125" style="1" bestFit="1" customWidth="1"/>
    <col min="2" max="2" width="13.28515625" style="1" bestFit="1" customWidth="1"/>
    <col min="3" max="3" width="18" style="1" customWidth="1"/>
    <col min="4" max="4" width="14.140625" style="1" customWidth="1"/>
    <col min="5" max="5" width="14.5703125" style="1" bestFit="1" customWidth="1"/>
    <col min="6" max="6" width="17.5703125" style="1" customWidth="1"/>
    <col min="7" max="7" width="26" style="1" customWidth="1"/>
    <col min="8" max="8" width="17" style="1" bestFit="1" customWidth="1"/>
    <col min="9" max="9" width="15.7109375" style="1" bestFit="1" customWidth="1"/>
    <col min="10" max="10" width="17" style="1" bestFit="1" customWidth="1"/>
    <col min="11" max="11" width="22.140625" style="1" customWidth="1"/>
    <col min="12" max="12" width="28.7109375" style="1" customWidth="1"/>
    <col min="13" max="13" width="14.42578125" style="1" bestFit="1" customWidth="1"/>
    <col min="14" max="16384" width="9.140625" style="1"/>
  </cols>
  <sheetData>
    <row r="1" spans="1:13" ht="18" customHeight="1" x14ac:dyDescent="0.4">
      <c r="A1" s="22" t="s">
        <v>3</v>
      </c>
      <c r="B1" s="22" t="s">
        <v>0</v>
      </c>
      <c r="C1" s="22" t="s">
        <v>2</v>
      </c>
      <c r="D1" s="22"/>
      <c r="E1" s="22"/>
      <c r="F1" s="22"/>
      <c r="G1" s="23" t="s">
        <v>16</v>
      </c>
      <c r="H1" s="22" t="s">
        <v>1</v>
      </c>
      <c r="I1" s="22"/>
      <c r="J1" s="23" t="s">
        <v>17</v>
      </c>
      <c r="K1" s="23" t="s">
        <v>4</v>
      </c>
      <c r="L1" s="23" t="s">
        <v>22</v>
      </c>
    </row>
    <row r="2" spans="1:13" x14ac:dyDescent="0.4">
      <c r="A2" s="22"/>
      <c r="B2" s="22"/>
      <c r="C2" s="14" t="s">
        <v>10</v>
      </c>
      <c r="D2" s="14" t="s">
        <v>11</v>
      </c>
      <c r="E2" s="14" t="s">
        <v>12</v>
      </c>
      <c r="F2" s="14" t="s">
        <v>13</v>
      </c>
      <c r="G2" s="23"/>
      <c r="H2" s="14" t="s">
        <v>14</v>
      </c>
      <c r="I2" s="14" t="s">
        <v>15</v>
      </c>
      <c r="J2" s="23"/>
      <c r="K2" s="23"/>
      <c r="L2" s="23"/>
    </row>
    <row r="3" spans="1:13" x14ac:dyDescent="0.4">
      <c r="A3" s="2" t="s">
        <v>6</v>
      </c>
      <c r="B3" s="2" t="s">
        <v>5</v>
      </c>
      <c r="C3" s="16">
        <v>8900000</v>
      </c>
      <c r="D3" s="16">
        <v>600000</v>
      </c>
      <c r="E3" s="16">
        <v>850000</v>
      </c>
      <c r="F3" s="17">
        <f t="shared" ref="F3:F8" si="0">VLOOKUP(B3,$B$24:$C$25,2,FALSE)</f>
        <v>2850000</v>
      </c>
      <c r="G3" s="18">
        <f t="shared" ref="G3:G8" si="1">SUM(C3:F3)</f>
        <v>13200000</v>
      </c>
      <c r="H3" s="16">
        <v>5000000</v>
      </c>
      <c r="I3" s="16">
        <v>2000000</v>
      </c>
      <c r="J3" s="19">
        <f>H3+I3</f>
        <v>7000000</v>
      </c>
      <c r="K3" s="5" t="str">
        <f t="shared" ref="K3:K8" si="2">IF(G3&gt;J3,"ຂາດທຶນ","ກຳໄລ")</f>
        <v>ຂາດທຶນ</v>
      </c>
      <c r="L3" s="6">
        <f>J3-G3</f>
        <v>-6200000</v>
      </c>
      <c r="M3" s="4"/>
    </row>
    <row r="4" spans="1:13" x14ac:dyDescent="0.4">
      <c r="A4" s="2" t="s">
        <v>6</v>
      </c>
      <c r="B4" s="2" t="s">
        <v>9</v>
      </c>
      <c r="C4" s="16">
        <v>8900000</v>
      </c>
      <c r="D4" s="16">
        <v>800000</v>
      </c>
      <c r="E4" s="16">
        <v>850000</v>
      </c>
      <c r="F4" s="17">
        <f t="shared" si="0"/>
        <v>3940000</v>
      </c>
      <c r="G4" s="18">
        <f t="shared" si="1"/>
        <v>14490000</v>
      </c>
      <c r="H4" s="16">
        <v>6000000</v>
      </c>
      <c r="I4" s="16">
        <v>5000000</v>
      </c>
      <c r="J4" s="19">
        <f t="shared" ref="J4:J8" si="3">H4+I4</f>
        <v>11000000</v>
      </c>
      <c r="K4" s="5" t="str">
        <f t="shared" si="2"/>
        <v>ຂາດທຶນ</v>
      </c>
      <c r="L4" s="6">
        <f t="shared" ref="L4:L8" si="4">J4-G4</f>
        <v>-3490000</v>
      </c>
      <c r="M4" s="4"/>
    </row>
    <row r="5" spans="1:13" x14ac:dyDescent="0.4">
      <c r="A5" s="2" t="s">
        <v>8</v>
      </c>
      <c r="B5" s="2" t="s">
        <v>5</v>
      </c>
      <c r="C5" s="16">
        <v>8900000</v>
      </c>
      <c r="D5" s="16">
        <v>670000</v>
      </c>
      <c r="E5" s="16">
        <v>850000</v>
      </c>
      <c r="F5" s="17">
        <f t="shared" si="0"/>
        <v>2850000</v>
      </c>
      <c r="G5" s="18">
        <f t="shared" si="1"/>
        <v>13270000</v>
      </c>
      <c r="H5" s="16">
        <v>15000000</v>
      </c>
      <c r="I5" s="16">
        <v>6890000</v>
      </c>
      <c r="J5" s="19">
        <f t="shared" si="3"/>
        <v>21890000</v>
      </c>
      <c r="K5" s="5" t="str">
        <f>IF(G5&gt;J5,"ຂາດທຶນ","ກຳໄລ")</f>
        <v>ກຳໄລ</v>
      </c>
      <c r="L5" s="6">
        <f t="shared" si="4"/>
        <v>8620000</v>
      </c>
      <c r="M5" s="4"/>
    </row>
    <row r="6" spans="1:13" x14ac:dyDescent="0.4">
      <c r="A6" s="2" t="s">
        <v>8</v>
      </c>
      <c r="B6" s="2" t="s">
        <v>9</v>
      </c>
      <c r="C6" s="16">
        <v>8900000</v>
      </c>
      <c r="D6" s="16">
        <v>685000</v>
      </c>
      <c r="E6" s="16">
        <v>850000</v>
      </c>
      <c r="F6" s="17">
        <f t="shared" si="0"/>
        <v>3940000</v>
      </c>
      <c r="G6" s="18">
        <f t="shared" si="1"/>
        <v>14375000</v>
      </c>
      <c r="H6" s="16">
        <v>18570000</v>
      </c>
      <c r="I6" s="16">
        <v>7200000</v>
      </c>
      <c r="J6" s="19">
        <f t="shared" si="3"/>
        <v>25770000</v>
      </c>
      <c r="K6" s="5" t="str">
        <f t="shared" si="2"/>
        <v>ກຳໄລ</v>
      </c>
      <c r="L6" s="6">
        <f t="shared" si="4"/>
        <v>11395000</v>
      </c>
      <c r="M6" s="4"/>
    </row>
    <row r="7" spans="1:13" x14ac:dyDescent="0.4">
      <c r="A7" s="2" t="s">
        <v>7</v>
      </c>
      <c r="B7" s="2" t="s">
        <v>5</v>
      </c>
      <c r="C7" s="16">
        <v>8900000</v>
      </c>
      <c r="D7" s="16">
        <v>600000</v>
      </c>
      <c r="E7" s="16">
        <v>850000</v>
      </c>
      <c r="F7" s="17">
        <f t="shared" si="0"/>
        <v>2850000</v>
      </c>
      <c r="G7" s="18">
        <f t="shared" si="1"/>
        <v>13200000</v>
      </c>
      <c r="H7" s="16">
        <v>19000000</v>
      </c>
      <c r="I7" s="16">
        <v>7600000</v>
      </c>
      <c r="J7" s="19">
        <f t="shared" si="3"/>
        <v>26600000</v>
      </c>
      <c r="K7" s="5" t="str">
        <f t="shared" si="2"/>
        <v>ກຳໄລ</v>
      </c>
      <c r="L7" s="6">
        <f t="shared" si="4"/>
        <v>13400000</v>
      </c>
      <c r="M7" s="4"/>
    </row>
    <row r="8" spans="1:13" x14ac:dyDescent="0.4">
      <c r="A8" s="2" t="s">
        <v>7</v>
      </c>
      <c r="B8" s="2" t="s">
        <v>9</v>
      </c>
      <c r="C8" s="16">
        <v>8900000</v>
      </c>
      <c r="D8" s="16">
        <v>600000</v>
      </c>
      <c r="E8" s="16">
        <v>850000</v>
      </c>
      <c r="F8" s="17">
        <f t="shared" si="0"/>
        <v>3940000</v>
      </c>
      <c r="G8" s="18">
        <f t="shared" si="1"/>
        <v>14290000</v>
      </c>
      <c r="H8" s="16">
        <v>19300000</v>
      </c>
      <c r="I8" s="16">
        <v>7700000</v>
      </c>
      <c r="J8" s="19">
        <f t="shared" si="3"/>
        <v>27000000</v>
      </c>
      <c r="K8" s="5" t="str">
        <f t="shared" si="2"/>
        <v>ກຳໄລ</v>
      </c>
      <c r="L8" s="6">
        <f t="shared" si="4"/>
        <v>12710000</v>
      </c>
      <c r="M8" s="4"/>
    </row>
    <row r="9" spans="1:13" ht="18.75" customHeight="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3" ht="18" customHeight="1" x14ac:dyDescent="0.4">
      <c r="A10" s="10"/>
      <c r="B10" s="9"/>
      <c r="C10" s="9"/>
      <c r="D10" s="9"/>
      <c r="E10" s="9"/>
      <c r="F10" s="9"/>
      <c r="G10" s="9"/>
      <c r="H10" s="10"/>
      <c r="I10" s="9"/>
      <c r="J10" s="9"/>
      <c r="K10" s="29"/>
      <c r="L10" s="29"/>
    </row>
    <row r="11" spans="1:13" hidden="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11"/>
      <c r="L11" s="11"/>
    </row>
    <row r="12" spans="1:13" hidden="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12"/>
      <c r="L12" s="13"/>
    </row>
    <row r="13" spans="1:13" hidden="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12"/>
      <c r="L13" s="13"/>
    </row>
    <row r="14" spans="1:13" hidden="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3" hidden="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hidden="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1" x14ac:dyDescent="0.4">
      <c r="B17" s="27" t="s">
        <v>18</v>
      </c>
      <c r="C17" s="27"/>
      <c r="D17" s="27"/>
      <c r="F17" s="27" t="s">
        <v>19</v>
      </c>
      <c r="G17" s="27"/>
    </row>
    <row r="18" spans="2:11" ht="21" customHeight="1" x14ac:dyDescent="0.4">
      <c r="B18" s="27"/>
      <c r="C18" s="27"/>
      <c r="D18" s="27"/>
      <c r="F18" s="27"/>
      <c r="G18" s="27"/>
      <c r="I18" s="28" t="s">
        <v>20</v>
      </c>
      <c r="J18" s="28"/>
      <c r="K18" s="7">
        <f>MAX(L3:L8)</f>
        <v>13400000</v>
      </c>
    </row>
    <row r="19" spans="2:11" x14ac:dyDescent="0.4">
      <c r="B19" s="2" t="s">
        <v>5</v>
      </c>
      <c r="C19" s="26">
        <f>SUMIF($B$3:$B$8,B19,$G$3:$G$8)</f>
        <v>39670000</v>
      </c>
      <c r="D19" s="26"/>
      <c r="E19" s="4"/>
      <c r="F19" s="2" t="s">
        <v>6</v>
      </c>
      <c r="G19" s="7">
        <f>SUMIF($A$3:$A$8,F19,$J$3:$J$8)</f>
        <v>18000000</v>
      </c>
      <c r="I19" s="20" t="s">
        <v>23</v>
      </c>
      <c r="J19" s="21"/>
      <c r="K19" s="15">
        <f>COUNTIF(K3:K8,K3)</f>
        <v>2</v>
      </c>
    </row>
    <row r="20" spans="2:11" x14ac:dyDescent="0.4">
      <c r="B20" s="2" t="s">
        <v>9</v>
      </c>
      <c r="C20" s="26">
        <f>SUMIF($B$3:$B$8,B20,$G$3:$G$8)</f>
        <v>43155000</v>
      </c>
      <c r="D20" s="26"/>
      <c r="F20" s="2" t="s">
        <v>8</v>
      </c>
      <c r="G20" s="7">
        <f>SUMIF($A$3:$A$8,F20,$J$3:$J$8)</f>
        <v>47660000</v>
      </c>
      <c r="I20" s="20" t="s">
        <v>24</v>
      </c>
      <c r="J20" s="21"/>
      <c r="K20" s="15">
        <f>COUNTIF(K3:K8,K7)</f>
        <v>4</v>
      </c>
    </row>
    <row r="21" spans="2:11" x14ac:dyDescent="0.4">
      <c r="F21" s="2" t="s">
        <v>7</v>
      </c>
      <c r="G21" s="7">
        <f>SUMIF($A$3:$A$8,F21,$J$3:$J$8)</f>
        <v>53600000</v>
      </c>
    </row>
    <row r="22" spans="2:11" x14ac:dyDescent="0.4">
      <c r="B22" s="27" t="s">
        <v>21</v>
      </c>
      <c r="C22" s="27"/>
    </row>
    <row r="23" spans="2:11" ht="21" customHeight="1" x14ac:dyDescent="0.4">
      <c r="B23" s="27"/>
      <c r="C23" s="27"/>
    </row>
    <row r="24" spans="2:11" x14ac:dyDescent="0.4">
      <c r="B24" s="2" t="s">
        <v>5</v>
      </c>
      <c r="C24" s="3">
        <v>2850000</v>
      </c>
    </row>
    <row r="25" spans="2:11" x14ac:dyDescent="0.4">
      <c r="B25" s="2" t="s">
        <v>9</v>
      </c>
      <c r="C25" s="3">
        <v>3940000</v>
      </c>
    </row>
  </sheetData>
  <mergeCells count="17">
    <mergeCell ref="C19:D19"/>
    <mergeCell ref="I19:J19"/>
    <mergeCell ref="C20:D20"/>
    <mergeCell ref="I20:J20"/>
    <mergeCell ref="B22:C23"/>
    <mergeCell ref="K1:K2"/>
    <mergeCell ref="L1:L2"/>
    <mergeCell ref="K10:L10"/>
    <mergeCell ref="B17:D18"/>
    <mergeCell ref="F17:G18"/>
    <mergeCell ref="I18:J18"/>
    <mergeCell ref="J1:J2"/>
    <mergeCell ref="A1:A2"/>
    <mergeCell ref="B1:B2"/>
    <mergeCell ref="C1:F1"/>
    <mergeCell ref="G1:G2"/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1" zoomScale="70" zoomScaleNormal="70" workbookViewId="0">
      <selection activeCell="AA27" sqref="AA2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60" zoomScaleNormal="60" workbookViewId="0">
      <selection activeCell="Z15" sqref="Z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</dc:creator>
  <cp:lastModifiedBy>TON</cp:lastModifiedBy>
  <cp:lastPrinted>2021-03-21T02:15:41Z</cp:lastPrinted>
  <dcterms:created xsi:type="dcterms:W3CDTF">2021-03-21T01:57:20Z</dcterms:created>
  <dcterms:modified xsi:type="dcterms:W3CDTF">2022-04-04T01:30:02Z</dcterms:modified>
</cp:coreProperties>
</file>