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C:\tony_local\pycharm\feedback_portal\feedback_forms\current_versions\"/>
    </mc:Choice>
  </mc:AlternateContent>
  <xr:revisionPtr revIDLastSave="0" documentId="13_ncr:1_{8411910C-B1AE-464A-BDF4-716FFD82F86B}" xr6:coauthVersionLast="47" xr6:coauthVersionMax="47" xr10:uidLastSave="{00000000-0000-0000-0000-000000000000}"/>
  <bookViews>
    <workbookView xWindow="3687" yWindow="1113" windowWidth="19200" windowHeight="11387" tabRatio="705" xr2:uid="{908CDDAE-4CC3-4DCD-AAA9-A26C259C2234}"/>
  </bookViews>
  <sheets>
    <sheet name="Feedback Form" sheetId="6" r:id="rId1"/>
    <sheet name="_versioning" sheetId="9" r:id="rId2"/>
    <sheet name="_issue_tracking" sheetId="7" r:id="rId3"/>
    <sheet name="_carb_only" sheetId="2" r:id="rId4"/>
    <sheet name="_json_schema" sheetId="3" r:id="rId5"/>
    <sheet name="_json_metadata" sheetId="4" r:id="rId6"/>
    <sheet name="_named_ranges" sheetId="8" r:id="rId7"/>
  </sheets>
  <definedNames>
    <definedName name="jinja_able_to_repair">'Feedback Form'!$D$51</definedName>
    <definedName name="jinja_additional_activities">'Feedback Form'!$D$40</definedName>
    <definedName name="jinja_additional_manure_management">'Feedback Form'!$D$93</definedName>
    <definedName name="jinja_additional_notes">'Feedback Form'!$D$97</definedName>
    <definedName name="jinja_anaerobic_digestion_portion">'Feedback Form'!$D$90</definedName>
    <definedName name="jinja_bio_biogas_conditioning">'Feedback Form'!$D$80</definedName>
    <definedName name="jinja_bio_biogas_moving">'Feedback Form'!$D$81</definedName>
    <definedName name="jinja_bio_biomethane_upgrading">'Feedback Form'!$D$82</definedName>
    <definedName name="jinja_bio_common_carrier">'Feedback Form'!$D$88</definedName>
    <definedName name="jinja_bio_covered_lagoon">'Feedback Form'!$D$83</definedName>
    <definedName name="jinja_bio_electricity">'Feedback Form'!$D$85</definedName>
    <definedName name="jinja_bio_fuel_cells">'Feedback Form'!$D$87</definedName>
    <definedName name="jinja_bio_heating">'Feedback Form'!$D$86</definedName>
    <definedName name="jinja_bio_in_vessel">'Feedback Form'!$D$84</definedName>
    <definedName name="jinja_bio_onsite_fuel">'Feedback Form'!$D$89</definedName>
    <definedName name="jinja_contact_email">'Feedback Form'!$D$35</definedName>
    <definedName name="jinja_contact_name">'Feedback Form'!$D$33</definedName>
    <definedName name="jinja_contact_phone">'Feedback Form'!$D$34</definedName>
    <definedName name="jinja_digester_facility_name">'Feedback Form'!$D$30</definedName>
    <definedName name="jinja_emission_cause">'Feedback Form'!$D$46</definedName>
    <definedName name="jinja_emission_cause_notes">'Feedback Form'!$D$47</definedName>
    <definedName name="jinja_emission_location">'Feedback Form'!$D$44</definedName>
    <definedName name="jinja_emission_location_notes">'Feedback Form'!$D$45</definedName>
    <definedName name="jinja_emission_type_fk">'Feedback Form'!$D$43</definedName>
    <definedName name="jinja_id_arb_ciwqs">'Feedback Form'!$D$32</definedName>
    <definedName name="jinja_id_incidence">'Feedback Form'!$D$21</definedName>
    <definedName name="jinja_id_message">'Feedback Form'!$D$26</definedName>
    <definedName name="jinja_id_plume">'Feedback Form'!$D$22</definedName>
    <definedName name="jinja_initial_leak_concentration">'Feedback Form'!$D$41</definedName>
    <definedName name="jinja_inspection_timestamp">'Feedback Form'!$D$39</definedName>
    <definedName name="jinja_instrument">'Feedback Form'!$D$42</definedName>
    <definedName name="jinja_lat_carb">'Feedback Form'!$D$24</definedName>
    <definedName name="jinja_livestock_facility_name">'Feedback Form'!$D$31</definedName>
    <definedName name="jinja_long_carb">'Feedback Form'!$D$25</definedName>
    <definedName name="jinja_manure_anaerobic_digester">'Feedback Form'!$D$69</definedName>
    <definedName name="jinja_manure_anaerobic_lagoon">'Feedback Form'!$D$68</definedName>
    <definedName name="jinja_manure_compost_bedded">'Feedback Form'!$D$66</definedName>
    <definedName name="jinja_manure_composting">'Feedback Form'!$D$65</definedName>
    <definedName name="jinja_manure_daily_spread">'Feedback Form'!$D$76</definedName>
    <definedName name="jinja_manure_dry_lot_corral">'Feedback Form'!$D$62</definedName>
    <definedName name="jinja_manure_flocculation">'Feedback Form'!$D$75</definedName>
    <definedName name="jinja_manure_gravity_separator">'Feedback Form'!$D$73</definedName>
    <definedName name="jinja_manure_land_application_drip">'Feedback Form'!$D$78</definedName>
    <definedName name="jinja_manure_land_application_flood">'Feedback Form'!$D$77</definedName>
    <definedName name="jinja_manure_liquid_flush">'Feedback Form'!$D$60</definedName>
    <definedName name="jinja_manure_liquid_slurry">'Feedback Form'!$D$71</definedName>
    <definedName name="jinja_manure_mechanical_separator">'Feedback Form'!$D$72</definedName>
    <definedName name="jinja_manure_pasture">'Feedback Form'!$D$61</definedName>
    <definedName name="jinja_manure_slatted_floor">'Feedback Form'!$D$67</definedName>
    <definedName name="jinja_manure_solar_drying">'Feedback Form'!$D$64</definedName>
    <definedName name="jinja_manure_solid_dry_scrape">'Feedback Form'!$D$58</definedName>
    <definedName name="jinja_manure_solid_storage">'Feedback Form'!$D$63</definedName>
    <definedName name="jinja_manure_vacuum">'Feedback Form'!$D$59</definedName>
    <definedName name="jinja_manure_vermifiltration">'Feedback Form'!$D$70</definedName>
    <definedName name="jinja_manure_weeping_wall">'Feedback Form'!$D$74</definedName>
    <definedName name="jinja_mitigation_actions">'Feedback Form'!$D$53</definedName>
    <definedName name="jinja_mitigation_timestamp">'Feedback Form'!$D$52</definedName>
    <definedName name="jinja_observation_timestamp">'Feedback Form'!$D$23</definedName>
    <definedName name="jinja_transport_method">'Feedback Form'!$D$91</definedName>
    <definedName name="jinja_transport_recipient">'Feedback Form'!$D$92</definedName>
    <definedName name="jinji_transport_recipient">'Feedback Form'!$D$92</definedName>
  </definedNames>
  <calcPr calcId="191028"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2" i="2" l="1"/>
  <c r="C53" i="2"/>
  <c r="C54" i="2"/>
  <c r="C55" i="2"/>
  <c r="C56" i="2"/>
  <c r="C57" i="2"/>
  <c r="C58" i="2"/>
  <c r="C59" i="2"/>
  <c r="C60" i="2"/>
  <c r="C61" i="2"/>
  <c r="C62" i="2"/>
  <c r="C63" i="2"/>
  <c r="C64" i="2"/>
  <c r="C65" i="2"/>
  <c r="C66" i="2"/>
  <c r="C67" i="2"/>
  <c r="C68" i="2"/>
  <c r="C69" i="2"/>
  <c r="C70" i="2"/>
  <c r="C71" i="2"/>
  <c r="C72" i="2"/>
  <c r="C76" i="2"/>
  <c r="C77" i="2"/>
  <c r="C78" i="2"/>
  <c r="C79" i="2"/>
  <c r="C80" i="2"/>
  <c r="C81" i="2"/>
  <c r="C82" i="2"/>
  <c r="C83" i="2"/>
  <c r="C84" i="2"/>
  <c r="C85" i="2"/>
  <c r="B59" i="6"/>
  <c r="B60" i="6"/>
  <c r="B61" i="6"/>
  <c r="B62" i="6"/>
  <c r="B63" i="6"/>
  <c r="B64" i="6"/>
  <c r="B65" i="6"/>
  <c r="B66" i="6"/>
  <c r="B67" i="6"/>
  <c r="B68" i="6"/>
  <c r="B69" i="6"/>
  <c r="B70" i="6"/>
  <c r="B71" i="6"/>
  <c r="B72" i="6"/>
  <c r="B73" i="6"/>
  <c r="B74" i="6"/>
  <c r="B75" i="6"/>
  <c r="B76" i="6"/>
  <c r="B77" i="6"/>
  <c r="B78" i="6"/>
  <c r="B58" i="6"/>
  <c r="B81" i="6"/>
  <c r="B82" i="6"/>
  <c r="B83" i="6"/>
  <c r="B84" i="6"/>
  <c r="B85" i="6"/>
  <c r="B86" i="6"/>
  <c r="B87" i="6"/>
  <c r="B88" i="6"/>
  <c r="B89" i="6"/>
  <c r="B80" i="6"/>
  <c r="B137" i="2" a="1"/>
  <c r="B137" i="2"/>
  <c r="B123" i="2" a="1"/>
  <c r="B123" i="2"/>
  <c r="B104" i="2" a="1"/>
  <c r="B104" i="2"/>
  <c r="B93" i="2" a="1"/>
  <c r="B93" i="2"/>
  <c r="B185" i="2" a="1"/>
  <c r="B185" i="2"/>
  <c r="B146" i="2" a="1"/>
  <c r="B1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<sst xmlns="http://schemas.openxmlformats.org/spreadsheetml/2006/main" count="542" uniqueCount="338">
  <si>
    <t>CARB Methane Plume Detection</t>
  </si>
  <si>
    <t>Follow-up Form: Dairy and Livestock Sector</t>
  </si>
  <si>
    <t>1.  Please provide feedback in the colored cells below.</t>
  </si>
  <si>
    <t xml:space="preserve">        The light yellow cells will automatically expand to fit your response length.</t>
  </si>
  <si>
    <t xml:space="preserve">        Drop down selection cells are blue.</t>
  </si>
  <si>
    <t>2.  Not all sections and fields may apply to your facility for the identified plume.</t>
  </si>
  <si>
    <t xml:space="preserve">     If a question is not applicable, leave the response blank (or 'Please Select' if it is a drop down field).</t>
  </si>
  <si>
    <t xml:space="preserve">3.  If there is additional information you would like to provide that is not requested in this form, </t>
  </si>
  <si>
    <t xml:space="preserve">     please use the space provided at the bottom of the form for additional comments.</t>
  </si>
  <si>
    <t>4.  Use the local date/time at the facility for timestamp related questions.</t>
  </si>
  <si>
    <t>5.  Depending on your security settings, you may have to click the button 'Enable Editing' near the formula bar when you open this spreadsheet.</t>
  </si>
  <si>
    <t xml:space="preserve">        See https://support.microsoft.com/en-us/office/enable-editing-in-your-document-22caa80b-4552-495d-8fa1-f874461a13a0</t>
  </si>
  <si>
    <t>1.  Incidence/Emission ID</t>
  </si>
  <si>
    <t>2.  Plume ID(s)</t>
  </si>
  <si>
    <t>3.  Plume Observation Timestamp(s)</t>
  </si>
  <si>
    <t>4.  Plume Origin CARB Estimated Latitude</t>
  </si>
  <si>
    <t>5.  Plume Origin CARB Estimated Longitude</t>
  </si>
  <si>
    <t>6.  CARB Message ID</t>
  </si>
  <si>
    <t>200-02</t>
  </si>
  <si>
    <r>
      <rPr>
        <b/>
        <sz val="12"/>
        <color rgb="FF000000"/>
        <rFont val="Arial"/>
        <family val="2"/>
      </rPr>
      <t xml:space="preserve">Q1.  </t>
    </r>
    <r>
      <rPr>
        <sz val="12"/>
        <color rgb="FF000000"/>
        <rFont val="Arial"/>
        <family val="2"/>
      </rPr>
      <t>Digester Facility Name</t>
    </r>
  </si>
  <si>
    <t>Digester Facility Name</t>
  </si>
  <si>
    <r>
      <rPr>
        <b/>
        <sz val="12"/>
        <color rgb="FF000000"/>
        <rFont val="Arial"/>
        <family val="2"/>
      </rPr>
      <t xml:space="preserve">Q2.  </t>
    </r>
    <r>
      <rPr>
        <sz val="12"/>
        <color rgb="FF000000"/>
        <rFont val="Arial"/>
        <family val="2"/>
      </rPr>
      <t>Livestock Facility Name</t>
    </r>
  </si>
  <si>
    <t>Livestock Facility Name</t>
  </si>
  <si>
    <r>
      <rPr>
        <b/>
        <sz val="12"/>
        <color rgb="FF000000"/>
        <rFont val="Arial"/>
        <family val="2"/>
      </rPr>
      <t xml:space="preserve">Q3.  </t>
    </r>
    <r>
      <rPr>
        <sz val="12"/>
        <color rgb="FF000000"/>
        <rFont val="Arial"/>
        <family val="2"/>
      </rPr>
      <t>Facility CIWQS Place ID</t>
    </r>
  </si>
  <si>
    <t>CIWQS Place ID</t>
  </si>
  <si>
    <r>
      <rPr>
        <b/>
        <sz val="12"/>
        <color theme="1"/>
        <rFont val="Arial"/>
        <family val="2"/>
      </rPr>
      <t xml:space="preserve">Q4.  </t>
    </r>
    <r>
      <rPr>
        <sz val="12"/>
        <color theme="1"/>
        <rFont val="Arial"/>
        <family val="2"/>
      </rPr>
      <t>Contact Name</t>
    </r>
  </si>
  <si>
    <t>Digester Operator Contact Person Name</t>
  </si>
  <si>
    <r>
      <rPr>
        <b/>
        <sz val="12"/>
        <color theme="1"/>
        <rFont val="Arial"/>
        <family val="2"/>
      </rPr>
      <t xml:space="preserve">Q5.  </t>
    </r>
    <r>
      <rPr>
        <sz val="12"/>
        <color theme="1"/>
        <rFont val="Arial"/>
        <family val="2"/>
      </rPr>
      <t>Contact Phone</t>
    </r>
  </si>
  <si>
    <t>555-555-5555</t>
  </si>
  <si>
    <r>
      <rPr>
        <b/>
        <sz val="12"/>
        <color theme="1"/>
        <rFont val="Arial"/>
        <family val="2"/>
      </rPr>
      <t xml:space="preserve">Q6.  </t>
    </r>
    <r>
      <rPr>
        <sz val="12"/>
        <color theme="1"/>
        <rFont val="Arial"/>
        <family val="2"/>
      </rPr>
      <t>Contact Email</t>
    </r>
  </si>
  <si>
    <t>digester-operator@digester-company.com</t>
  </si>
  <si>
    <r>
      <rPr>
        <b/>
        <sz val="12"/>
        <color theme="1"/>
        <rFont val="Arial"/>
        <family val="2"/>
      </rPr>
      <t>Q7.</t>
    </r>
    <r>
      <rPr>
        <sz val="12"/>
        <color theme="1"/>
        <rFont val="Arial"/>
        <family val="2"/>
      </rPr>
      <t xml:space="preserve">  Please provide date and time of the ground survey or site inspection, if performed.</t>
    </r>
  </si>
  <si>
    <r>
      <rPr>
        <b/>
        <sz val="12"/>
        <rFont val="Arial"/>
        <family val="2"/>
      </rPr>
      <t xml:space="preserve">Q8.  </t>
    </r>
    <r>
      <rPr>
        <sz val="12"/>
        <rFont val="Arial"/>
        <family val="2"/>
      </rPr>
      <t>If no emission source was identified, please describe any events or activities that may have contributed to the plume observed on the date provided in Section 2.</t>
    </r>
  </si>
  <si>
    <r>
      <rPr>
        <b/>
        <sz val="12"/>
        <rFont val="Arial"/>
        <family val="2"/>
      </rPr>
      <t>Q9:</t>
    </r>
    <r>
      <rPr>
        <sz val="12"/>
        <rFont val="Arial"/>
        <family val="2"/>
      </rPr>
      <t xml:space="preserve">  Please provide the maximum concentration of methane leak (in ppmv, if applicable).</t>
    </r>
  </si>
  <si>
    <r>
      <rPr>
        <b/>
        <sz val="12"/>
        <color rgb="FF000000"/>
        <rFont val="Arial"/>
        <family val="2"/>
      </rPr>
      <t xml:space="preserve">Q10.  </t>
    </r>
    <r>
      <rPr>
        <sz val="12"/>
        <color rgb="FF000000"/>
        <rFont val="Arial"/>
        <family val="2"/>
      </rPr>
      <t>Instrument used to perform monitoring (e.g., Fisher Scientific TVA2020; RKI Multigas Analyzer Eagle 2; TDL).</t>
    </r>
  </si>
  <si>
    <t/>
  </si>
  <si>
    <r>
      <rPr>
        <b/>
        <sz val="12"/>
        <rFont val="Arial"/>
        <family val="2"/>
      </rPr>
      <t>Q11.</t>
    </r>
    <r>
      <rPr>
        <sz val="12"/>
        <rFont val="Arial"/>
        <family val="2"/>
      </rPr>
      <t xml:space="preserve">  Please select from the drop-down menu which option best matches the </t>
    </r>
    <r>
      <rPr>
        <u/>
        <sz val="12"/>
        <rFont val="Arial"/>
        <family val="2"/>
      </rPr>
      <t>description</t>
    </r>
    <r>
      <rPr>
        <sz val="12"/>
        <rFont val="Arial"/>
        <family val="2"/>
      </rPr>
      <t xml:space="preserve"> of the methane emissions.</t>
    </r>
  </si>
  <si>
    <t>Please Select</t>
  </si>
  <si>
    <r>
      <rPr>
        <b/>
        <sz val="12"/>
        <rFont val="Arial"/>
        <family val="2"/>
      </rPr>
      <t xml:space="preserve">Q12.  </t>
    </r>
    <r>
      <rPr>
        <sz val="12"/>
        <rFont val="Arial"/>
        <family val="2"/>
      </rPr>
      <t xml:space="preserve">Please select from the drop-down menu which option best describes the </t>
    </r>
    <r>
      <rPr>
        <u/>
        <sz val="12"/>
        <rFont val="Arial"/>
        <family val="2"/>
      </rPr>
      <t>location</t>
    </r>
    <r>
      <rPr>
        <sz val="12"/>
        <rFont val="Arial"/>
        <family val="2"/>
      </rPr>
      <t xml:space="preserve"> of the methane emissions</t>
    </r>
  </si>
  <si>
    <t>Digester component (other)</t>
  </si>
  <si>
    <r>
      <rPr>
        <b/>
        <sz val="12"/>
        <rFont val="Arial"/>
        <family val="2"/>
      </rPr>
      <t>Q13.</t>
    </r>
    <r>
      <rPr>
        <sz val="12"/>
        <rFont val="Arial"/>
        <family val="2"/>
      </rPr>
      <t xml:space="preserve">  Please provide a more detailed description of the location:</t>
    </r>
  </si>
  <si>
    <r>
      <rPr>
        <b/>
        <sz val="12"/>
        <color theme="1"/>
        <rFont val="Arial"/>
        <family val="2"/>
      </rPr>
      <t>Q14.</t>
    </r>
    <r>
      <rPr>
        <sz val="12"/>
        <color theme="1"/>
        <rFont val="Arial"/>
        <family val="2"/>
      </rPr>
      <t xml:space="preserve">  Please select from the drop-down menu which option best describes the most likely </t>
    </r>
    <r>
      <rPr>
        <u/>
        <sz val="12"/>
        <color theme="1"/>
        <rFont val="Arial"/>
        <family val="2"/>
      </rPr>
      <t>cause</t>
    </r>
    <r>
      <rPr>
        <sz val="12"/>
        <color theme="1"/>
        <rFont val="Arial"/>
        <family val="2"/>
      </rPr>
      <t xml:space="preserve"> of the methane emissions</t>
    </r>
  </si>
  <si>
    <t>Venting-emergency/temporary</t>
  </si>
  <si>
    <r>
      <t>Q15.</t>
    </r>
    <r>
      <rPr>
        <sz val="12"/>
        <color theme="1"/>
        <rFont val="Arial"/>
        <family val="2"/>
      </rPr>
      <t xml:space="preserve">  Please provide a more detailed description of the cause, including the duration of any activity that may have contributed to the emission source</t>
    </r>
  </si>
  <si>
    <r>
      <rPr>
        <b/>
        <sz val="12"/>
        <color rgb="FF000000"/>
        <rFont val="Arial"/>
        <family val="2"/>
      </rPr>
      <t>Q16.</t>
    </r>
    <r>
      <rPr>
        <sz val="12"/>
        <color rgb="FF000000"/>
        <rFont val="Arial"/>
        <family val="2"/>
      </rPr>
      <t xml:space="preserve">  Was the emission source able to be repaired?</t>
    </r>
  </si>
  <si>
    <t>Yes</t>
  </si>
  <si>
    <r>
      <rPr>
        <b/>
        <sz val="12"/>
        <color theme="1"/>
        <rFont val="Arial"/>
        <family val="2"/>
      </rPr>
      <t xml:space="preserve">Q17.  </t>
    </r>
    <r>
      <rPr>
        <sz val="12"/>
        <color theme="1"/>
        <rFont val="Arial"/>
        <family val="2"/>
      </rPr>
      <t>Date and time of repair, if complete.</t>
    </r>
  </si>
  <si>
    <r>
      <rPr>
        <b/>
        <sz val="12"/>
        <color theme="1"/>
        <rFont val="Arial"/>
        <family val="2"/>
      </rPr>
      <t xml:space="preserve">Q18.  </t>
    </r>
    <r>
      <rPr>
        <sz val="12"/>
        <color theme="1"/>
        <rFont val="Arial"/>
        <family val="2"/>
      </rPr>
      <t>Please describe what actions were taken to repair the emission source, or will be taken in the future, if applicable.</t>
    </r>
  </si>
  <si>
    <r>
      <rPr>
        <b/>
        <sz val="12"/>
        <rFont val="Arial"/>
        <family val="2"/>
      </rPr>
      <t xml:space="preserve">Q19.  </t>
    </r>
    <r>
      <rPr>
        <sz val="12"/>
        <rFont val="Arial"/>
        <family val="2"/>
      </rPr>
      <t>Below is a list of manure management practices. For each row, please put an 'X' in column D if your facility utilizes the management practice; otherwise, leave the cell blank.</t>
    </r>
  </si>
  <si>
    <t>Please enter X below or leave blank</t>
  </si>
  <si>
    <r>
      <rPr>
        <b/>
        <sz val="12"/>
        <rFont val="Arial"/>
        <family val="2"/>
      </rPr>
      <t>Q20.</t>
    </r>
    <r>
      <rPr>
        <sz val="12"/>
        <rFont val="Arial"/>
        <family val="2"/>
      </rPr>
      <t xml:space="preserve">  Below is a list of biogas-related equipment. For each row, please put an 'X' in column D if your facility utilizes the equipment; otherwise, leave the cell blank.</t>
    </r>
  </si>
  <si>
    <r>
      <rPr>
        <b/>
        <sz val="12"/>
        <rFont val="Arial"/>
        <family val="2"/>
      </rPr>
      <t>Q21.</t>
    </r>
    <r>
      <rPr>
        <sz val="12"/>
        <rFont val="Arial"/>
        <family val="2"/>
      </rPr>
      <t xml:space="preserve">  What portion of manure is managed by anaerobic digestion?</t>
    </r>
  </si>
  <si>
    <r>
      <rPr>
        <b/>
        <sz val="12"/>
        <rFont val="Arial"/>
        <family val="2"/>
      </rPr>
      <t xml:space="preserve">Q22. </t>
    </r>
    <r>
      <rPr>
        <sz val="12"/>
        <rFont val="Arial"/>
        <family val="2"/>
      </rPr>
      <t>If manure or biogas from this facility is transported to an offsite digester, treatment, or upgrading facility, please describe the transport method (truck, pipeline, etc).</t>
    </r>
  </si>
  <si>
    <r>
      <rPr>
        <b/>
        <sz val="12"/>
        <rFont val="Arial"/>
        <family val="2"/>
      </rPr>
      <t>Q23.</t>
    </r>
    <r>
      <rPr>
        <sz val="12"/>
        <rFont val="Arial"/>
        <family val="2"/>
      </rPr>
      <t xml:space="preserve"> If manure or biogas from this facility is transported to an offsite digester, treatment, or upgrading facility, please provide the name or location of the recipient facility.</t>
    </r>
  </si>
  <si>
    <r>
      <rPr>
        <b/>
        <sz val="12"/>
        <rFont val="Arial"/>
        <family val="2"/>
      </rPr>
      <t>Q24.</t>
    </r>
    <r>
      <rPr>
        <sz val="12"/>
        <rFont val="Arial"/>
        <family val="2"/>
      </rPr>
      <t xml:space="preserve">  Please provide any additional information about manure and methane management at this facility, if applicable.</t>
    </r>
  </si>
  <si>
    <r>
      <rPr>
        <b/>
        <sz val="12"/>
        <rFont val="Arial"/>
        <family val="2"/>
      </rPr>
      <t>Q25.</t>
    </r>
    <r>
      <rPr>
        <sz val="12"/>
        <rFont val="Arial"/>
        <family val="2"/>
      </rPr>
      <t xml:space="preserve">  Please provide any additional notes, comments, or feedback on this form or the plume notification process, if applicable.</t>
    </r>
  </si>
  <si>
    <t>Spreadsheet Versions</t>
  </si>
  <si>
    <t>*</t>
  </si>
  <si>
    <t>Notes about the the differences between spreadsheet versions</t>
  </si>
  <si>
    <t>The spreadsheet version is defined by the _vxxx where xxx represents the version</t>
  </si>
  <si>
    <t>Some files have the same version number, but have different content. The _RD, and _ISD are used to differentiate these files.</t>
  </si>
  <si>
    <t>Table 1. Version Overview</t>
  </si>
  <si>
    <t>Version</t>
  </si>
  <si>
    <t>Date</t>
  </si>
  <si>
    <t>Notes</t>
  </si>
  <si>
    <t>v003_RD</t>
  </si>
  <si>
    <t>V003 sent from RD to ISD for review</t>
  </si>
  <si>
    <t>v003_ISD</t>
  </si>
  <si>
    <t>V003 updated by ISD with feature requests and comments</t>
  </si>
  <si>
    <t>v004</t>
  </si>
  <si>
    <t>Unused</t>
  </si>
  <si>
    <t>v005</t>
  </si>
  <si>
    <t>RD made the v003_ISD updates and v005 will be copied to v006 for ISD review</t>
  </si>
  <si>
    <t>v006</t>
  </si>
  <si>
    <t>ISD's Review of v005, other parties may want to review</t>
  </si>
  <si>
    <t>CARB Issue Tracking and Feedback Log</t>
  </si>
  <si>
    <t>The '_issue_tracking' tab is used to track comments and their resolutions and maintain a list of issues that still need to be addressed</t>
  </si>
  <si>
    <t>Table 1. Feedback Status Codes</t>
  </si>
  <si>
    <t>Code</t>
  </si>
  <si>
    <t>Description</t>
  </si>
  <si>
    <t>Received</t>
  </si>
  <si>
    <t>Feedback received and tracked in this spreadsheet tab</t>
  </si>
  <si>
    <t>Pending</t>
  </si>
  <si>
    <t>Feedback has been addressed in part, but has not been completely resolved</t>
  </si>
  <si>
    <t>Consider Future</t>
  </si>
  <si>
    <t>Consider for a future version</t>
  </si>
  <si>
    <t>Resolved</t>
  </si>
  <si>
    <t>Feedback has been resolved</t>
  </si>
  <si>
    <t>Table 2.  Feedback &amp; Status</t>
  </si>
  <si>
    <t>ID</t>
  </si>
  <si>
    <t>Comment</t>
  </si>
  <si>
    <t>Commenter</t>
  </si>
  <si>
    <t>Status</t>
  </si>
  <si>
    <t>Response-form_DairyDigesterOperators</t>
  </si>
  <si>
    <t>ISD</t>
  </si>
  <si>
    <t>File received from ISD regarding dairy digester feedback.  This file was copied locally and renamed to: dairy_digester_operator_feedback_v001.xlsx</t>
  </si>
  <si>
    <t>Creating dairy_digester_operator_feedback_v002.xlsx</t>
  </si>
  <si>
    <t>Tony Held</t>
  </si>
  <si>
    <t>Created based on landfill_operator_feedback_v070.xlsx to transfer contents of v001 to a useable excel template
Notification Timestamp not included because that is based on when the email is sent (which can't be known when creating the spreadsheet)</t>
  </si>
  <si>
    <t>Creating dairy_digester_operator_feedback_v003.xlsx</t>
  </si>
  <si>
    <t>Created checkbox-like option for mangement and equipment lists</t>
  </si>
  <si>
    <r>
      <rPr>
        <sz val="11"/>
        <color rgb="FF000000"/>
        <rFont val="Calibri"/>
        <family val="2"/>
        <scheme val="minor"/>
      </rPr>
      <t xml:space="preserve">Q20 - Please replace options with the </t>
    </r>
    <r>
      <rPr>
        <sz val="11"/>
        <color rgb="FFD94A2C"/>
        <rFont val="Calibri"/>
        <family val="2"/>
        <scheme val="minor"/>
      </rPr>
      <t xml:space="preserve">revised list </t>
    </r>
    <r>
      <rPr>
        <sz val="11"/>
        <color rgb="FF000000"/>
        <rFont val="Calibri"/>
        <family val="2"/>
        <scheme val="minor"/>
      </rPr>
      <t xml:space="preserve">to the right --&gt;
</t>
    </r>
  </si>
  <si>
    <t>Emily</t>
  </si>
  <si>
    <t>•  Biogas conditioning (e.g., hydrogen sulfide, moisture,
     particulate removal)  
•  Biogas moving and handling equipement (e.g., blower, compressor, low pressure gas pipelines)
•  Biomethane upgrading (e.g., membrane or other form of CO2 removal)
•  Covered lagoon anaerobic digester
•  In-vessel anaerobic digester
•  Electricity generation or other combustion equipment
•  Heating/process fuel equipment
•  Fuel cells
•  Common carrier gas pipeline (Interconnection point of receipt) 
•  Onsite fuel use or dispensing</t>
  </si>
  <si>
    <t>Changed Q22 from: 
Q22.  Please describe the transport method (truck, pipeline, etc) 
(If manure or biogas from this facility is transported to an offsite digester, treatment, or upgrading facility):
To: Q22. If manure or biogas from this facility is transported to an offsite digester, treatment, or upgrading facility, please describe the transport method (truck, pipeline, etc):</t>
  </si>
  <si>
    <t>Changed Q23 from:
Q23.  Please provide the name or location of the recipient facility 
(If manure or biogas from this facility is transported to an offsite digester, treatment, or upgrading facility):
To:
Q23. If manure or biogas from this facility is transported to an offsite digester, treatment, or upgrading facility, please provide the name or location of the recipient facility:</t>
  </si>
  <si>
    <t xml:space="preserve"> Q19 and Q20 - replaced X column with check boxes. Will this work for the form?</t>
  </si>
  <si>
    <t>Anthy/Emily</t>
  </si>
  <si>
    <t>RD would like to use checkboxes too, but checkboxes don't work with our linux/python approach to excel file manipulation.  If we switch to checkboxes, we will have to create and ingest spreadsheets by hand, which would be too time consuming.
Alignment shifted to left so the 'x' would be closer to the option.</t>
  </si>
  <si>
    <t>Q12 - please change "Other digester component" option to "Digester component (other)"</t>
  </si>
  <si>
    <r>
      <rPr>
        <sz val="11"/>
        <color rgb="FF000000"/>
        <rFont val="Calibri"/>
        <family val="2"/>
        <scheme val="minor"/>
      </rPr>
      <t xml:space="preserve">Q19 - We shortened the list so it wouldn't  be too overwhelming for respondents. Please update selections to the shortened </t>
    </r>
    <r>
      <rPr>
        <sz val="11"/>
        <color rgb="FFD94A2C"/>
        <rFont val="Calibri"/>
        <family val="2"/>
        <scheme val="minor"/>
      </rPr>
      <t xml:space="preserve">revised list </t>
    </r>
    <r>
      <rPr>
        <sz val="11"/>
        <color rgb="FF000000"/>
        <rFont val="Calibri"/>
        <family val="2"/>
        <scheme val="minor"/>
      </rPr>
      <t xml:space="preserve">to the right. Also, we prefer this order (they are grouped by similar processes), not alphabetical --&gt; 
</t>
    </r>
  </si>
  <si>
    <t>Solid/dry scrape manure collection
Vacuum manure collection
Liquid/flush manure collection
Pasture
Dry lot/corral
Solid storage 
Solar drying
Composting (aerated, in vessel, windrows)
Compost bedded pack barn
Slatted floor pit storage
Anaerobic Lagoon
Anaerobic digester
Vermifiltration
Liquid/slurry
Mechanical separator (screens, centrifuge, press)
Gravity-based separator (settling basin, sand lane)
Weeping wall
Flocculation
Daily spread
Land application (flood)
Land application (subsurface drip)</t>
  </si>
  <si>
    <t>How do we envision they would report "Not Found" ? I don't see an option for this</t>
  </si>
  <si>
    <t>Not sure exactly if this relates to Q11, but a no leak detected option was added to the drop down list and the options were reordered.  Please indicate if this addresses the comment</t>
  </si>
  <si>
    <r>
      <rPr>
        <sz val="11"/>
        <color rgb="FF000000"/>
        <rFont val="Calibri"/>
        <family val="2"/>
        <scheme val="minor"/>
      </rPr>
      <t xml:space="preserve">Revised Q10: 
From: 
Q10.  Instrument used to locate the leak (e.g., Fisher Scientific TVA2020; RKI Multigas Analyzer Eagle 2; TDL). 
To: 
Instrument used to </t>
    </r>
    <r>
      <rPr>
        <u/>
        <sz val="11"/>
        <color rgb="FF000000"/>
        <rFont val="Calibri"/>
        <family val="2"/>
        <scheme val="minor"/>
      </rPr>
      <t>perform monitoring</t>
    </r>
    <r>
      <rPr>
        <sz val="11"/>
        <color rgb="FF000000"/>
        <rFont val="Calibri"/>
        <family val="2"/>
        <scheme val="minor"/>
      </rPr>
      <t xml:space="preserve"> (e.g., Fisher Scientific TVA2020; RKI Multigas Analyzer Eagle 2; TDL).</t>
    </r>
  </si>
  <si>
    <r>
      <rPr>
        <sz val="11"/>
        <color rgb="FF000000"/>
        <rFont val="Calibri"/>
        <family val="2"/>
        <scheme val="minor"/>
      </rPr>
      <t xml:space="preserve">Thoughts on </t>
    </r>
    <r>
      <rPr>
        <b/>
        <sz val="11"/>
        <color rgb="FF000000"/>
        <rFont val="Calibri"/>
        <family val="2"/>
        <scheme val="minor"/>
      </rPr>
      <t>Q9</t>
    </r>
    <r>
      <rPr>
        <sz val="11"/>
        <color rgb="FF000000"/>
        <rFont val="Calibri"/>
        <family val="2"/>
        <scheme val="minor"/>
      </rPr>
      <t xml:space="preserve">: in the previous campaign, CalBio said they used an infrared camera. I'm not familiar with those, but would that give a result in ppm? Since digesters aren't required to do method 21 style monitoring, consider allowing other options/units of measurement.  </t>
    </r>
  </si>
  <si>
    <t>Wording changed to the following for review:
Q9:  Please provide the maximum concentration of methane leak (in ppmv if applicable/possible).</t>
  </si>
  <si>
    <t>Labels changed to use a more uniform punctuation, if they a words that are not sentence-like, they don't end with a ":" or ".", instead they have no trailing punctuation.  If they are sentence-like, they end in a "." or "?"</t>
  </si>
  <si>
    <t>_versioning tab created to document the differences between spreadsheet verions</t>
  </si>
  <si>
    <t>Q9 revision: "in ppmv if applicable/possible" revised to “in ppmv, if applicable”</t>
  </si>
  <si>
    <t>Anthy</t>
  </si>
  <si>
    <t xml:space="preserve">Q12 options not alphabetized -- "Digester component (other)" </t>
  </si>
  <si>
    <t>CARB Drop Down Data Tab</t>
  </si>
  <si>
    <t>The _carb_only tab is used in part to create interactive drop down menu options for the Feedback form</t>
  </si>
  <si>
    <t>Please do not edit this tab unless you are a California Air Resources Board (CARB) software developer.</t>
  </si>
  <si>
    <t>Do not remove blank lines or try to reformat this sheet as it will corrupt how the array/spill functions are designed</t>
  </si>
  <si>
    <t>Tables associated with drop down options</t>
  </si>
  <si>
    <t>Table 1.  Methane Description Options</t>
  </si>
  <si>
    <t>No leak detected</t>
  </si>
  <si>
    <t>An intentional or allowable vent (i.e. the operator was aware of, and/or would not repair)</t>
  </si>
  <si>
    <t>Due to a temporary activity (i.e. would be resolved without corrective action when the activity is completed)</t>
  </si>
  <si>
    <t>Operator was aware of the leak prior to receiving the CARB plume notification and/or repairs were in progress</t>
  </si>
  <si>
    <t>An unintentional leak (i.e. the operator was not aware of, and could be repaired if discovered)</t>
  </si>
  <si>
    <t>Table 2.  Methane Location Options</t>
  </si>
  <si>
    <t>Animal housing/barn/corral/lot</t>
  </si>
  <si>
    <t>Biogas conditioning/upgrading equipment</t>
  </si>
  <si>
    <t>Biogas moving/handling equipment</t>
  </si>
  <si>
    <t>Digester cover</t>
  </si>
  <si>
    <t>Effluent pond</t>
  </si>
  <si>
    <t>Interconnection/pipeline</t>
  </si>
  <si>
    <t>Manure collection pit</t>
  </si>
  <si>
    <t>Manure separator</t>
  </si>
  <si>
    <t>Open lagoon</t>
  </si>
  <si>
    <t xml:space="preserve">Other </t>
  </si>
  <si>
    <t>Stacking slab/stockpile/other manure storage</t>
  </si>
  <si>
    <t>Table 3.  Methane Cause Options</t>
  </si>
  <si>
    <t>Construction activity</t>
  </si>
  <si>
    <t>Damaged/broken component (e.g. tear in digester cover, loose flange/port/seal)</t>
  </si>
  <si>
    <t>Maintenance/repair/testing activity</t>
  </si>
  <si>
    <t>Manure management activity</t>
  </si>
  <si>
    <t>Other</t>
  </si>
  <si>
    <t>Venting-intentional/routine</t>
  </si>
  <si>
    <t>Table 4.  Able to be Repaired Options</t>
  </si>
  <si>
    <t>No</t>
  </si>
  <si>
    <t>Table 5.  All manure management practices and methods utilized at this facility</t>
  </si>
  <si>
    <t>Solid/dry scrape manure collection</t>
  </si>
  <si>
    <t>Vacuum manure collection</t>
  </si>
  <si>
    <t>Liquid/flush manure collection</t>
  </si>
  <si>
    <t>Pasture</t>
  </si>
  <si>
    <t>Dry lot/corral</t>
  </si>
  <si>
    <t>Solid storage</t>
  </si>
  <si>
    <t>Solar drying</t>
  </si>
  <si>
    <t>Composting (aerated, in vessel, windrows)</t>
  </si>
  <si>
    <t>Compost bedded pack barn</t>
  </si>
  <si>
    <t>Slatted floor pit storage</t>
  </si>
  <si>
    <t>Anaerobic Lagoon</t>
  </si>
  <si>
    <t>Anaerobic digester</t>
  </si>
  <si>
    <t>Vermifiltration</t>
  </si>
  <si>
    <t>Liquid/slurry</t>
  </si>
  <si>
    <t>Mechanical separator (screens, centrifuge, press)</t>
  </si>
  <si>
    <t>Gravity-based separator (settling basin, sand lane)</t>
  </si>
  <si>
    <t>Weeping wall</t>
  </si>
  <si>
    <t>Flocculation</t>
  </si>
  <si>
    <t>Daily spread</t>
  </si>
  <si>
    <t>Land application (flood)</t>
  </si>
  <si>
    <t>Land application (subsurface drip)</t>
  </si>
  <si>
    <t>Table 6.  Biogas-related Equipment or Operations</t>
  </si>
  <si>
    <t>Biogas conditioning (e.g., hydrogen sulfide, moisture, particulate removal)</t>
  </si>
  <si>
    <t>Biogas moving and handling equipement (e.g., blower, compressor, low pressure gas pipelines)</t>
  </si>
  <si>
    <t>Biomethane upgrading (e.g., membrane or other form of CO2 removal)</t>
  </si>
  <si>
    <t>Covered lagoon anaerobic digester</t>
  </si>
  <si>
    <t>In-vessel anaerobic digester</t>
  </si>
  <si>
    <t>Electricity generation or other combustion equipment</t>
  </si>
  <si>
    <t>Heating/process fuel equipment</t>
  </si>
  <si>
    <t>Fuel cells</t>
  </si>
  <si>
    <t>Common carrier gas pipeline (Interconnection point of receipt)</t>
  </si>
  <si>
    <t>Onsite fuel use or dispensing</t>
  </si>
  <si>
    <t>Q11.  Description of the Methane Emissions Drop Down Options</t>
  </si>
  <si>
    <t>Options as a list</t>
  </si>
  <si>
    <t>Q12.  Location of the Methane Emissions Drop Down Options</t>
  </si>
  <si>
    <t>Q14.  Cause of the Methane Emissions Drop Down Options</t>
  </si>
  <si>
    <t>Q16.  Was Repaired Drop Down Options</t>
  </si>
  <si>
    <t>Q19.  Manure Management Practices and Methods Drop Down Options</t>
  </si>
  <si>
    <t>Q20.  Biogas-related Equipment or Operations Drop Down Options</t>
  </si>
  <si>
    <t>JSON Schema Tab</t>
  </si>
  <si>
    <t>The _json_schema tab is used to specify formatting schemas should one wish to export spreadsheet data to a json format.</t>
  </si>
  <si>
    <t>Please do not edit this tab unless you are a California Air Resources Board (CARB) software developer</t>
  </si>
  <si>
    <t>Tabs will be imported starting with the row immediately beneath the shaded header.</t>
  </si>
  <si>
    <t>Subsequent rows will also be imported until the first  blank tab name is encountered</t>
  </si>
  <si>
    <t>Tab Name</t>
  </si>
  <si>
    <t>JSON Formatting Schema</t>
  </si>
  <si>
    <t>Feedback Form</t>
  </si>
  <si>
    <t>dairy_digester_v01_00</t>
  </si>
  <si>
    <t>The _json_metadata tab is used to store key/value pairs to be included in the export of this spreadsheet to json.</t>
  </si>
  <si>
    <t>Key value pairs will be read in starting with the row immediately beneath the green header.</t>
  </si>
  <si>
    <t>Key value pairs will be read on subsequent rows until the first blank key is encountered</t>
  </si>
  <si>
    <t>Key</t>
  </si>
  <si>
    <t>Value</t>
  </si>
  <si>
    <t>sector</t>
  </si>
  <si>
    <t>Dairy Digester</t>
  </si>
  <si>
    <t>Red (alert) color</t>
  </si>
  <si>
    <t>#FFCCCB</t>
  </si>
  <si>
    <t>CARB Named Range Diagnostics</t>
  </si>
  <si>
    <t>Run the subroutine list_named_ranges() to update the diagnostic information below</t>
  </si>
  <si>
    <t>Address</t>
  </si>
  <si>
    <t>Named Range</t>
  </si>
  <si>
    <t>Is Drop Down</t>
  </si>
  <si>
    <t>$D$51</t>
  </si>
  <si>
    <t>jinja_able_to_repair</t>
  </si>
  <si>
    <t>$D$40</t>
  </si>
  <si>
    <t>jinja_additional_activities</t>
  </si>
  <si>
    <t>$D$93</t>
  </si>
  <si>
    <t>jinja_additional_manure_management</t>
  </si>
  <si>
    <t>$D$97</t>
  </si>
  <si>
    <t>jinja_additional_notes</t>
  </si>
  <si>
    <t>$D$90</t>
  </si>
  <si>
    <t>jinja_anaerobic_digestion_portion</t>
  </si>
  <si>
    <t>$D$80</t>
  </si>
  <si>
    <t>jinja_bio_biogas_conditioning</t>
  </si>
  <si>
    <t>$D$81</t>
  </si>
  <si>
    <t>jinja_bio_biogas_moving</t>
  </si>
  <si>
    <t>$D$82</t>
  </si>
  <si>
    <t>jinja_bio_biomethane_upgrading</t>
  </si>
  <si>
    <t>$D$88</t>
  </si>
  <si>
    <t>jinja_bio_common_carrier</t>
  </si>
  <si>
    <t>$D$83</t>
  </si>
  <si>
    <t>jinja_bio_covered_lagoon</t>
  </si>
  <si>
    <t>$D$85</t>
  </si>
  <si>
    <t>jinja_bio_electricity</t>
  </si>
  <si>
    <t>$D$87</t>
  </si>
  <si>
    <t>jinja_bio_fuel_cells</t>
  </si>
  <si>
    <t>$D$86</t>
  </si>
  <si>
    <t>jinja_bio_heating</t>
  </si>
  <si>
    <t>$D$84</t>
  </si>
  <si>
    <t>jinja_bio_in_vessel</t>
  </si>
  <si>
    <t>$D$89</t>
  </si>
  <si>
    <t>jinja_bio_onsite_fuel</t>
  </si>
  <si>
    <t>$D$35</t>
  </si>
  <si>
    <t>jinja_contact_email</t>
  </si>
  <si>
    <t>$D$33</t>
  </si>
  <si>
    <t>jinja_contact_name</t>
  </si>
  <si>
    <t>$D$34</t>
  </si>
  <si>
    <t>jinja_contact_phone</t>
  </si>
  <si>
    <t>$D$30</t>
  </si>
  <si>
    <t>jinja_digester_facility_name</t>
  </si>
  <si>
    <t>$D$46</t>
  </si>
  <si>
    <t>jinja_emission_cause</t>
  </si>
  <si>
    <t>$D$47</t>
  </si>
  <si>
    <t>jinja_emission_cause_notes</t>
  </si>
  <si>
    <t>$D$44</t>
  </si>
  <si>
    <t>jinja_emission_location</t>
  </si>
  <si>
    <t>$D$45</t>
  </si>
  <si>
    <t>jinja_emission_location_notes</t>
  </si>
  <si>
    <t>$D$43</t>
  </si>
  <si>
    <t>jinja_emission_type_fk</t>
  </si>
  <si>
    <t>$D$32</t>
  </si>
  <si>
    <t>jinja_id_arb_ciwqs</t>
  </si>
  <si>
    <t>$D$21</t>
  </si>
  <si>
    <t>jinja_id_incidence</t>
  </si>
  <si>
    <t>$D$26</t>
  </si>
  <si>
    <t>jinja_id_message</t>
  </si>
  <si>
    <t>$D$22</t>
  </si>
  <si>
    <t>jinja_id_plume</t>
  </si>
  <si>
    <t>$D$41</t>
  </si>
  <si>
    <t>jinja_initial_leak_concentration</t>
  </si>
  <si>
    <t>$D$39</t>
  </si>
  <si>
    <t>jinja_inspection_timestamp</t>
  </si>
  <si>
    <t>$D$42</t>
  </si>
  <si>
    <t>jinja_instrument</t>
  </si>
  <si>
    <t>$D$24</t>
  </si>
  <si>
    <t>jinja_lat_carb</t>
  </si>
  <si>
    <t>$D$31</t>
  </si>
  <si>
    <t>jinja_livestock_facility_name</t>
  </si>
  <si>
    <t>$D$25</t>
  </si>
  <si>
    <t>jinja_long_carb</t>
  </si>
  <si>
    <t>$D$69</t>
  </si>
  <si>
    <t>jinja_manure_anaerobic_digester</t>
  </si>
  <si>
    <t>$D$68</t>
  </si>
  <si>
    <t>jinja_manure_anaerobic_lagoon</t>
  </si>
  <si>
    <t>$D$66</t>
  </si>
  <si>
    <t>jinja_manure_compost_bedded</t>
  </si>
  <si>
    <t>$D$65</t>
  </si>
  <si>
    <t>jinja_manure_composting</t>
  </si>
  <si>
    <t>$D$76</t>
  </si>
  <si>
    <t>jinja_manure_daily_spread</t>
  </si>
  <si>
    <t>$D$62</t>
  </si>
  <si>
    <t>jinja_manure_dry_lot_corral</t>
  </si>
  <si>
    <t>$D$75</t>
  </si>
  <si>
    <t>jinja_manure_flocculation</t>
  </si>
  <si>
    <t>$D$73</t>
  </si>
  <si>
    <t>jinja_manure_gravity_separator</t>
  </si>
  <si>
    <t>$D$78</t>
  </si>
  <si>
    <t>jinja_manure_land_application_drip</t>
  </si>
  <si>
    <t>$D$77</t>
  </si>
  <si>
    <t>jinja_manure_land_application_flood</t>
  </si>
  <si>
    <t>$D$60</t>
  </si>
  <si>
    <t>jinja_manure_liquid_flush</t>
  </si>
  <si>
    <t>$D$71</t>
  </si>
  <si>
    <t>jinja_manure_liquid_slurry</t>
  </si>
  <si>
    <t>$D$72</t>
  </si>
  <si>
    <t>jinja_manure_mechanical_separator</t>
  </si>
  <si>
    <t>$D$61</t>
  </si>
  <si>
    <t>jinja_manure_pasture</t>
  </si>
  <si>
    <t>$D$67</t>
  </si>
  <si>
    <t>jinja_manure_slatted_floor</t>
  </si>
  <si>
    <t>$D$64</t>
  </si>
  <si>
    <t>jinja_manure_solar_drying</t>
  </si>
  <si>
    <t>$D$58</t>
  </si>
  <si>
    <t>jinja_manure_solid_dry_scrape</t>
  </si>
  <si>
    <t>$D$63</t>
  </si>
  <si>
    <t>jinja_manure_solid_storage</t>
  </si>
  <si>
    <t>$D$59</t>
  </si>
  <si>
    <t>jinja_manure_vacuum</t>
  </si>
  <si>
    <t>$D$70</t>
  </si>
  <si>
    <t>jinja_manure_vermifiltration</t>
  </si>
  <si>
    <t>$D$74</t>
  </si>
  <si>
    <t>jinja_manure_weeping_wall</t>
  </si>
  <si>
    <t>$D$53</t>
  </si>
  <si>
    <t>jinja_mitigation_actions</t>
  </si>
  <si>
    <t>$D$52</t>
  </si>
  <si>
    <t>jinja_mitigation_timestamp</t>
  </si>
  <si>
    <t>$D$23</t>
  </si>
  <si>
    <t>jinja_observation_timestamp</t>
  </si>
  <si>
    <t>$D$91</t>
  </si>
  <si>
    <t>jinja_transport_method</t>
  </si>
  <si>
    <t>$D$92</t>
  </si>
  <si>
    <t>jinja_transport_recipient</t>
  </si>
  <si>
    <t>jinji_transport_recipient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</si>
</sst>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
  </numFmts>
  <fonts count="27" x14ac:knownFonts="1">
    <font>
      <sz val="11"/>
      <color theme="1"/>
      <name val="Calibri"/>
      <family val="2"/>
      <scheme val="minor"/>
    </font>
    <font>
      <sz val="12"/>
      <color theme="1"/>
      <name val="Arial"/>
      <family val="2"/>
    </font>
    <font>
      <sz val="12"/>
      <color theme="1"/>
      <name val="Arial"/>
      <family val="2"/>
    </font>
    <font>
      <sz val="12"/>
      <color theme="1"/>
      <name val="Arial"/>
      <family val="2"/>
    </font>
    <font>
      <b/>
      <sz val="12"/>
      <color theme="1"/>
      <name val="Arial"/>
      <family val="2"/>
    </font>
    <font>
      <i/>
      <sz val="12"/>
      <color theme="1"/>
      <name val="Arial"/>
      <family val="2"/>
    </font>
    <font>
      <i/>
      <sz val="11"/>
      <color theme="1"/>
      <name val="Arial"/>
      <family val="2"/>
    </font>
    <font>
      <b/>
      <sz val="11"/>
      <color theme="1"/>
      <name val="Calibri"/>
      <family val="2"/>
      <scheme val="minor"/>
    </font>
    <font>
      <sz val="11"/>
      <color rgb="FF00B050"/>
      <name val="Calibri"/>
      <family val="2"/>
      <scheme val="minor"/>
    </font>
    <font>
      <sz val="12"/>
      <name val="Arial"/>
      <family val="2"/>
    </font>
    <font>
      <sz val="16"/>
      <color theme="1"/>
      <name val="Calibri"/>
      <family val="2"/>
      <scheme val="minor"/>
    </font>
    <font>
      <sz val="11"/>
      <color theme="1" tint="0.24994659260841701"/>
      <name val="Calibri"/>
      <family val="2"/>
      <scheme val="minor"/>
    </font>
    <font>
      <sz val="40"/>
      <color theme="0"/>
      <name val="Calibri Light"/>
      <family val="1"/>
      <scheme val="major"/>
    </font>
    <font>
      <b/>
      <sz val="12"/>
      <name val="Arial"/>
      <family val="2"/>
    </font>
    <font>
      <b/>
      <sz val="12"/>
      <color rgb="FF000000"/>
      <name val="Arial"/>
      <family val="2"/>
    </font>
    <font>
      <sz val="12"/>
      <color rgb="FF000000"/>
      <name val="Arial"/>
      <family val="2"/>
    </font>
    <font>
      <sz val="11"/>
      <color rgb="FF000000"/>
      <name val="Calibri"/>
      <family val="2"/>
      <scheme val="minor"/>
    </font>
    <font>
      <sz val="11"/>
      <color theme="1"/>
      <name val="Calibri"/>
      <family val="2"/>
      <scheme val="minor"/>
    </font>
    <font>
      <u/>
      <sz val="11"/>
      <color theme="10"/>
      <name val="Calibri"/>
      <family val="2"/>
      <scheme val="minor"/>
    </font>
    <font>
      <u/>
      <sz val="12"/>
      <name val="Arial"/>
      <family val="2"/>
    </font>
    <font>
      <u/>
      <sz val="12"/>
      <color theme="1"/>
      <name val="Arial"/>
      <family val="2"/>
    </font>
    <font>
      <sz val="32"/>
      <color theme="0"/>
      <name val="Calibri Light"/>
      <family val="1"/>
      <scheme val="major"/>
    </font>
    <font>
      <sz val="12"/>
      <color theme="5" tint="-0.249977111117893"/>
      <name val="Arial"/>
      <family val="2"/>
    </font>
    <font>
      <sz val="11"/>
      <color rgb="FFD94A2C"/>
      <name val="Calibri"/>
      <family val="2"/>
      <scheme val="minor"/>
    </font>
    <font>
      <u/>
      <sz val="11"/>
      <color rgb="FF000000"/>
      <name val="Calibri"/>
      <family val="2"/>
      <scheme val="minor"/>
    </font>
    <font>
      <b/>
      <sz val="11"/>
      <color rgb="FF000000"/>
      <name val="Calibri"/>
      <family val="2"/>
      <scheme val="minor"/>
    </font>
    <font>
      <sz val="11"/>
      <name val="Calibri"/>
      <family val="2"/>
      <scheme val="minor"/>
    </font>
  </fonts>
  <fills count="11">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4"/>
        <bgColor indexed="64"/>
      </patternFill>
    </fill>
    <fill>
      <patternFill patternType="solid">
        <fgColor theme="1" tint="0.34998626667073579"/>
        <bgColor indexed="64"/>
      </patternFill>
    </fill>
    <fill>
      <patternFill patternType="solid">
        <fgColor theme="0" tint="-4.9989318521683403E-2"/>
        <bgColor indexed="64"/>
      </patternFill>
    </fill>
    <fill>
      <patternFill patternType="solid">
        <fgColor theme="5" tint="0.59996337778862885"/>
        <bgColor indexed="64"/>
      </patternFill>
    </fill>
    <fill>
      <patternFill patternType="solid">
        <fgColor theme="4" tint="0.79998168889431442"/>
        <bgColor indexed="64"/>
      </patternFill>
    </fill>
    <fill>
      <patternFill patternType="solid">
        <fgColor theme="5" tint="0.79998168889431442"/>
        <bgColor indexed="64"/>
      </patternFill>
    </fill>
  </fills>
  <borders count="5">
    <border>
      <left/>
      <right/>
      <top/>
      <bottom/>
      <diagonal/>
    </border>
    <border>
      <left/>
      <right/>
      <top/>
      <bottom style="thin">
        <color auto="1"/>
      </bottom>
      <diagonal/>
    </border>
    <border>
      <left style="thick">
        <color auto="1"/>
      </left>
      <right style="thick">
        <color auto="1"/>
      </right>
      <top style="thick">
        <color auto="1"/>
      </top>
      <bottom style="thick">
        <color auto="1"/>
      </bottom>
      <diagonal/>
    </border>
    <border>
      <left/>
      <right/>
      <top style="hair">
        <color auto="1"/>
      </top>
      <bottom style="hair">
        <color auto="1"/>
      </bottom>
      <diagonal/>
    </border>
    <border>
      <left style="thin">
        <color rgb="FF000000"/>
      </left>
      <right style="thin">
        <color rgb="FF000000"/>
      </right>
      <top style="thin">
        <color rgb="FF000000"/>
      </top>
      <bottom style="thin">
        <color rgb="FF000000"/>
      </bottom>
      <diagonal/>
    </border>
  </borders>
  <cellStyleXfs count="4">
    <xf numFmtId="0" fontId="0" fillId="0" borderId="0"/>
    <xf numFmtId="0" fontId="11" fillId="0" borderId="0"/>
    <xf numFmtId="0" fontId="17" fillId="0" borderId="0"/>
    <xf numFmtId="0" fontId="18" fillId="0" borderId="0" applyNumberFormat="0" applyFill="0" applyBorder="0" applyAlignment="0" applyProtection="0"/>
  </cellStyleXfs>
  <cellXfs count="63">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8" fillId="0" borderId="0" xfId="0" applyFont="1" applyAlignment="1">
      <alignment vertical="top"/>
    </xf>
    <xf numFmtId="0" fontId="10" fillId="4" borderId="0" xfId="0" applyFont="1" applyFill="1"/>
    <xf numFmtId="0" fontId="7" fillId="0" borderId="0" xfId="0" applyFont="1"/>
    <xf numFmtId="0" fontId="7" fillId="0" borderId="1" xfId="0" applyFont="1" applyBorder="1"/>
    <xf numFmtId="0" fontId="0" fillId="3" borderId="0" xfId="0" applyFill="1"/>
    <xf numFmtId="0" fontId="0" fillId="0" borderId="0" xfId="0" applyAlignment="1">
      <alignment horizontal="left"/>
    </xf>
    <xf numFmtId="0" fontId="0" fillId="0" borderId="0" xfId="0" applyAlignment="1">
      <alignment horizontal="left" vertical="center"/>
    </xf>
    <xf numFmtId="0" fontId="10" fillId="8" borderId="0" xfId="0" applyFont="1" applyFill="1"/>
    <xf numFmtId="0" fontId="10" fillId="8" borderId="0" xfId="0" applyFont="1" applyFill="1" applyAlignment="1">
      <alignment wrapText="1"/>
    </xf>
    <xf numFmtId="0" fontId="0" fillId="0" borderId="0" xfId="0" applyAlignment="1">
      <alignment horizontal="left" vertical="center" wrapText="1"/>
    </xf>
    <xf numFmtId="14" fontId="0" fillId="0" borderId="0" xfId="0" applyNumberFormat="1" applyAlignment="1">
      <alignment horizontal="left" vertical="center"/>
    </xf>
    <xf numFmtId="0" fontId="10" fillId="8" borderId="0" xfId="0" applyFont="1" applyFill="1" applyAlignment="1">
      <alignment horizontal="left"/>
    </xf>
    <xf numFmtId="0" fontId="10" fillId="4" borderId="0" xfId="0" applyFont="1" applyFill="1" applyAlignment="1">
      <alignment horizontal="left"/>
    </xf>
    <xf numFmtId="0" fontId="0" fillId="0" borderId="0" xfId="0" applyAlignment="1">
      <alignment vertical="center"/>
    </xf>
    <xf numFmtId="0" fontId="4" fillId="9" borderId="2" xfId="0" applyFont="1" applyFill="1" applyBorder="1" applyAlignment="1" applyProtection="1">
      <alignment horizontal="left" vertical="center" wrapText="1"/>
      <protection locked="0"/>
    </xf>
    <xf numFmtId="0" fontId="16" fillId="0" borderId="0" xfId="0" applyFont="1" applyAlignment="1">
      <alignment horizontal="left" vertical="center" wrapText="1"/>
    </xf>
    <xf numFmtId="0" fontId="0" fillId="0" borderId="0" xfId="0" quotePrefix="1" applyAlignment="1">
      <alignment horizontal="left" vertical="center" wrapText="1"/>
    </xf>
    <xf numFmtId="0" fontId="10" fillId="10" borderId="0" xfId="2" applyFont="1" applyFill="1"/>
    <xf numFmtId="0" fontId="18" fillId="0" borderId="0" xfId="3" applyAlignment="1">
      <alignment vertical="center"/>
    </xf>
    <xf numFmtId="0" fontId="0" fillId="0" borderId="0" xfId="0" applyAlignment="1">
      <alignment vertical="center" wrapText="1"/>
    </xf>
    <xf numFmtId="14" fontId="0" fillId="0" borderId="0" xfId="0" applyNumberFormat="1" applyAlignment="1">
      <alignment vertical="center"/>
    </xf>
    <xf numFmtId="0" fontId="17" fillId="0" borderId="0" xfId="0" applyFont="1" applyAlignment="1">
      <alignment horizontal="left" vertical="center" wrapText="1"/>
    </xf>
    <xf numFmtId="0" fontId="26" fillId="0" borderId="4" xfId="0" applyFont="1" applyBorder="1" applyAlignment="1">
      <alignment horizontal="left" vertical="center" wrapText="1"/>
    </xf>
    <xf numFmtId="0" fontId="22" fillId="2" borderId="3" xfId="0" applyFont="1" applyFill="1" applyBorder="1" applyAlignment="1" applyProtection="1">
      <alignment horizontal="left" vertical="center" wrapText="1"/>
      <protection locked="0"/>
    </xf>
    <xf numFmtId="14" fontId="0" fillId="0" borderId="0" xfId="0" applyNumberFormat="1" applyAlignment="1">
      <alignment horizontal="left" vertical="center" wrapText="1"/>
    </xf>
    <xf numFmtId="0" fontId="2" fillId="2" borderId="0" xfId="0" applyFont="1" applyFill="1" applyAlignment="1" applyProtection="1">
      <alignment horizontal="left" vertical="center" wrapText="1"/>
      <protection locked="0"/>
    </xf>
    <xf numFmtId="164" fontId="2" fillId="2" borderId="0" xfId="0" applyNumberFormat="1" applyFont="1" applyFill="1" applyAlignment="1" applyProtection="1">
      <alignment horizontal="left" vertical="center" wrapText="1"/>
      <protection locked="0"/>
    </xf>
    <xf numFmtId="0" fontId="2" fillId="2" borderId="0" xfId="0" applyFont="1" applyFill="1" applyAlignment="1" applyProtection="1">
      <alignment horizontal="left" vertical="center"/>
      <protection locked="0"/>
    </xf>
    <xf numFmtId="0" fontId="11" fillId="0" borderId="0" xfId="1"/>
    <xf numFmtId="0" fontId="11" fillId="0" borderId="0" xfId="1" applyAlignment="1">
      <alignment vertical="center"/>
    </xf>
    <xf numFmtId="0" fontId="12" fillId="5" borderId="0" xfId="1" applyFont="1" applyFill="1" applyAlignment="1">
      <alignment horizontal="centerContinuous" vertical="center"/>
    </xf>
    <xf numFmtId="0" fontId="21" fillId="5" borderId="0" xfId="1" applyFont="1" applyFill="1" applyAlignment="1">
      <alignment horizontal="centerContinuous" vertical="center"/>
    </xf>
    <xf numFmtId="0" fontId="11" fillId="6" borderId="0" xfId="1" applyFill="1" applyAlignment="1">
      <alignment horizontal="centerContinuous"/>
    </xf>
    <xf numFmtId="0" fontId="11" fillId="6" borderId="0" xfId="1" applyFill="1" applyAlignment="1">
      <alignment horizontal="center"/>
    </xf>
    <xf numFmtId="0" fontId="2" fillId="0" borderId="0" xfId="0" applyFont="1" applyAlignment="1">
      <alignment horizontal="center" vertical="center"/>
    </xf>
    <xf numFmtId="0" fontId="2" fillId="0" borderId="0" xfId="0" applyFont="1" applyAlignment="1">
      <alignment vertical="center"/>
    </xf>
    <xf numFmtId="0" fontId="3" fillId="0" borderId="0" xfId="0" applyFont="1" applyAlignment="1">
      <alignment vertical="center"/>
    </xf>
    <xf numFmtId="0" fontId="2" fillId="7" borderId="0" xfId="0" applyFont="1" applyFill="1" applyAlignment="1">
      <alignment horizontal="left" vertical="center"/>
    </xf>
    <xf numFmtId="0" fontId="11" fillId="7" borderId="0" xfId="1" applyFill="1" applyAlignment="1">
      <alignment horizontal="left" vertical="center"/>
    </xf>
    <xf numFmtId="0" fontId="11" fillId="0" borderId="0" xfId="1" applyAlignment="1">
      <alignment horizontal="left" vertical="center"/>
    </xf>
    <xf numFmtId="0" fontId="2" fillId="2" borderId="0" xfId="0" applyFont="1" applyFill="1" applyAlignment="1">
      <alignment horizontal="left" vertical="center"/>
    </xf>
    <xf numFmtId="0" fontId="11" fillId="2" borderId="0" xfId="1" applyFill="1" applyAlignment="1">
      <alignment horizontal="left" vertical="center"/>
    </xf>
    <xf numFmtId="0" fontId="2" fillId="9" borderId="0" xfId="0" applyFont="1" applyFill="1" applyAlignment="1">
      <alignment horizontal="left" vertical="center"/>
    </xf>
    <xf numFmtId="0" fontId="11" fillId="9" borderId="0" xfId="1" applyFill="1" applyAlignment="1">
      <alignment horizontal="left" vertical="center"/>
    </xf>
    <xf numFmtId="0" fontId="2" fillId="7" borderId="0" xfId="0" applyFont="1" applyFill="1" applyAlignment="1">
      <alignment horizontal="left" vertical="top"/>
    </xf>
    <xf numFmtId="0" fontId="11" fillId="7" borderId="0" xfId="1" applyFill="1" applyAlignment="1">
      <alignment horizontal="left"/>
    </xf>
    <xf numFmtId="0" fontId="2" fillId="7" borderId="0" xfId="0" applyFont="1" applyFill="1" applyAlignment="1">
      <alignment horizontal="left" vertical="center" wrapText="1"/>
    </xf>
    <xf numFmtId="164" fontId="2" fillId="7" borderId="0" xfId="0" applyNumberFormat="1" applyFont="1" applyFill="1" applyAlignment="1">
      <alignment horizontal="left" vertical="center" wrapText="1"/>
    </xf>
    <xf numFmtId="0" fontId="15"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5" fillId="0" borderId="0" xfId="0" applyFont="1" applyAlignment="1">
      <alignment horizontal="left" vertical="center"/>
    </xf>
    <xf numFmtId="0" fontId="9" fillId="0" borderId="0" xfId="0" applyFont="1" applyAlignment="1">
      <alignment horizontal="left" vertical="center" wrapText="1"/>
    </xf>
    <xf numFmtId="0" fontId="4" fillId="0" borderId="0" xfId="0" applyFont="1" applyAlignment="1">
      <alignment horizontal="left" vertical="center" wrapText="1"/>
    </xf>
    <xf numFmtId="0" fontId="2" fillId="0" borderId="3" xfId="0" applyFont="1" applyBorder="1" applyAlignment="1">
      <alignment horizontal="left" vertical="center" wrapText="1"/>
    </xf>
    <xf numFmtId="0" fontId="2" fillId="0" borderId="3" xfId="0" applyFont="1" applyBorder="1" applyAlignment="1">
      <alignment horizontal="left" vertical="center"/>
    </xf>
    <xf numFmtId="0" fontId="6" fillId="0" borderId="0" xfId="0" applyFont="1" applyAlignment="1">
      <alignment horizontal="left" vertical="center"/>
    </xf>
    <xf numFmtId="0" fontId="9" fillId="0" borderId="0" xfId="0" applyFont="1" applyAlignment="1">
      <alignment horizontal="left" vertical="center"/>
    </xf>
    <xf numFmtId="22" fontId="0" fillId="0" borderId="0" xfId="0" applyNumberFormat="1"/>
  </cellXfs>
  <cellStyles count="4">
    <cellStyle name="Hyperlink" xfId="3" builtinId="8"/>
    <cellStyle name="Normal" xfId="0" builtinId="0"/>
    <cellStyle name="Normal 2" xfId="2" xr:uid="{A763DB28-C2D7-4D86-94F7-D05CFB9105EC}"/>
    <cellStyle name="Normal 3" xfId="1" xr:uid="{34B4562B-54D1-406A-9AEB-82C17D409F56}"/>
  </cellStyles>
  <dxfs count="26">
    <dxf>
      <fill>
        <patternFill>
          <bgColor rgb="FFFFFF00"/>
        </patternFill>
      </fill>
    </dxf>
    <dxf>
      <fill>
        <patternFill>
          <bgColor rgb="FFFFFF00"/>
        </patternFill>
      </fil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colors>
    <mruColors>
      <color rgb="FFFFCCCB"/>
      <color rgb="FFFF474C"/>
      <color rgb="FFFF8585"/>
      <color rgb="FFC4450C"/>
      <color rgb="FF000000"/>
      <color rgb="FFFF3399"/>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5</xdr:row>
      <xdr:rowOff>27819</xdr:rowOff>
    </xdr:from>
    <xdr:to>
      <xdr:col>4</xdr:col>
      <xdr:colOff>283633</xdr:colOff>
      <xdr:row>5</xdr:row>
      <xdr:rowOff>485019</xdr:rowOff>
    </xdr:to>
    <xdr:sp macro="" textlink="">
      <xdr:nvSpPr>
        <xdr:cNvPr id="6" name="Rectangle: Diagonal Corners Rounded 5">
          <a:extLst>
            <a:ext uri="{FF2B5EF4-FFF2-40B4-BE49-F238E27FC236}">
              <a16:creationId xmlns:a16="http://schemas.microsoft.com/office/drawing/2014/main" id="{69702AE1-A584-4421-8834-5564908B1B04}"/>
            </a:ext>
          </a:extLst>
        </xdr:cNvPr>
        <xdr:cNvSpPr/>
      </xdr:nvSpPr>
      <xdr:spPr>
        <a:xfrm>
          <a:off x="298450" y="1846036"/>
          <a:ext cx="10071100" cy="457200"/>
        </a:xfrm>
        <a:prstGeom prst="round2DiagRect">
          <a:avLst/>
        </a:prstGeom>
        <a:solidFill>
          <a:schemeClr val="accent2"/>
        </a:solidFill>
        <a:ln>
          <a:solidFill>
            <a:schemeClr val="accent1">
              <a:shade val="15000"/>
              <a:alpha val="8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1. Instructions</a:t>
          </a:r>
          <a:endParaRPr lang="en-US" sz="1600" baseline="0">
            <a:solidFill>
              <a:schemeClr val="bg1"/>
            </a:solidFill>
          </a:endParaRPr>
        </a:p>
      </xdr:txBody>
    </xdr:sp>
    <xdr:clientData/>
  </xdr:twoCellAnchor>
  <xdr:twoCellAnchor>
    <xdr:from>
      <xdr:col>1</xdr:col>
      <xdr:colOff>0</xdr:colOff>
      <xdr:row>27</xdr:row>
      <xdr:rowOff>27819</xdr:rowOff>
    </xdr:from>
    <xdr:to>
      <xdr:col>4</xdr:col>
      <xdr:colOff>283633</xdr:colOff>
      <xdr:row>27</xdr:row>
      <xdr:rowOff>485019</xdr:rowOff>
    </xdr:to>
    <xdr:sp macro="" textlink="">
      <xdr:nvSpPr>
        <xdr:cNvPr id="8" name="Rectangle: Diagonal Corners Rounded 7">
          <a:extLst>
            <a:ext uri="{FF2B5EF4-FFF2-40B4-BE49-F238E27FC236}">
              <a16:creationId xmlns:a16="http://schemas.microsoft.com/office/drawing/2014/main" id="{3537D193-C9E9-4E5A-8BB0-2218F4E2C6D0}"/>
            </a:ext>
          </a:extLst>
        </xdr:cNvPr>
        <xdr:cNvSpPr/>
      </xdr:nvSpPr>
      <xdr:spPr>
        <a:xfrm>
          <a:off x="298450" y="75229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3. Facility Information (Confirm/Update)</a:t>
          </a:r>
        </a:p>
      </xdr:txBody>
    </xdr:sp>
    <xdr:clientData/>
  </xdr:twoCellAnchor>
  <xdr:twoCellAnchor>
    <xdr:from>
      <xdr:col>1</xdr:col>
      <xdr:colOff>0</xdr:colOff>
      <xdr:row>18</xdr:row>
      <xdr:rowOff>27819</xdr:rowOff>
    </xdr:from>
    <xdr:to>
      <xdr:col>4</xdr:col>
      <xdr:colOff>283633</xdr:colOff>
      <xdr:row>18</xdr:row>
      <xdr:rowOff>485019</xdr:rowOff>
    </xdr:to>
    <xdr:sp macro="" textlink="">
      <xdr:nvSpPr>
        <xdr:cNvPr id="9" name="Rectangle: Diagonal Corners Rounded 8">
          <a:extLst>
            <a:ext uri="{FF2B5EF4-FFF2-40B4-BE49-F238E27FC236}">
              <a16:creationId xmlns:a16="http://schemas.microsoft.com/office/drawing/2014/main" id="{ADA9A1B2-C2AF-4E56-A2D3-A43A41BB011A}"/>
            </a:ext>
          </a:extLst>
        </xdr:cNvPr>
        <xdr:cNvSpPr/>
      </xdr:nvSpPr>
      <xdr:spPr>
        <a:xfrm>
          <a:off x="298450" y="550363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2. Emission Detection Information</a:t>
          </a:r>
          <a:r>
            <a:rPr lang="en-US" sz="1600" baseline="0">
              <a:solidFill>
                <a:schemeClr val="bg1"/>
              </a:solidFill>
            </a:rPr>
            <a:t> Provided by CARB </a:t>
          </a:r>
          <a:r>
            <a:rPr lang="en-US" sz="1600">
              <a:solidFill>
                <a:schemeClr val="bg1"/>
              </a:solidFill>
            </a:rPr>
            <a:t>(Do Not Edit)</a:t>
          </a:r>
        </a:p>
      </xdr:txBody>
    </xdr:sp>
    <xdr:clientData/>
  </xdr:twoCellAnchor>
  <xdr:twoCellAnchor>
    <xdr:from>
      <xdr:col>1</xdr:col>
      <xdr:colOff>0</xdr:colOff>
      <xdr:row>36</xdr:row>
      <xdr:rowOff>27819</xdr:rowOff>
    </xdr:from>
    <xdr:to>
      <xdr:col>4</xdr:col>
      <xdr:colOff>283633</xdr:colOff>
      <xdr:row>36</xdr:row>
      <xdr:rowOff>485019</xdr:rowOff>
    </xdr:to>
    <xdr:sp macro="" textlink="">
      <xdr:nvSpPr>
        <xdr:cNvPr id="10" name="Rectangle: Diagonal Corners Rounded 9">
          <a:extLst>
            <a:ext uri="{FF2B5EF4-FFF2-40B4-BE49-F238E27FC236}">
              <a16:creationId xmlns:a16="http://schemas.microsoft.com/office/drawing/2014/main" id="{D39B6E4F-0164-4C5D-828C-9CDD5948AE6C}"/>
            </a:ext>
          </a:extLst>
        </xdr:cNvPr>
        <xdr:cNvSpPr/>
      </xdr:nvSpPr>
      <xdr:spPr>
        <a:xfrm>
          <a:off x="298450" y="11415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4.  Follow-up Ground Monitoring Results</a:t>
          </a:r>
          <a:endParaRPr lang="en-US" sz="1600" baseline="0">
            <a:solidFill>
              <a:schemeClr val="bg1"/>
            </a:solidFill>
          </a:endParaRPr>
        </a:p>
      </xdr:txBody>
    </xdr:sp>
    <xdr:clientData/>
  </xdr:twoCellAnchor>
  <xdr:twoCellAnchor>
    <xdr:from>
      <xdr:col>1</xdr:col>
      <xdr:colOff>0</xdr:colOff>
      <xdr:row>54</xdr:row>
      <xdr:rowOff>27819</xdr:rowOff>
    </xdr:from>
    <xdr:to>
      <xdr:col>4</xdr:col>
      <xdr:colOff>283633</xdr:colOff>
      <xdr:row>54</xdr:row>
      <xdr:rowOff>485019</xdr:rowOff>
    </xdr:to>
    <xdr:sp macro="" textlink="">
      <xdr:nvSpPr>
        <xdr:cNvPr id="11" name="Rectangle: Diagonal Corners Rounded 10">
          <a:extLst>
            <a:ext uri="{FF2B5EF4-FFF2-40B4-BE49-F238E27FC236}">
              <a16:creationId xmlns:a16="http://schemas.microsoft.com/office/drawing/2014/main" id="{CCBF60FD-160C-48DF-AB41-226D3A768CA1}"/>
            </a:ext>
          </a:extLst>
        </xdr:cNvPr>
        <xdr:cNvSpPr/>
      </xdr:nvSpPr>
      <xdr:spPr>
        <a:xfrm>
          <a:off x="300567" y="97306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6.  Management Practices</a:t>
          </a:r>
        </a:p>
      </xdr:txBody>
    </xdr:sp>
    <xdr:clientData/>
  </xdr:twoCellAnchor>
  <xdr:twoCellAnchor>
    <xdr:from>
      <xdr:col>1</xdr:col>
      <xdr:colOff>0</xdr:colOff>
      <xdr:row>94</xdr:row>
      <xdr:rowOff>23586</xdr:rowOff>
    </xdr:from>
    <xdr:to>
      <xdr:col>4</xdr:col>
      <xdr:colOff>283633</xdr:colOff>
      <xdr:row>94</xdr:row>
      <xdr:rowOff>480786</xdr:rowOff>
    </xdr:to>
    <xdr:sp macro="" textlink="">
      <xdr:nvSpPr>
        <xdr:cNvPr id="12" name="Rectangle: Diagonal Corners Rounded 11">
          <a:extLst>
            <a:ext uri="{FF2B5EF4-FFF2-40B4-BE49-F238E27FC236}">
              <a16:creationId xmlns:a16="http://schemas.microsoft.com/office/drawing/2014/main" id="{215C4F9B-1F91-4D53-8867-3D7A60CFBD7B}"/>
            </a:ext>
          </a:extLst>
        </xdr:cNvPr>
        <xdr:cNvSpPr/>
      </xdr:nvSpPr>
      <xdr:spPr>
        <a:xfrm>
          <a:off x="298450" y="17257486"/>
          <a:ext cx="10071100"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7.  Supplemental</a:t>
          </a:r>
        </a:p>
      </xdr:txBody>
    </xdr:sp>
    <xdr:clientData/>
  </xdr:twoCellAnchor>
  <xdr:twoCellAnchor>
    <xdr:from>
      <xdr:col>1</xdr:col>
      <xdr:colOff>0</xdr:colOff>
      <xdr:row>48</xdr:row>
      <xdr:rowOff>27819</xdr:rowOff>
    </xdr:from>
    <xdr:to>
      <xdr:col>4</xdr:col>
      <xdr:colOff>283633</xdr:colOff>
      <xdr:row>48</xdr:row>
      <xdr:rowOff>485019</xdr:rowOff>
    </xdr:to>
    <xdr:sp macro="" textlink="">
      <xdr:nvSpPr>
        <xdr:cNvPr id="13" name="Rectangle: Diagonal Corners Rounded 12">
          <a:extLst>
            <a:ext uri="{FF2B5EF4-FFF2-40B4-BE49-F238E27FC236}">
              <a16:creationId xmlns:a16="http://schemas.microsoft.com/office/drawing/2014/main" id="{7E34EF17-718B-4D95-A383-810A01F7EBA9}"/>
            </a:ext>
          </a:extLst>
        </xdr:cNvPr>
        <xdr:cNvSpPr/>
      </xdr:nvSpPr>
      <xdr:spPr>
        <a:xfrm>
          <a:off x="300567" y="9921119"/>
          <a:ext cx="10066866" cy="457200"/>
        </a:xfrm>
        <a:prstGeom prst="round2DiagRect">
          <a:avLst/>
        </a:prstGeom>
        <a:solidFill>
          <a:schemeClr val="accent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nchorCtr="0"/>
        <a:lstStyle/>
        <a:p>
          <a:pPr algn="l"/>
          <a:r>
            <a:rPr lang="en-US" sz="1600">
              <a:solidFill>
                <a:schemeClr val="bg1"/>
              </a:solidFill>
            </a:rPr>
            <a:t>Section 5.  Mitigation Response</a:t>
          </a:r>
          <a:endParaRPr lang="en-US" sz="1600" baseline="0">
            <a:solidFill>
              <a:schemeClr val="bg1"/>
            </a:solidFill>
          </a:endParaRPr>
        </a:p>
      </xdr:txBody>
    </xdr:sp>
    <xdr:clientData/>
  </xdr:twoCellAnchor>
  <xdr:twoCellAnchor editAs="oneCell">
    <xdr:from>
      <xdr:col>1</xdr:col>
      <xdr:colOff>89372</xdr:colOff>
      <xdr:row>1</xdr:row>
      <xdr:rowOff>226262</xdr:rowOff>
    </xdr:from>
    <xdr:to>
      <xdr:col>1</xdr:col>
      <xdr:colOff>1228132</xdr:colOff>
      <xdr:row>2</xdr:row>
      <xdr:rowOff>437709</xdr:rowOff>
    </xdr:to>
    <xdr:pic>
      <xdr:nvPicPr>
        <xdr:cNvPr id="2" name="Picture 1">
          <a:extLst>
            <a:ext uri="{FF2B5EF4-FFF2-40B4-BE49-F238E27FC236}">
              <a16:creationId xmlns:a16="http://schemas.microsoft.com/office/drawing/2014/main" id="{2DEDF226-62FD-4C66-96E2-3358EB7C0F0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5705" y="409706"/>
          <a:ext cx="1138760" cy="860559"/>
        </a:xfrm>
        <a:prstGeom prst="rect">
          <a:avLst/>
        </a:prstGeom>
        <a:solidFill>
          <a:schemeClr val="bg1"/>
        </a:solidFill>
        <a:effectLst>
          <a:outerShdw blurRad="50800" dist="50800" dir="5400000" sx="1000" sy="1000" algn="ctr" rotWithShape="0">
            <a:srgbClr val="000000"/>
          </a:outerShdw>
        </a:effectLst>
      </xdr:spPr>
    </xdr:pic>
    <xdr:clientData/>
  </xdr:twoCellAnchor>
  <xdr:twoCellAnchor editAs="oneCell">
    <xdr:from>
      <xdr:col>3</xdr:col>
      <xdr:colOff>3717326</xdr:colOff>
      <xdr:row>1</xdr:row>
      <xdr:rowOff>104431</xdr:rowOff>
    </xdr:from>
    <xdr:to>
      <xdr:col>4</xdr:col>
      <xdr:colOff>133525</xdr:colOff>
      <xdr:row>2</xdr:row>
      <xdr:rowOff>563217</xdr:rowOff>
    </xdr:to>
    <xdr:pic>
      <xdr:nvPicPr>
        <xdr:cNvPr id="3" name="Picture 2">
          <a:extLst>
            <a:ext uri="{FF2B5EF4-FFF2-40B4-BE49-F238E27FC236}">
              <a16:creationId xmlns:a16="http://schemas.microsoft.com/office/drawing/2014/main" id="{A5FE2378-3CCD-4334-9461-EDE152DABAE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074845" y="287875"/>
          <a:ext cx="1138717" cy="110789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A0102E3-3FDB-4D2A-A0C1-BF2A24336849}" name="_issue_tracking_Table_018" displayName="_issue_tracking_Table_018" ref="B11:D26" totalsRowShown="0">
  <autoFilter ref="B11:D26" xr:uid="{AA0102E3-3FDB-4D2A-A0C1-BF2A24336849}"/>
  <tableColumns count="3">
    <tableColumn id="1" xr3:uid="{7F0C7F73-FDCB-49A5-8076-B4488DD9D28E}" name="Version" dataDxfId="25"/>
    <tableColumn id="3" xr3:uid="{90F9B6FD-4A83-460F-81B1-73D2B428FE60}" name="Date" dataDxfId="24"/>
    <tableColumn id="2" xr3:uid="{57CBEAB8-8619-485A-8BFC-8EE939D45D59}" name="Notes"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8E4CF48-AAEC-4756-B8D6-56F7F8A93943}" name="_issue_tracking_Table_01" displayName="_issue_tracking_Table_01" ref="B9:C13" totalsRowShown="0">
  <autoFilter ref="B9:C13" xr:uid="{24D72A52-95E4-464B-93BB-49FD17A99B8E}"/>
  <tableColumns count="2">
    <tableColumn id="1" xr3:uid="{D71228F0-7A4D-4616-97FA-0D527922E50D}" name="Code" dataDxfId="22"/>
    <tableColumn id="2" xr3:uid="{7E7BC38A-4F45-41D4-A34B-67ADAFBE8125}" name="Description"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E64B9BE-CE69-4FB3-8E34-6D366DC757D7}" name="_issue_tracking_Table_02" displayName="_issue_tracking_Table_02" ref="B18:G118" totalsRowShown="0" dataDxfId="20">
  <autoFilter ref="B18:G118" xr:uid="{6B7A3421-D3A9-46B3-AA8A-01814CFA791D}"/>
  <tableColumns count="6">
    <tableColumn id="1" xr3:uid="{B04DED2A-6BB2-48AB-9068-6D50ACDCA8B5}" name="ID" dataDxfId="19"/>
    <tableColumn id="2" xr3:uid="{528AAF34-79F5-4001-8388-15EE72397566}" name="Comment" dataDxfId="18"/>
    <tableColumn id="3" xr3:uid="{576C1CDD-B32D-452E-A686-0A9E8287AE64}" name="Received" dataDxfId="17"/>
    <tableColumn id="4" xr3:uid="{1E703319-29F7-467F-B650-6D98BD796EF9}" name="Commenter" dataDxfId="16"/>
    <tableColumn id="5" xr3:uid="{CE5B06B8-50D2-4760-AD2A-CE34D9D20702}" name="Status" dataDxfId="15">
      <calculatedColumnFormula>$B$11</calculatedColumnFormula>
    </tableColumn>
    <tableColumn id="6" xr3:uid="{791C3FB5-006E-4DCD-B4BB-15A239E47851}" name="Notes" dataDxfId="1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80E526-F747-4E0D-85BC-BFBB5FEED4B1}" name="_carb_only_table_04" displayName="_carb_only_table_04" ref="B47:B48" headerRowCount="0" totalsRowShown="0">
  <tableColumns count="1">
    <tableColumn id="1" xr3:uid="{05F1A10D-23B8-4722-AC84-E910A5ED1419}" name="Please Selec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E7BDA69-C89B-4381-ABB2-9131BBCB8805}" name="_carb_only_table_01" displayName="_carb_only_table_01" ref="B14:B18" headerRowCount="0" totalsRowShown="0">
  <sortState xmlns:xlrd2="http://schemas.microsoft.com/office/spreadsheetml/2017/richdata2" ref="B14:B18">
    <sortCondition ref="B14:B18"/>
  </sortState>
  <tableColumns count="1">
    <tableColumn id="1" xr3:uid="{9F9773EF-4A8E-493A-94D1-E6DA97B24D04}" name="Please Selec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A34581-BC95-4D0F-9AF0-175A16ED9191}" name="_carb_only_table_03" displayName="_carb_only_table_03" ref="B37:B43" headerRowCount="0" totalsRowShown="0">
  <sortState xmlns:xlrd2="http://schemas.microsoft.com/office/spreadsheetml/2017/richdata2" ref="B37:B43">
    <sortCondition ref="B37:B43"/>
  </sortState>
  <tableColumns count="1">
    <tableColumn id="1" xr3:uid="{71A1706F-E936-42A7-8A10-D6A3E160D5B9}" name="Please Select"/>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C461447-88AA-4FA5-BE22-B26902F253C2}" name="_carb_only_table_02" displayName="_carb_only_table_02" ref="B22:B33" headerRowCount="0" totalsRowShown="0">
  <sortState xmlns:xlrd2="http://schemas.microsoft.com/office/spreadsheetml/2017/richdata2" ref="B22:B33">
    <sortCondition ref="B22:B33"/>
  </sortState>
  <tableColumns count="1">
    <tableColumn id="1" xr3:uid="{7ABEE79C-A00F-41A0-83EF-65CAB812F23E}" name="Please Select"/>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9687CA-1792-407A-863A-8EE99963BE75}" name="_carb_only_table_05" displayName="_carb_only_table_05" ref="B52:C72" headerRowCount="0" totalsRowShown="0" headerRowDxfId="13" dataDxfId="12">
  <sortState xmlns:xlrd2="http://schemas.microsoft.com/office/spreadsheetml/2017/richdata2" ref="B52:B72">
    <sortCondition ref="B52:B72"/>
  </sortState>
  <tableColumns count="2">
    <tableColumn id="1" xr3:uid="{7035FEB7-96CB-42A9-8FD7-2933E4AB41E2}" name="Column1" headerRowDxfId="11" dataDxfId="10"/>
    <tableColumn id="2" xr3:uid="{273C90A5-28FA-4E10-BC32-75317EDBEE89}" name="Column2" headerRowDxfId="9" dataDxfId="8">
      <calculatedColumnFormula>IF(_carb_only_table_05[[#This Row],[Column1]]=D52,TRUE)</calculatedColumn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3E91B4B-D44C-4A3C-90DB-27492D2CD4CC}" name="_carb_only_table_06" displayName="_carb_only_table_06" ref="B76:C85" headerRowCount="0" totalsRowShown="0" headerRowDxfId="7" dataDxfId="6">
  <sortState xmlns:xlrd2="http://schemas.microsoft.com/office/spreadsheetml/2017/richdata2" ref="B76:B85">
    <sortCondition ref="B76:B85"/>
  </sortState>
  <tableColumns count="2">
    <tableColumn id="1" xr3:uid="{A5DAC4AD-29F0-41E0-9501-DFF489A6FB75}" name="Column1" headerRowDxfId="5" dataDxfId="4"/>
    <tableColumn id="2" xr3:uid="{98A9E070-E4AE-440C-9F94-4BB60D2DEE04}" name="Column2" headerRowDxfId="3" dataDxfId="2">
      <calculatedColumnFormula>IF(_carb_only_table_06[[#This Row],[Column1]]=D76,TRUE)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Custom 2">
      <a:dk1>
        <a:sysClr val="windowText" lastClr="000000"/>
      </a:dk1>
      <a:lt1>
        <a:sysClr val="window" lastClr="FFFFFF"/>
      </a:lt1>
      <a:dk2>
        <a:srgbClr val="44546A"/>
      </a:dk2>
      <a:lt2>
        <a:srgbClr val="E7E6E6"/>
      </a:lt2>
      <a:accent1>
        <a:srgbClr val="1F8BBF"/>
      </a:accent1>
      <a:accent2>
        <a:srgbClr val="36A393"/>
      </a:accent2>
      <a:accent3>
        <a:srgbClr val="D94A2C"/>
      </a:accent3>
      <a:accent4>
        <a:srgbClr val="FDB727"/>
      </a:accent4>
      <a:accent5>
        <a:srgbClr val="4D4D4F"/>
      </a:accent5>
      <a:accent6>
        <a:srgbClr val="0F5A7C"/>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3.bin"/><Relationship Id="rId1" Type="http://schemas.openxmlformats.org/officeDocument/2006/relationships/hyperlink" Target="../../../../../../../../: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TargetMode="Externa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7" Type="http://schemas.openxmlformats.org/officeDocument/2006/relationships/table" Target="../tables/table9.xml"/><Relationship Id="rId2" Type="http://schemas.openxmlformats.org/officeDocument/2006/relationships/table" Target="../tables/table4.xml"/><Relationship Id="rId1" Type="http://schemas.openxmlformats.org/officeDocument/2006/relationships/printerSettings" Target="../printerSettings/printerSettings4.bin"/><Relationship Id="rId6" Type="http://schemas.openxmlformats.org/officeDocument/2006/relationships/table" Target="../tables/table8.xml"/><Relationship Id="rId5" Type="http://schemas.openxmlformats.org/officeDocument/2006/relationships/table" Target="../tables/table7.xml"/><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51543-3ADD-4AFD-9907-71766DEA98B0}">
  <sheetPr codeName="Sheet5"/>
  <dimension ref="B1:G97"/>
  <sheetViews>
    <sheetView tabSelected="1" zoomScale="90" zoomScaleNormal="90" workbookViewId="0"/>
  </sheetViews>
  <sheetFormatPr defaultColWidth="9" defaultRowHeight="14.35" x14ac:dyDescent="0.5"/>
  <cols>
    <col min="1" max="1" width="4.1171875" style="9" customWidth="1"/>
    <col min="2" max="2" width="65.703125" style="9" customWidth="1"/>
    <col min="3" max="3" width="4.703125" style="9" customWidth="1"/>
    <col min="4" max="4" width="65.703125" style="9" customWidth="1"/>
    <col min="5" max="5" width="4.1171875" style="9" customWidth="1"/>
    <col min="6" max="16384" width="9" style="9"/>
  </cols>
  <sheetData>
    <row r="1" spans="2:5" s="33" customFormat="1" x14ac:dyDescent="0.5">
      <c r="B1" s="32"/>
      <c r="C1" s="32"/>
      <c r="D1" s="32"/>
      <c r="E1" s="32"/>
    </row>
    <row r="2" spans="2:5" s="33" customFormat="1" ht="51" x14ac:dyDescent="0.5">
      <c r="B2" s="34" t="s">
        <v>0</v>
      </c>
      <c r="C2" s="34"/>
      <c r="D2" s="34"/>
      <c r="E2" s="34"/>
    </row>
    <row r="3" spans="2:5" s="33" customFormat="1" ht="51" x14ac:dyDescent="0.5">
      <c r="B3" s="35" t="s">
        <v>1</v>
      </c>
      <c r="C3" s="34"/>
      <c r="D3" s="34"/>
      <c r="E3" s="34"/>
    </row>
    <row r="4" spans="2:5" s="33" customFormat="1" ht="12" customHeight="1" x14ac:dyDescent="0.5">
      <c r="B4" s="36"/>
      <c r="C4" s="36"/>
      <c r="D4" s="36"/>
      <c r="E4" s="37"/>
    </row>
    <row r="5" spans="2:5" s="33" customFormat="1" x14ac:dyDescent="0.5">
      <c r="B5" s="32"/>
      <c r="C5" s="32"/>
      <c r="D5" s="32"/>
      <c r="E5" s="32"/>
    </row>
    <row r="6" spans="2:5" s="40" customFormat="1" ht="39.950000000000003" customHeight="1" x14ac:dyDescent="0.5">
      <c r="B6" s="38"/>
      <c r="C6" s="38"/>
      <c r="D6" s="38"/>
      <c r="E6" s="39"/>
    </row>
    <row r="7" spans="2:5" s="33" customFormat="1" x14ac:dyDescent="0.5"/>
    <row r="8" spans="2:5" s="43" customFormat="1" ht="15" x14ac:dyDescent="0.5">
      <c r="B8" s="41" t="s">
        <v>2</v>
      </c>
      <c r="C8" s="42"/>
      <c r="D8" s="42"/>
      <c r="E8" s="42"/>
    </row>
    <row r="9" spans="2:5" s="43" customFormat="1" ht="15" x14ac:dyDescent="0.5">
      <c r="B9" s="44" t="s">
        <v>3</v>
      </c>
      <c r="C9" s="45"/>
      <c r="D9" s="45"/>
      <c r="E9" s="42"/>
    </row>
    <row r="10" spans="2:5" s="43" customFormat="1" ht="15" x14ac:dyDescent="0.5">
      <c r="B10" s="46" t="s">
        <v>4</v>
      </c>
      <c r="C10" s="47"/>
      <c r="D10" s="47"/>
      <c r="E10" s="42"/>
    </row>
    <row r="11" spans="2:5" s="43" customFormat="1" ht="15" x14ac:dyDescent="0.5">
      <c r="B11" s="41" t="s">
        <v>5</v>
      </c>
      <c r="C11" s="42"/>
      <c r="D11" s="42"/>
      <c r="E11" s="42"/>
    </row>
    <row r="12" spans="2:5" s="43" customFormat="1" ht="15" x14ac:dyDescent="0.5">
      <c r="B12" s="41" t="s">
        <v>6</v>
      </c>
      <c r="C12" s="42"/>
      <c r="D12" s="42"/>
      <c r="E12" s="42"/>
    </row>
    <row r="13" spans="2:5" s="43" customFormat="1" ht="15" x14ac:dyDescent="0.5">
      <c r="B13" s="41" t="s">
        <v>7</v>
      </c>
      <c r="C13" s="42"/>
      <c r="D13" s="42"/>
      <c r="E13" s="42"/>
    </row>
    <row r="14" spans="2:5" s="43" customFormat="1" ht="15" x14ac:dyDescent="0.5">
      <c r="B14" s="41" t="s">
        <v>8</v>
      </c>
      <c r="C14" s="42"/>
      <c r="D14" s="42"/>
      <c r="E14" s="42"/>
    </row>
    <row r="15" spans="2:5" s="43" customFormat="1" ht="15" x14ac:dyDescent="0.5">
      <c r="B15" s="48" t="s">
        <v>9</v>
      </c>
      <c r="C15" s="49"/>
      <c r="D15" s="49"/>
      <c r="E15" s="49"/>
    </row>
    <row r="16" spans="2:5" s="43" customFormat="1" ht="15" x14ac:dyDescent="0.5">
      <c r="B16" s="41" t="s">
        <v>10</v>
      </c>
      <c r="C16" s="42"/>
      <c r="D16" s="42"/>
      <c r="E16" s="42"/>
    </row>
    <row r="17" spans="2:5" s="43" customFormat="1" ht="15" x14ac:dyDescent="0.5">
      <c r="B17" s="41" t="s">
        <v>11</v>
      </c>
      <c r="C17" s="42"/>
      <c r="D17" s="42"/>
      <c r="E17" s="42"/>
    </row>
    <row r="18" spans="2:5" s="33" customFormat="1" x14ac:dyDescent="0.5"/>
    <row r="19" spans="2:5" s="40" customFormat="1" ht="39.950000000000003" customHeight="1" x14ac:dyDescent="0.5">
      <c r="B19" s="38"/>
      <c r="C19" s="38"/>
      <c r="D19" s="38"/>
      <c r="E19" s="39"/>
    </row>
    <row r="20" spans="2:5" s="33" customFormat="1" x14ac:dyDescent="0.5"/>
    <row r="21" spans="2:5" s="10" customFormat="1" ht="15" x14ac:dyDescent="0.5">
      <c r="B21" s="41" t="s">
        <v>12</v>
      </c>
      <c r="C21" s="42"/>
      <c r="D21" s="50">
        <v>153</v>
      </c>
      <c r="E21" s="41"/>
    </row>
    <row r="22" spans="2:5" s="43" customFormat="1" ht="15" x14ac:dyDescent="0.5">
      <c r="B22" s="41" t="s">
        <v>13</v>
      </c>
      <c r="C22" s="42"/>
      <c r="D22" s="50">
        <v>7143</v>
      </c>
      <c r="E22" s="42"/>
    </row>
    <row r="23" spans="2:5" s="43" customFormat="1" ht="15" x14ac:dyDescent="0.5">
      <c r="B23" s="41" t="s">
        <v>14</v>
      </c>
      <c r="C23" s="42"/>
      <c r="D23" s="51">
        <v>45782.517916666664</v>
      </c>
      <c r="E23" s="42"/>
    </row>
    <row r="24" spans="2:5" s="10" customFormat="1" ht="15" x14ac:dyDescent="0.5">
      <c r="B24" s="41" t="s">
        <v>15</v>
      </c>
      <c r="C24" s="42"/>
      <c r="D24" s="50">
        <v>36.076599999999999</v>
      </c>
      <c r="E24" s="41"/>
    </row>
    <row r="25" spans="2:5" s="10" customFormat="1" ht="15" x14ac:dyDescent="0.5">
      <c r="B25" s="41" t="s">
        <v>16</v>
      </c>
      <c r="C25" s="42"/>
      <c r="D25" s="50">
        <v>-119.44289999999999</v>
      </c>
      <c r="E25" s="41"/>
    </row>
    <row r="26" spans="2:5" s="10" customFormat="1" ht="15" x14ac:dyDescent="0.5">
      <c r="B26" s="41" t="s">
        <v>17</v>
      </c>
      <c r="C26" s="42"/>
      <c r="D26" s="51" t="s">
        <v>18</v>
      </c>
      <c r="E26" s="41"/>
    </row>
    <row r="27" spans="2:5" s="33" customFormat="1" x14ac:dyDescent="0.5"/>
    <row r="28" spans="2:5" s="40" customFormat="1" ht="39.950000000000003" customHeight="1" x14ac:dyDescent="0.5">
      <c r="B28" s="38"/>
      <c r="C28" s="38"/>
      <c r="D28" s="38"/>
      <c r="E28" s="39"/>
    </row>
    <row r="29" spans="2:5" s="33" customFormat="1" x14ac:dyDescent="0.5"/>
    <row r="30" spans="2:5" s="33" customFormat="1" ht="15.35" x14ac:dyDescent="0.5">
      <c r="B30" s="52" t="s">
        <v>19</v>
      </c>
      <c r="D30" s="29" t="s">
        <v>20</v>
      </c>
    </row>
    <row r="31" spans="2:5" s="33" customFormat="1" ht="15.35" x14ac:dyDescent="0.5">
      <c r="B31" s="52" t="s">
        <v>21</v>
      </c>
      <c r="D31" s="31" t="s">
        <v>22</v>
      </c>
    </row>
    <row r="32" spans="2:5" s="33" customFormat="1" ht="15.35" x14ac:dyDescent="0.5">
      <c r="B32" s="52" t="s">
        <v>23</v>
      </c>
      <c r="D32" s="31" t="s">
        <v>24</v>
      </c>
    </row>
    <row r="33" spans="2:5" s="10" customFormat="1" ht="15.35" x14ac:dyDescent="0.5">
      <c r="B33" s="53" t="s">
        <v>25</v>
      </c>
      <c r="C33" s="53"/>
      <c r="D33" s="29" t="s">
        <v>26</v>
      </c>
      <c r="E33" s="54"/>
    </row>
    <row r="34" spans="2:5" s="10" customFormat="1" ht="15.35" x14ac:dyDescent="0.5">
      <c r="B34" s="53" t="s">
        <v>27</v>
      </c>
      <c r="C34" s="53"/>
      <c r="D34" s="29" t="s">
        <v>28</v>
      </c>
      <c r="E34" s="54"/>
    </row>
    <row r="35" spans="2:5" s="10" customFormat="1" ht="15.35" x14ac:dyDescent="0.5">
      <c r="B35" s="53" t="s">
        <v>29</v>
      </c>
      <c r="C35" s="53"/>
      <c r="D35" s="29" t="s">
        <v>30</v>
      </c>
      <c r="E35" s="54"/>
    </row>
    <row r="36" spans="2:5" s="33" customFormat="1" x14ac:dyDescent="0.5"/>
    <row r="37" spans="2:5" s="40" customFormat="1" ht="39.950000000000003" customHeight="1" x14ac:dyDescent="0.5">
      <c r="B37" s="38"/>
      <c r="C37" s="38"/>
      <c r="D37" s="38"/>
      <c r="E37" s="39"/>
    </row>
    <row r="38" spans="2:5" s="33" customFormat="1" x14ac:dyDescent="0.5"/>
    <row r="39" spans="2:5" s="10" customFormat="1" ht="30.35" x14ac:dyDescent="0.5">
      <c r="B39" s="53" t="s">
        <v>31</v>
      </c>
      <c r="C39" s="53"/>
      <c r="D39" s="30"/>
      <c r="E39" s="55"/>
    </row>
    <row r="40" spans="2:5" s="10" customFormat="1" ht="45.35" x14ac:dyDescent="0.5">
      <c r="B40" s="56" t="s">
        <v>32</v>
      </c>
      <c r="C40" s="54"/>
      <c r="D40" s="29"/>
    </row>
    <row r="41" spans="2:5" s="33" customFormat="1" ht="30.35" x14ac:dyDescent="0.5">
      <c r="B41" s="56" t="s">
        <v>33</v>
      </c>
      <c r="D41" s="29"/>
    </row>
    <row r="42" spans="2:5" s="10" customFormat="1" ht="30.7" thickBot="1" x14ac:dyDescent="0.55000000000000004">
      <c r="B42" s="52" t="s">
        <v>34</v>
      </c>
      <c r="C42" s="54"/>
      <c r="D42" s="29" t="s">
        <v>35</v>
      </c>
    </row>
    <row r="43" spans="2:5" s="10" customFormat="1" ht="50.25" customHeight="1" x14ac:dyDescent="0.5">
      <c r="B43" s="56" t="s">
        <v>36</v>
      </c>
      <c r="C43" s="54"/>
      <c r="D43" s="18" t="s">
        <v>37</v>
      </c>
    </row>
    <row r="44" spans="2:5" s="10" customFormat="1" ht="50.25" customHeight="1" thickTop="1" thickBot="1" x14ac:dyDescent="0.55000000000000004">
      <c r="B44" s="56" t="s">
        <v>38</v>
      </c>
      <c r="C44" s="54"/>
      <c r="D44" s="18" t="s">
        <v>37</v>
      </c>
    </row>
    <row r="45" spans="2:5" s="10" customFormat="1" ht="16" thickTop="1" thickBot="1" x14ac:dyDescent="0.55000000000000004">
      <c r="B45" s="56" t="s">
        <v>40</v>
      </c>
      <c r="C45" s="54"/>
      <c r="D45" s="30" t="s">
        <v>35</v>
      </c>
    </row>
    <row r="46" spans="2:5" s="10" customFormat="1" ht="50.25" customHeight="1" thickTop="1" thickBot="1" x14ac:dyDescent="0.55000000000000004">
      <c r="B46" s="53" t="s">
        <v>41</v>
      </c>
      <c r="C46" s="54"/>
      <c r="D46" s="18" t="s">
        <v>37</v>
      </c>
    </row>
    <row r="47" spans="2:5" s="10" customFormat="1" ht="45.7" thickTop="1" x14ac:dyDescent="0.5">
      <c r="B47" s="57" t="s">
        <v>43</v>
      </c>
      <c r="D47" s="30" t="s">
        <v>35</v>
      </c>
    </row>
    <row r="48" spans="2:5" s="33" customFormat="1" x14ac:dyDescent="0.5"/>
    <row r="49" spans="2:5" s="40" customFormat="1" ht="39.950000000000003" customHeight="1" x14ac:dyDescent="0.5">
      <c r="B49" s="38"/>
      <c r="C49" s="38"/>
      <c r="D49" s="38"/>
      <c r="E49" s="39"/>
    </row>
    <row r="50" spans="2:5" s="33" customFormat="1" ht="15.35" thickBot="1" x14ac:dyDescent="0.55000000000000004">
      <c r="B50" s="53"/>
    </row>
    <row r="51" spans="2:5" s="10" customFormat="1" ht="50.25" customHeight="1" thickTop="1" thickBot="1" x14ac:dyDescent="0.55000000000000004">
      <c r="B51" s="53" t="s">
        <v>44</v>
      </c>
      <c r="C51" s="54"/>
      <c r="D51" s="18" t="s">
        <v>37</v>
      </c>
    </row>
    <row r="52" spans="2:5" s="10" customFormat="1" ht="15.7" thickTop="1" x14ac:dyDescent="0.5">
      <c r="B52" s="53" t="s">
        <v>46</v>
      </c>
      <c r="D52" s="30" t="s">
        <v>35</v>
      </c>
    </row>
    <row r="53" spans="2:5" s="10" customFormat="1" ht="30.35" x14ac:dyDescent="0.5">
      <c r="B53" s="53" t="s">
        <v>47</v>
      </c>
      <c r="D53" s="29" t="s">
        <v>35</v>
      </c>
    </row>
    <row r="54" spans="2:5" s="10" customFormat="1" ht="15" x14ac:dyDescent="0.5">
      <c r="B54" s="54"/>
      <c r="C54" s="54"/>
      <c r="D54" s="54"/>
    </row>
    <row r="55" spans="2:5" s="40" customFormat="1" ht="39.950000000000003" customHeight="1" x14ac:dyDescent="0.5">
      <c r="B55" s="38"/>
      <c r="C55" s="38"/>
      <c r="D55" s="38"/>
      <c r="E55" s="39"/>
    </row>
    <row r="56" spans="2:5" s="33" customFormat="1" x14ac:dyDescent="0.5"/>
    <row r="57" spans="2:5" s="10" customFormat="1" ht="45.35" x14ac:dyDescent="0.5">
      <c r="B57" s="56" t="s">
        <v>48</v>
      </c>
      <c r="C57" s="54"/>
      <c r="D57" s="56" t="s">
        <v>49</v>
      </c>
    </row>
    <row r="58" spans="2:5" s="10" customFormat="1" ht="15" x14ac:dyDescent="0.5">
      <c r="B58" s="58" t="str">
        <f>IF(
  LEN(_carb_only!B52) &lt;= 60,
  "  •  " &amp; _carb_only!B52,
  "  •  " &amp;
  LEFT(_carb_only!B52, FIND("@", SUBSTITUTE(LEFT(_carb_only!B52, 60), " ", "@", LEN(LEFT(_carb_only!B52, 60)) - LEN(SUBSTITUTE(LEFT(_carb_only!B52, 60), " ", "")))) - 1) &amp;
  CHAR(10) &amp;
  REPT(" ", 5) &amp;
  MID(_carb_only!B52, FIND("@", SUBSTITUTE(LEFT(_carb_only!B52, 60), " ", "@", LEN(LEFT(_carb_only!B52, 60)) - LEN(SUBSTITUTE(LEFT(_carb_only!B52, 60), " ", "")))) + 1, LEN(_carb_only!B52))
)</f>
        <v xml:space="preserve">  •  Solid/dry scrape manure collection</v>
      </c>
      <c r="C58" s="59"/>
      <c r="D58" s="27" t="s">
        <v>35</v>
      </c>
    </row>
    <row r="59" spans="2:5" s="10" customFormat="1" ht="15" x14ac:dyDescent="0.5">
      <c r="B59" s="58" t="str">
        <f>IF(
  LEN(_carb_only!B53) &lt;= 60,
  "  •  " &amp; _carb_only!B53,
  "  •  " &amp;
  LEFT(_carb_only!B53, FIND("@", SUBSTITUTE(LEFT(_carb_only!B53, 60), " ", "@", LEN(LEFT(_carb_only!B53, 60)) - LEN(SUBSTITUTE(LEFT(_carb_only!B53, 60), " ", "")))) - 1) &amp;
  CHAR(10) &amp;
  REPT(" ", 5) &amp;
  MID(_carb_only!B53, FIND("@", SUBSTITUTE(LEFT(_carb_only!B53, 60), " ", "@", LEN(LEFT(_carb_only!B53, 60)) - LEN(SUBSTITUTE(LEFT(_carb_only!B53, 60), " ", "")))) + 1, LEN(_carb_only!B53))
)</f>
        <v xml:space="preserve">  •  Vacuum manure collection</v>
      </c>
      <c r="C59" s="59"/>
      <c r="D59" s="27" t="s">
        <v>35</v>
      </c>
    </row>
    <row r="60" spans="2:5" s="10" customFormat="1" ht="15" x14ac:dyDescent="0.5">
      <c r="B60" s="58" t="str">
        <f>IF(
  LEN(_carb_only!B54) &lt;= 60,
  "  •  " &amp; _carb_only!B54,
  "  •  " &amp;
  LEFT(_carb_only!B54, FIND("@", SUBSTITUTE(LEFT(_carb_only!B54, 60), " ", "@", LEN(LEFT(_carb_only!B54, 60)) - LEN(SUBSTITUTE(LEFT(_carb_only!B54, 60), " ", "")))) - 1) &amp;
  CHAR(10) &amp;
  REPT(" ", 5) &amp;
  MID(_carb_only!B54, FIND("@", SUBSTITUTE(LEFT(_carb_only!B54, 60), " ", "@", LEN(LEFT(_carb_only!B54, 60)) - LEN(SUBSTITUTE(LEFT(_carb_only!B54, 60), " ", "")))) + 1, LEN(_carb_only!B54))
)</f>
        <v xml:space="preserve">  •  Liquid/flush manure collection</v>
      </c>
      <c r="C60" s="59"/>
      <c r="D60" s="27" t="s">
        <v>35</v>
      </c>
    </row>
    <row r="61" spans="2:5" s="10" customFormat="1" ht="15" x14ac:dyDescent="0.5">
      <c r="B61" s="58" t="str">
        <f>IF(
  LEN(_carb_only!B55) &lt;= 60,
  "  •  " &amp; _carb_only!B55,
  "  •  " &amp;
  LEFT(_carb_only!B55, FIND("@", SUBSTITUTE(LEFT(_carb_only!B55, 60), " ", "@", LEN(LEFT(_carb_only!B55, 60)) - LEN(SUBSTITUTE(LEFT(_carb_only!B55, 60), " ", "")))) - 1) &amp;
  CHAR(10) &amp;
  REPT(" ", 5) &amp;
  MID(_carb_only!B55, FIND("@", SUBSTITUTE(LEFT(_carb_only!B55, 60), " ", "@", LEN(LEFT(_carb_only!B55, 60)) - LEN(SUBSTITUTE(LEFT(_carb_only!B55, 60), " ", "")))) + 1, LEN(_carb_only!B55))
)</f>
        <v xml:space="preserve">  •  Pasture</v>
      </c>
      <c r="C61" s="59"/>
      <c r="D61" s="27" t="s">
        <v>35</v>
      </c>
    </row>
    <row r="62" spans="2:5" s="10" customFormat="1" ht="15" x14ac:dyDescent="0.5">
      <c r="B62" s="58" t="str">
        <f>IF(
  LEN(_carb_only!B56) &lt;= 60,
  "  •  " &amp; _carb_only!B56,
  "  •  " &amp;
  LEFT(_carb_only!B56, FIND("@", SUBSTITUTE(LEFT(_carb_only!B56, 60), " ", "@", LEN(LEFT(_carb_only!B56, 60)) - LEN(SUBSTITUTE(LEFT(_carb_only!B56, 60), " ", "")))) - 1) &amp;
  CHAR(10) &amp;
  REPT(" ", 5) &amp;
  MID(_carb_only!B56, FIND("@", SUBSTITUTE(LEFT(_carb_only!B56, 60), " ", "@", LEN(LEFT(_carb_only!B56, 60)) - LEN(SUBSTITUTE(LEFT(_carb_only!B56, 60), " ", "")))) + 1, LEN(_carb_only!B56))
)</f>
        <v xml:space="preserve">  •  Dry lot/corral</v>
      </c>
      <c r="C62" s="59"/>
      <c r="D62" s="27" t="s">
        <v>35</v>
      </c>
    </row>
    <row r="63" spans="2:5" s="10" customFormat="1" ht="15" x14ac:dyDescent="0.5">
      <c r="B63" s="58" t="str">
        <f>IF(
  LEN(_carb_only!B57) &lt;= 60,
  "  •  " &amp; _carb_only!B57,
  "  •  " &amp;
  LEFT(_carb_only!B57, FIND("@", SUBSTITUTE(LEFT(_carb_only!B57, 60), " ", "@", LEN(LEFT(_carb_only!B57, 60)) - LEN(SUBSTITUTE(LEFT(_carb_only!B57, 60), " ", "")))) - 1) &amp;
  CHAR(10) &amp;
  REPT(" ", 5) &amp;
  MID(_carb_only!B57, FIND("@", SUBSTITUTE(LEFT(_carb_only!B57, 60), " ", "@", LEN(LEFT(_carb_only!B57, 60)) - LEN(SUBSTITUTE(LEFT(_carb_only!B57, 60), " ", "")))) + 1, LEN(_carb_only!B57))
)</f>
        <v xml:space="preserve">  •  Solid storage</v>
      </c>
      <c r="C63" s="59"/>
      <c r="D63" s="27"/>
    </row>
    <row r="64" spans="2:5" s="10" customFormat="1" ht="15" x14ac:dyDescent="0.5">
      <c r="B64" s="58" t="str">
        <f>IF(
  LEN(_carb_only!B58) &lt;= 60,
  "  •  " &amp; _carb_only!B58,
  "  •  " &amp;
  LEFT(_carb_only!B58, FIND("@", SUBSTITUTE(LEFT(_carb_only!B58, 60), " ", "@", LEN(LEFT(_carb_only!B58, 60)) - LEN(SUBSTITUTE(LEFT(_carb_only!B58, 60), " ", "")))) - 1) &amp;
  CHAR(10) &amp;
  REPT(" ", 5) &amp;
  MID(_carb_only!B58, FIND("@", SUBSTITUTE(LEFT(_carb_only!B58, 60), " ", "@", LEN(LEFT(_carb_only!B58, 60)) - LEN(SUBSTITUTE(LEFT(_carb_only!B58, 60), " ", "")))) + 1, LEN(_carb_only!B58))
)</f>
        <v xml:space="preserve">  •  Solar drying</v>
      </c>
      <c r="C64" s="59"/>
      <c r="D64" s="27" t="s">
        <v>35</v>
      </c>
    </row>
    <row r="65" spans="2:7" s="10" customFormat="1" ht="15" x14ac:dyDescent="0.5">
      <c r="B65" s="58" t="str">
        <f>IF(
  LEN(_carb_only!B59) &lt;= 60,
  "  •  " &amp; _carb_only!B59,
  "  •  " &amp;
  LEFT(_carb_only!B59, FIND("@", SUBSTITUTE(LEFT(_carb_only!B59, 60), " ", "@", LEN(LEFT(_carb_only!B59, 60)) - LEN(SUBSTITUTE(LEFT(_carb_only!B59, 60), " ", "")))) - 1) &amp;
  CHAR(10) &amp;
  REPT(" ", 5) &amp;
  MID(_carb_only!B59, FIND("@", SUBSTITUTE(LEFT(_carb_only!B59, 60), " ", "@", LEN(LEFT(_carb_only!B59, 60)) - LEN(SUBSTITUTE(LEFT(_carb_only!B59, 60), " ", "")))) + 1, LEN(_carb_only!B59))
)</f>
        <v xml:space="preserve">  •  Composting (aerated, in vessel, windrows)</v>
      </c>
      <c r="C65" s="59"/>
      <c r="D65" s="27" t="s">
        <v>35</v>
      </c>
    </row>
    <row r="66" spans="2:7" s="10" customFormat="1" ht="15" x14ac:dyDescent="0.5">
      <c r="B66" s="58" t="str">
        <f>IF(
  LEN(_carb_only!B60) &lt;= 60,
  "  •  " &amp; _carb_only!B60,
  "  •  " &amp;
  LEFT(_carb_only!B60, FIND("@", SUBSTITUTE(LEFT(_carb_only!B60, 60), " ", "@", LEN(LEFT(_carb_only!B60, 60)) - LEN(SUBSTITUTE(LEFT(_carb_only!B60, 60), " ", "")))) - 1) &amp;
  CHAR(10) &amp;
  REPT(" ", 5) &amp;
  MID(_carb_only!B60, FIND("@", SUBSTITUTE(LEFT(_carb_only!B60, 60), " ", "@", LEN(LEFT(_carb_only!B60, 60)) - LEN(SUBSTITUTE(LEFT(_carb_only!B60, 60), " ", "")))) + 1, LEN(_carb_only!B60))
)</f>
        <v xml:space="preserve">  •  Compost bedded pack barn</v>
      </c>
      <c r="C66" s="59"/>
      <c r="D66" s="27" t="s">
        <v>35</v>
      </c>
    </row>
    <row r="67" spans="2:7" s="10" customFormat="1" ht="15" x14ac:dyDescent="0.5">
      <c r="B67" s="58" t="str">
        <f>IF(
  LEN(_carb_only!B61) &lt;= 60,
  "  •  " &amp; _carb_only!B61,
  "  •  " &amp;
  LEFT(_carb_only!B61, FIND("@", SUBSTITUTE(LEFT(_carb_only!B61, 60), " ", "@", LEN(LEFT(_carb_only!B61, 60)) - LEN(SUBSTITUTE(LEFT(_carb_only!B61, 60), " ", "")))) - 1) &amp;
  CHAR(10) &amp;
  REPT(" ", 5) &amp;
  MID(_carb_only!B61, FIND("@", SUBSTITUTE(LEFT(_carb_only!B61, 60), " ", "@", LEN(LEFT(_carb_only!B61, 60)) - LEN(SUBSTITUTE(LEFT(_carb_only!B61, 60), " ", "")))) + 1, LEN(_carb_only!B61))
)</f>
        <v xml:space="preserve">  •  Slatted floor pit storage</v>
      </c>
      <c r="C67" s="59"/>
      <c r="D67" s="27" t="s">
        <v>35</v>
      </c>
    </row>
    <row r="68" spans="2:7" s="10" customFormat="1" ht="15" x14ac:dyDescent="0.5">
      <c r="B68" s="58" t="str">
        <f>IF(
  LEN(_carb_only!B62) &lt;= 60,
  "  •  " &amp; _carb_only!B62,
  "  •  " &amp;
  LEFT(_carb_only!B62, FIND("@", SUBSTITUTE(LEFT(_carb_only!B62, 60), " ", "@", LEN(LEFT(_carb_only!B62, 60)) - LEN(SUBSTITUTE(LEFT(_carb_only!B62, 60), " ", "")))) - 1) &amp;
  CHAR(10) &amp;
  REPT(" ", 5) &amp;
  MID(_carb_only!B62, FIND("@", SUBSTITUTE(LEFT(_carb_only!B62, 60), " ", "@", LEN(LEFT(_carb_only!B62, 60)) - LEN(SUBSTITUTE(LEFT(_carb_only!B62, 60), " ", "")))) + 1, LEN(_carb_only!B62))
)</f>
        <v xml:space="preserve">  •  Anaerobic Lagoon</v>
      </c>
      <c r="C68" s="59"/>
      <c r="D68" s="27" t="s">
        <v>35</v>
      </c>
    </row>
    <row r="69" spans="2:7" s="10" customFormat="1" ht="15" x14ac:dyDescent="0.5">
      <c r="B69" s="58" t="str">
        <f>IF(
  LEN(_carb_only!B63) &lt;= 60,
  "  •  " &amp; _carb_only!B63,
  "  •  " &amp;
  LEFT(_carb_only!B63, FIND("@", SUBSTITUTE(LEFT(_carb_only!B63, 60), " ", "@", LEN(LEFT(_carb_only!B63, 60)) - LEN(SUBSTITUTE(LEFT(_carb_only!B63, 60), " ", "")))) - 1) &amp;
  CHAR(10) &amp;
  REPT(" ", 5) &amp;
  MID(_carb_only!B63, FIND("@", SUBSTITUTE(LEFT(_carb_only!B63, 60), " ", "@", LEN(LEFT(_carb_only!B63, 60)) - LEN(SUBSTITUTE(LEFT(_carb_only!B63, 60), " ", "")))) + 1, LEN(_carb_only!B63))
)</f>
        <v xml:space="preserve">  •  Anaerobic digester</v>
      </c>
      <c r="C69" s="59"/>
      <c r="D69" s="27" t="s">
        <v>35</v>
      </c>
    </row>
    <row r="70" spans="2:7" s="10" customFormat="1" ht="15" x14ac:dyDescent="0.5">
      <c r="B70" s="58" t="str">
        <f>IF(
  LEN(_carb_only!B64) &lt;= 60,
  "  •  " &amp; _carb_only!B64,
  "  •  " &amp;
  LEFT(_carb_only!B64, FIND("@", SUBSTITUTE(LEFT(_carb_only!B64, 60), " ", "@", LEN(LEFT(_carb_only!B64, 60)) - LEN(SUBSTITUTE(LEFT(_carb_only!B64, 60), " ", "")))) - 1) &amp;
  CHAR(10) &amp;
  REPT(" ", 5) &amp;
  MID(_carb_only!B64, FIND("@", SUBSTITUTE(LEFT(_carb_only!B64, 60), " ", "@", LEN(LEFT(_carb_only!B64, 60)) - LEN(SUBSTITUTE(LEFT(_carb_only!B64, 60), " ", "")))) + 1, LEN(_carb_only!B64))
)</f>
        <v xml:space="preserve">  •  Vermifiltration</v>
      </c>
      <c r="C70" s="59"/>
      <c r="D70" s="27" t="s">
        <v>35</v>
      </c>
    </row>
    <row r="71" spans="2:7" s="10" customFormat="1" ht="15" x14ac:dyDescent="0.5">
      <c r="B71" s="58" t="str">
        <f>IF(
  LEN(_carb_only!B65) &lt;= 60,
  "  •  " &amp; _carb_only!B65,
  "  •  " &amp;
  LEFT(_carb_only!B65, FIND("@", SUBSTITUTE(LEFT(_carb_only!B65, 60), " ", "@", LEN(LEFT(_carb_only!B65, 60)) - LEN(SUBSTITUTE(LEFT(_carb_only!B65, 60), " ", "")))) - 1) &amp;
  CHAR(10) &amp;
  REPT(" ", 5) &amp;
  MID(_carb_only!B65, FIND("@", SUBSTITUTE(LEFT(_carb_only!B65, 60), " ", "@", LEN(LEFT(_carb_only!B65, 60)) - LEN(SUBSTITUTE(LEFT(_carb_only!B65, 60), " ", "")))) + 1, LEN(_carb_only!B65))
)</f>
        <v xml:space="preserve">  •  Liquid/slurry</v>
      </c>
      <c r="C71" s="59"/>
      <c r="D71" s="27" t="s">
        <v>35</v>
      </c>
    </row>
    <row r="72" spans="2:7" s="10" customFormat="1" ht="15" x14ac:dyDescent="0.5">
      <c r="B72" s="58" t="str">
        <f>IF(
  LEN(_carb_only!B66) &lt;= 60,
  "  •  " &amp; _carb_only!B66,
  "  •  " &amp;
  LEFT(_carb_only!B66, FIND("@", SUBSTITUTE(LEFT(_carb_only!B66, 60), " ", "@", LEN(LEFT(_carb_only!B66, 60)) - LEN(SUBSTITUTE(LEFT(_carb_only!B66, 60), " ", "")))) - 1) &amp;
  CHAR(10) &amp;
  REPT(" ", 5) &amp;
  MID(_carb_only!B66, FIND("@", SUBSTITUTE(LEFT(_carb_only!B66, 60), " ", "@", LEN(LEFT(_carb_only!B66, 60)) - LEN(SUBSTITUTE(LEFT(_carb_only!B66, 60), " ", "")))) + 1, LEN(_carb_only!B66))
)</f>
        <v xml:space="preserve">  •  Mechanical separator (screens, centrifuge, press)</v>
      </c>
      <c r="C72" s="59"/>
      <c r="D72" s="27" t="s">
        <v>35</v>
      </c>
    </row>
    <row r="73" spans="2:7" s="10" customFormat="1" ht="15" x14ac:dyDescent="0.5">
      <c r="B73" s="58" t="str">
        <f>IF(
  LEN(_carb_only!B67) &lt;= 60,
  "  •  " &amp; _carb_only!B67,
  "  •  " &amp;
  LEFT(_carb_only!B67, FIND("@", SUBSTITUTE(LEFT(_carb_only!B67, 60), " ", "@", LEN(LEFT(_carb_only!B67, 60)) - LEN(SUBSTITUTE(LEFT(_carb_only!B67, 60), " ", "")))) - 1) &amp;
  CHAR(10) &amp;
  REPT(" ", 5) &amp;
  MID(_carb_only!B67, FIND("@", SUBSTITUTE(LEFT(_carb_only!B67, 60), " ", "@", LEN(LEFT(_carb_only!B67, 60)) - LEN(SUBSTITUTE(LEFT(_carb_only!B67, 60), " ", "")))) + 1, LEN(_carb_only!B67))
)</f>
        <v xml:space="preserve">  •  Gravity-based separator (settling basin, sand lane)</v>
      </c>
      <c r="C73" s="59"/>
      <c r="D73" s="27" t="s">
        <v>35</v>
      </c>
    </row>
    <row r="74" spans="2:7" s="10" customFormat="1" ht="15" x14ac:dyDescent="0.5">
      <c r="B74" s="58" t="str">
        <f>IF(
  LEN(_carb_only!B68) &lt;= 60,
  "  •  " &amp; _carb_only!B68,
  "  •  " &amp;
  LEFT(_carb_only!B68, FIND("@", SUBSTITUTE(LEFT(_carb_only!B68, 60), " ", "@", LEN(LEFT(_carb_only!B68, 60)) - LEN(SUBSTITUTE(LEFT(_carb_only!B68, 60), " ", "")))) - 1) &amp;
  CHAR(10) &amp;
  REPT(" ", 5) &amp;
  MID(_carb_only!B68, FIND("@", SUBSTITUTE(LEFT(_carb_only!B68, 60), " ", "@", LEN(LEFT(_carb_only!B68, 60)) - LEN(SUBSTITUTE(LEFT(_carb_only!B68, 60), " ", "")))) + 1, LEN(_carb_only!B68))
)</f>
        <v xml:space="preserve">  •  Weeping wall</v>
      </c>
      <c r="C74" s="59"/>
      <c r="D74" s="27" t="s">
        <v>35</v>
      </c>
    </row>
    <row r="75" spans="2:7" s="10" customFormat="1" ht="15" x14ac:dyDescent="0.5">
      <c r="B75" s="58" t="str">
        <f>IF(
  LEN(_carb_only!B69) &lt;= 60,
  "  •  " &amp; _carb_only!B69,
  "  •  " &amp;
  LEFT(_carb_only!B69, FIND("@", SUBSTITUTE(LEFT(_carb_only!B69, 60), " ", "@", LEN(LEFT(_carb_only!B69, 60)) - LEN(SUBSTITUTE(LEFT(_carb_only!B69, 60), " ", "")))) - 1) &amp;
  CHAR(10) &amp;
  REPT(" ", 5) &amp;
  MID(_carb_only!B69, FIND("@", SUBSTITUTE(LEFT(_carb_only!B69, 60), " ", "@", LEN(LEFT(_carb_only!B69, 60)) - LEN(SUBSTITUTE(LEFT(_carb_only!B69, 60), " ", "")))) + 1, LEN(_carb_only!B69))
)</f>
        <v xml:space="preserve">  •  Flocculation</v>
      </c>
      <c r="C75" s="59"/>
      <c r="D75" s="27" t="s">
        <v>35</v>
      </c>
    </row>
    <row r="76" spans="2:7" s="10" customFormat="1" ht="15" x14ac:dyDescent="0.5">
      <c r="B76" s="58" t="str">
        <f>IF(
  LEN(_carb_only!B70) &lt;= 60,
  "  •  " &amp; _carb_only!B70,
  "  •  " &amp;
  LEFT(_carb_only!B70, FIND("@", SUBSTITUTE(LEFT(_carb_only!B70, 60), " ", "@", LEN(LEFT(_carb_only!B70, 60)) - LEN(SUBSTITUTE(LEFT(_carb_only!B70, 60), " ", "")))) - 1) &amp;
  CHAR(10) &amp;
  REPT(" ", 5) &amp;
  MID(_carb_only!B70, FIND("@", SUBSTITUTE(LEFT(_carb_only!B70, 60), " ", "@", LEN(LEFT(_carb_only!B70, 60)) - LEN(SUBSTITUTE(LEFT(_carb_only!B70, 60), " ", "")))) + 1, LEN(_carb_only!B70))
)</f>
        <v xml:space="preserve">  •  Daily spread</v>
      </c>
      <c r="C76" s="59"/>
      <c r="D76" s="27" t="s">
        <v>35</v>
      </c>
    </row>
    <row r="77" spans="2:7" s="10" customFormat="1" ht="15" x14ac:dyDescent="0.5">
      <c r="B77" s="58" t="str">
        <f>IF(
  LEN(_carb_only!B71) &lt;= 60,
  "  •  " &amp; _carb_only!B71,
  "  •  " &amp;
  LEFT(_carb_only!B71, FIND("@", SUBSTITUTE(LEFT(_carb_only!B71, 60), " ", "@", LEN(LEFT(_carb_only!B71, 60)) - LEN(SUBSTITUTE(LEFT(_carb_only!B71, 60), " ", "")))) - 1) &amp;
  CHAR(10) &amp;
  REPT(" ", 5) &amp;
  MID(_carb_only!B71, FIND("@", SUBSTITUTE(LEFT(_carb_only!B71, 60), " ", "@", LEN(LEFT(_carb_only!B71, 60)) - LEN(SUBSTITUTE(LEFT(_carb_only!B71, 60), " ", "")))) + 1, LEN(_carb_only!B71))
)</f>
        <v xml:space="preserve">  •  Land application (flood)</v>
      </c>
      <c r="C77" s="59"/>
      <c r="D77" s="27" t="s">
        <v>35</v>
      </c>
    </row>
    <row r="78" spans="2:7" s="10" customFormat="1" ht="15" x14ac:dyDescent="0.5">
      <c r="B78" s="58" t="str">
        <f>IF(
  LEN(_carb_only!B72) &lt;= 60,
  "  •  " &amp; _carb_only!B72,
  "  •  " &amp;
  LEFT(_carb_only!B72, FIND("@", SUBSTITUTE(LEFT(_carb_only!B72, 60), " ", "@", LEN(LEFT(_carb_only!B72, 60)) - LEN(SUBSTITUTE(LEFT(_carb_only!B72, 60), " ", "")))) - 1) &amp;
  CHAR(10) &amp;
  REPT(" ", 5) &amp;
  MID(_carb_only!B72, FIND("@", SUBSTITUTE(LEFT(_carb_only!B72, 60), " ", "@", LEN(LEFT(_carb_only!B72, 60)) - LEN(SUBSTITUTE(LEFT(_carb_only!B72, 60), " ", "")))) + 1, LEN(_carb_only!B72))
)</f>
        <v xml:space="preserve">  •  Land application (subsurface drip)</v>
      </c>
      <c r="C78" s="59"/>
      <c r="D78" s="27" t="s">
        <v>35</v>
      </c>
    </row>
    <row r="79" spans="2:7" s="10" customFormat="1" ht="50.25" customHeight="1" x14ac:dyDescent="0.5">
      <c r="B79" s="56" t="s">
        <v>50</v>
      </c>
      <c r="C79" s="54"/>
      <c r="D79" s="56" t="s">
        <v>49</v>
      </c>
    </row>
    <row r="80" spans="2:7" s="10" customFormat="1" ht="30" x14ac:dyDescent="0.5">
      <c r="B80" s="58" t="str">
        <f>IF(
  LEN(_carb_only!B76) &lt;= 60,
  "  •  " &amp; _carb_only!B76,
  "  •  " &amp;
  LEFT(_carb_only!B76, FIND("@", SUBSTITUTE(LEFT(_carb_only!B76, 60), " ", "@", LEN(LEFT(_carb_only!B76, 60)) - LEN(SUBSTITUTE(LEFT(_carb_only!B76, 60), " ", "")))) - 1) &amp;
  CHAR(10) &amp;
  REPT(" ", 5) &amp;
  MID(_carb_only!B76, FIND("@", SUBSTITUTE(LEFT(_carb_only!B76, 60), " ", "@", LEN(LEFT(_carb_only!B76, 60)) - LEN(SUBSTITUTE(LEFT(_carb_only!B76, 60), " ", "")))) + 1, LEN(_carb_only!B76))
)</f>
        <v xml:space="preserve">  •  Biogas conditioning (e.g., hydrogen sulfide, moisture,
     particulate removal)</v>
      </c>
      <c r="C80" s="59"/>
      <c r="D80" s="27" t="s">
        <v>35</v>
      </c>
      <c r="G80"/>
    </row>
    <row r="81" spans="2:7" s="10" customFormat="1" ht="30" x14ac:dyDescent="0.5">
      <c r="B81" s="58" t="str">
        <f>IF(
  LEN(_carb_only!B77) &lt;= 60,
  "  •  " &amp; _carb_only!B77,
  "  •  " &amp;
  LEFT(_carb_only!B77, FIND("@", SUBSTITUTE(LEFT(_carb_only!B77, 60), " ", "@", LEN(LEFT(_carb_only!B77, 60)) - LEN(SUBSTITUTE(LEFT(_carb_only!B77, 60), " ", "")))) - 1) &amp;
  CHAR(10) &amp;
  REPT(" ", 5) &amp;
  MID(_carb_only!B77, FIND("@", SUBSTITUTE(LEFT(_carb_only!B77, 60), " ", "@", LEN(LEFT(_carb_only!B77, 60)) - LEN(SUBSTITUTE(LEFT(_carb_only!B77, 60), " ", "")))) + 1, LEN(_carb_only!B77))
)</f>
        <v xml:space="preserve">  •  Biogas moving and handling equipement (e.g., blower,
     compressor, low pressure gas pipelines)</v>
      </c>
      <c r="C81" s="59"/>
      <c r="D81" s="27" t="s">
        <v>35</v>
      </c>
      <c r="G81"/>
    </row>
    <row r="82" spans="2:7" s="10" customFormat="1" ht="30" x14ac:dyDescent="0.5">
      <c r="B82" s="58" t="str">
        <f>IF(
  LEN(_carb_only!B78) &lt;= 60,
  "  •  " &amp; _carb_only!B78,
  "  •  " &amp;
  LEFT(_carb_only!B78, FIND("@", SUBSTITUTE(LEFT(_carb_only!B78, 60), " ", "@", LEN(LEFT(_carb_only!B78, 60)) - LEN(SUBSTITUTE(LEFT(_carb_only!B78, 60), " ", "")))) - 1) &amp;
  CHAR(10) &amp;
  REPT(" ", 5) &amp;
  MID(_carb_only!B78, FIND("@", SUBSTITUTE(LEFT(_carb_only!B78, 60), " ", "@", LEN(LEFT(_carb_only!B78, 60)) - LEN(SUBSTITUTE(LEFT(_carb_only!B78, 60), " ", "")))) + 1, LEN(_carb_only!B78))
)</f>
        <v xml:space="preserve">  •  Biomethane upgrading (e.g., membrane or other form of CO2
     removal)</v>
      </c>
      <c r="C82" s="59"/>
      <c r="D82" s="27" t="s">
        <v>35</v>
      </c>
      <c r="G82"/>
    </row>
    <row r="83" spans="2:7" s="10" customFormat="1" ht="15" x14ac:dyDescent="0.5">
      <c r="B83" s="58" t="str">
        <f>IF(
  LEN(_carb_only!B79) &lt;= 60,
  "  •  " &amp; _carb_only!B79,
  "  •  " &amp;
  LEFT(_carb_only!B79, FIND("@", SUBSTITUTE(LEFT(_carb_only!B79, 60), " ", "@", LEN(LEFT(_carb_only!B79, 60)) - LEN(SUBSTITUTE(LEFT(_carb_only!B79, 60), " ", "")))) - 1) &amp;
  CHAR(10) &amp;
  REPT(" ", 5) &amp;
  MID(_carb_only!B79, FIND("@", SUBSTITUTE(LEFT(_carb_only!B79, 60), " ", "@", LEN(LEFT(_carb_only!B79, 60)) - LEN(SUBSTITUTE(LEFT(_carb_only!B79, 60), " ", "")))) + 1, LEN(_carb_only!B79))
)</f>
        <v xml:space="preserve">  •  Covered lagoon anaerobic digester</v>
      </c>
      <c r="C83" s="59"/>
      <c r="D83" s="27" t="s">
        <v>35</v>
      </c>
      <c r="G83"/>
    </row>
    <row r="84" spans="2:7" s="10" customFormat="1" ht="15" x14ac:dyDescent="0.5">
      <c r="B84" s="58" t="str">
        <f>IF(
  LEN(_carb_only!B80) &lt;= 60,
  "  •  " &amp; _carb_only!B80,
  "  •  " &amp;
  LEFT(_carb_only!B80, FIND("@", SUBSTITUTE(LEFT(_carb_only!B80, 60), " ", "@", LEN(LEFT(_carb_only!B80, 60)) - LEN(SUBSTITUTE(LEFT(_carb_only!B80, 60), " ", "")))) - 1) &amp;
  CHAR(10) &amp;
  REPT(" ", 5) &amp;
  MID(_carb_only!B80, FIND("@", SUBSTITUTE(LEFT(_carb_only!B80, 60), " ", "@", LEN(LEFT(_carb_only!B80, 60)) - LEN(SUBSTITUTE(LEFT(_carb_only!B80, 60), " ", "")))) + 1, LEN(_carb_only!B80))
)</f>
        <v xml:space="preserve">  •  In-vessel anaerobic digester</v>
      </c>
      <c r="C84" s="59"/>
      <c r="D84" s="27" t="s">
        <v>35</v>
      </c>
      <c r="G84"/>
    </row>
    <row r="85" spans="2:7" s="10" customFormat="1" ht="15" x14ac:dyDescent="0.5">
      <c r="B85" s="58" t="str">
        <f>IF(
  LEN(_carb_only!B81) &lt;= 60,
  "  •  " &amp; _carb_only!B81,
  "  •  " &amp;
  LEFT(_carb_only!B81, FIND("@", SUBSTITUTE(LEFT(_carb_only!B81, 60), " ", "@", LEN(LEFT(_carb_only!B81, 60)) - LEN(SUBSTITUTE(LEFT(_carb_only!B81, 60), " ", "")))) - 1) &amp;
  CHAR(10) &amp;
  REPT(" ", 5) &amp;
  MID(_carb_only!B81, FIND("@", SUBSTITUTE(LEFT(_carb_only!B81, 60), " ", "@", LEN(LEFT(_carb_only!B81, 60)) - LEN(SUBSTITUTE(LEFT(_carb_only!B81, 60), " ", "")))) + 1, LEN(_carb_only!B81))
)</f>
        <v xml:space="preserve">  •  Electricity generation or other combustion equipment</v>
      </c>
      <c r="C85" s="59"/>
      <c r="D85" s="27" t="s">
        <v>35</v>
      </c>
      <c r="G85"/>
    </row>
    <row r="86" spans="2:7" s="10" customFormat="1" ht="15" x14ac:dyDescent="0.5">
      <c r="B86" s="58" t="str">
        <f>IF(
  LEN(_carb_only!B82) &lt;= 60,
  "  •  " &amp; _carb_only!B82,
  "  •  " &amp;
  LEFT(_carb_only!B82, FIND("@", SUBSTITUTE(LEFT(_carb_only!B82, 60), " ", "@", LEN(LEFT(_carb_only!B82, 60)) - LEN(SUBSTITUTE(LEFT(_carb_only!B82, 60), " ", "")))) - 1) &amp;
  CHAR(10) &amp;
  REPT(" ", 5) &amp;
  MID(_carb_only!B82, FIND("@", SUBSTITUTE(LEFT(_carb_only!B82, 60), " ", "@", LEN(LEFT(_carb_only!B82, 60)) - LEN(SUBSTITUTE(LEFT(_carb_only!B82, 60), " ", "")))) + 1, LEN(_carb_only!B82))
)</f>
        <v xml:space="preserve">  •  Heating/process fuel equipment</v>
      </c>
      <c r="C86" s="59"/>
      <c r="D86" s="27" t="s">
        <v>35</v>
      </c>
      <c r="G86"/>
    </row>
    <row r="87" spans="2:7" s="10" customFormat="1" ht="15" x14ac:dyDescent="0.5">
      <c r="B87" s="58" t="str">
        <f>IF(
  LEN(_carb_only!B83) &lt;= 60,
  "  •  " &amp; _carb_only!B83,
  "  •  " &amp;
  LEFT(_carb_only!B83, FIND("@", SUBSTITUTE(LEFT(_carb_only!B83, 60), " ", "@", LEN(LEFT(_carb_only!B83, 60)) - LEN(SUBSTITUTE(LEFT(_carb_only!B83, 60), " ", "")))) - 1) &amp;
  CHAR(10) &amp;
  REPT(" ", 5) &amp;
  MID(_carb_only!B83, FIND("@", SUBSTITUTE(LEFT(_carb_only!B83, 60), " ", "@", LEN(LEFT(_carb_only!B83, 60)) - LEN(SUBSTITUTE(LEFT(_carb_only!B83, 60), " ", "")))) + 1, LEN(_carb_only!B83))
)</f>
        <v xml:space="preserve">  •  Fuel cells</v>
      </c>
      <c r="C87" s="59"/>
      <c r="D87" s="27" t="s">
        <v>35</v>
      </c>
      <c r="G87"/>
    </row>
    <row r="88" spans="2:7" s="10" customFormat="1" ht="30" x14ac:dyDescent="0.5">
      <c r="B88" s="58" t="str">
        <f>IF(
  LEN(_carb_only!B84) &lt;= 60,
  "  •  " &amp; _carb_only!B84,
  "  •  " &amp;
  LEFT(_carb_only!B84, FIND("@", SUBSTITUTE(LEFT(_carb_only!B84, 60), " ", "@", LEN(LEFT(_carb_only!B84, 60)) - LEN(SUBSTITUTE(LEFT(_carb_only!B84, 60), " ", "")))) - 1) &amp;
  CHAR(10) &amp;
  REPT(" ", 5) &amp;
  MID(_carb_only!B84, FIND("@", SUBSTITUTE(LEFT(_carb_only!B84, 60), " ", "@", LEN(LEFT(_carb_only!B84, 60)) - LEN(SUBSTITUTE(LEFT(_carb_only!B84, 60), " ", "")))) + 1, LEN(_carb_only!B84))
)</f>
        <v xml:space="preserve">  •  Common carrier gas pipeline (Interconnection point of
     receipt)</v>
      </c>
      <c r="C88" s="59"/>
      <c r="D88" s="27" t="s">
        <v>35</v>
      </c>
      <c r="G88"/>
    </row>
    <row r="89" spans="2:7" s="10" customFormat="1" ht="15" x14ac:dyDescent="0.5">
      <c r="B89" s="58" t="str">
        <f>IF(
  LEN(_carb_only!B85) &lt;= 60,
  "  •  " &amp; _carb_only!B85,
  "  •  " &amp;
  LEFT(_carb_only!B85, FIND("@", SUBSTITUTE(LEFT(_carb_only!B85, 60), " ", "@", LEN(LEFT(_carb_only!B85, 60)) - LEN(SUBSTITUTE(LEFT(_carb_only!B85, 60), " ", "")))) - 1) &amp;
  CHAR(10) &amp;
  REPT(" ", 5) &amp;
  MID(_carb_only!B85, FIND("@", SUBSTITUTE(LEFT(_carb_only!B85, 60), " ", "@", LEN(LEFT(_carb_only!B85, 60)) - LEN(SUBSTITUTE(LEFT(_carb_only!B85, 60), " ", "")))) + 1, LEN(_carb_only!B85))
)</f>
        <v xml:space="preserve">  •  Onsite fuel use or dispensing</v>
      </c>
      <c r="C89" s="59"/>
      <c r="D89" s="27" t="s">
        <v>35</v>
      </c>
      <c r="G89"/>
    </row>
    <row r="90" spans="2:7" s="10" customFormat="1" ht="15.35" x14ac:dyDescent="0.5">
      <c r="B90" s="56" t="s">
        <v>51</v>
      </c>
      <c r="D90" s="29" t="s">
        <v>35</v>
      </c>
    </row>
    <row r="91" spans="2:7" s="10" customFormat="1" ht="45.35" x14ac:dyDescent="0.5">
      <c r="B91" s="56" t="s">
        <v>52</v>
      </c>
      <c r="D91" s="29" t="s">
        <v>35</v>
      </c>
    </row>
    <row r="92" spans="2:7" s="10" customFormat="1" ht="45.35" x14ac:dyDescent="0.5">
      <c r="B92" s="56" t="s">
        <v>53</v>
      </c>
      <c r="D92" s="29" t="s">
        <v>35</v>
      </c>
    </row>
    <row r="93" spans="2:7" s="10" customFormat="1" ht="30.35" x14ac:dyDescent="0.5">
      <c r="B93" s="56" t="s">
        <v>54</v>
      </c>
      <c r="D93" s="29" t="s">
        <v>35</v>
      </c>
    </row>
    <row r="94" spans="2:7" s="10" customFormat="1" ht="15" x14ac:dyDescent="0.5">
      <c r="B94" s="54"/>
      <c r="D94" s="60"/>
    </row>
    <row r="95" spans="2:7" s="17" customFormat="1" ht="39.950000000000003" customHeight="1" x14ac:dyDescent="0.5"/>
    <row r="96" spans="2:7" s="17" customFormat="1" x14ac:dyDescent="0.5"/>
    <row r="97" spans="2:4" s="10" customFormat="1" ht="30.35" x14ac:dyDescent="0.5">
      <c r="B97" s="56" t="s">
        <v>55</v>
      </c>
      <c r="C97" s="61"/>
      <c r="D97" s="29" t="s">
        <v>35</v>
      </c>
    </row>
  </sheetData>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4FB1F4FF-6A3F-4470-9DDB-0813279BBF04}">
          <x14:formula1>
            <xm:f>_carb_only!$B$92:$B$97</xm:f>
          </x14:formula1>
          <xm:sqref>D43</xm:sqref>
        </x14:dataValidation>
        <x14:dataValidation type="list" allowBlank="1" showInputMessage="1" showErrorMessage="1" xr:uid="{42F52F4E-EB5E-43E0-8E0B-92580C09C43C}">
          <x14:formula1>
            <xm:f>_carb_only!$B$103:$B$115</xm:f>
          </x14:formula1>
          <xm:sqref>D44</xm:sqref>
        </x14:dataValidation>
        <x14:dataValidation type="list" allowBlank="1" showInputMessage="1" showErrorMessage="1" xr:uid="{07D1C73C-76F3-496E-9971-EF1C88A472F3}">
          <x14:formula1>
            <xm:f>_carb_only!$B$122:$B$129</xm:f>
          </x14:formula1>
          <xm:sqref>D46</xm:sqref>
        </x14:dataValidation>
        <x14:dataValidation type="list" allowBlank="1" showInputMessage="1" showErrorMessage="1" xr:uid="{BC36B033-E3C0-43CB-9EF6-2A21DB7C3B24}">
          <x14:formula1>
            <xm:f>_carb_only!$B$136:$B$138</xm:f>
          </x14:formula1>
          <xm:sqref>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EAAB-5840-482A-BC0A-68AF27675BF3}">
  <sheetPr codeName="Sheet1"/>
  <dimension ref="A2:D26"/>
  <sheetViews>
    <sheetView zoomScaleNormal="100" workbookViewId="0">
      <selection activeCell="D17" sqref="D17"/>
    </sheetView>
  </sheetViews>
  <sheetFormatPr defaultRowHeight="14.35" x14ac:dyDescent="0.5"/>
  <cols>
    <col min="1" max="1" width="3.703125" customWidth="1"/>
    <col min="2" max="3" width="10.703125" customWidth="1"/>
    <col min="4" max="4" width="80.703125" customWidth="1"/>
  </cols>
  <sheetData>
    <row r="2" spans="1:4" s="5" customFormat="1" ht="20.7" x14ac:dyDescent="0.7">
      <c r="B2" s="5" t="s">
        <v>56</v>
      </c>
    </row>
    <row r="4" spans="1:4" x14ac:dyDescent="0.5">
      <c r="A4" t="s">
        <v>57</v>
      </c>
      <c r="B4" t="s">
        <v>58</v>
      </c>
    </row>
    <row r="5" spans="1:4" x14ac:dyDescent="0.5">
      <c r="A5" t="s">
        <v>57</v>
      </c>
      <c r="B5" t="s">
        <v>59</v>
      </c>
    </row>
    <row r="6" spans="1:4" x14ac:dyDescent="0.5">
      <c r="A6" t="s">
        <v>57</v>
      </c>
      <c r="B6" t="s">
        <v>60</v>
      </c>
    </row>
    <row r="9" spans="1:4" x14ac:dyDescent="0.5">
      <c r="B9" s="6" t="s">
        <v>61</v>
      </c>
      <c r="C9" s="1"/>
    </row>
    <row r="10" spans="1:4" x14ac:dyDescent="0.5">
      <c r="B10" s="6"/>
      <c r="C10" s="1"/>
    </row>
    <row r="11" spans="1:4" x14ac:dyDescent="0.5">
      <c r="B11" t="s">
        <v>62</v>
      </c>
      <c r="C11" t="s">
        <v>63</v>
      </c>
      <c r="D11" s="1" t="s">
        <v>64</v>
      </c>
    </row>
    <row r="12" spans="1:4" x14ac:dyDescent="0.5">
      <c r="B12" s="13" t="s">
        <v>65</v>
      </c>
      <c r="C12" s="28">
        <v>45819</v>
      </c>
      <c r="D12" s="13" t="s">
        <v>66</v>
      </c>
    </row>
    <row r="13" spans="1:4" x14ac:dyDescent="0.5">
      <c r="B13" s="13" t="s">
        <v>67</v>
      </c>
      <c r="C13" s="28">
        <v>45838</v>
      </c>
      <c r="D13" s="13" t="s">
        <v>68</v>
      </c>
    </row>
    <row r="14" spans="1:4" x14ac:dyDescent="0.5">
      <c r="B14" s="13" t="s">
        <v>69</v>
      </c>
      <c r="C14" s="13"/>
      <c r="D14" s="13" t="s">
        <v>70</v>
      </c>
    </row>
    <row r="15" spans="1:4" x14ac:dyDescent="0.5">
      <c r="B15" s="13" t="s">
        <v>71</v>
      </c>
      <c r="C15" s="28">
        <v>45841</v>
      </c>
      <c r="D15" s="13" t="s">
        <v>72</v>
      </c>
    </row>
    <row r="16" spans="1:4" x14ac:dyDescent="0.5">
      <c r="B16" s="13" t="s">
        <v>73</v>
      </c>
      <c r="C16" s="28">
        <v>45846</v>
      </c>
      <c r="D16" s="13" t="s">
        <v>74</v>
      </c>
    </row>
    <row r="17" spans="2:4" x14ac:dyDescent="0.5">
      <c r="B17" s="13"/>
      <c r="C17" s="13"/>
      <c r="D17" s="13"/>
    </row>
    <row r="18" spans="2:4" x14ac:dyDescent="0.5">
      <c r="B18" s="13"/>
      <c r="C18" s="13"/>
      <c r="D18" s="13"/>
    </row>
    <row r="19" spans="2:4" x14ac:dyDescent="0.5">
      <c r="B19" s="13"/>
      <c r="C19" s="13"/>
      <c r="D19" s="13"/>
    </row>
    <row r="20" spans="2:4" x14ac:dyDescent="0.5">
      <c r="B20" s="13"/>
      <c r="C20" s="13"/>
      <c r="D20" s="13"/>
    </row>
    <row r="21" spans="2:4" x14ac:dyDescent="0.5">
      <c r="B21" s="13"/>
      <c r="C21" s="13"/>
      <c r="D21" s="13"/>
    </row>
    <row r="22" spans="2:4" x14ac:dyDescent="0.5">
      <c r="B22" s="13"/>
      <c r="C22" s="13"/>
      <c r="D22" s="13"/>
    </row>
    <row r="23" spans="2:4" x14ac:dyDescent="0.5">
      <c r="B23" s="13"/>
      <c r="C23" s="13"/>
      <c r="D23" s="13"/>
    </row>
    <row r="24" spans="2:4" x14ac:dyDescent="0.5">
      <c r="B24" s="13"/>
      <c r="C24" s="13"/>
      <c r="D24" s="13"/>
    </row>
    <row r="25" spans="2:4" x14ac:dyDescent="0.5">
      <c r="B25" s="13"/>
      <c r="C25" s="13"/>
      <c r="D25" s="13"/>
    </row>
    <row r="26" spans="2:4" x14ac:dyDescent="0.5">
      <c r="B26" s="13"/>
      <c r="C26" s="13"/>
      <c r="D26" s="13"/>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22213-201A-47BB-823E-078EE6D590B0}">
  <sheetPr codeName="Sheet6"/>
  <dimension ref="A2:K118"/>
  <sheetViews>
    <sheetView topLeftCell="A30" zoomScaleNormal="100" workbookViewId="0"/>
  </sheetViews>
  <sheetFormatPr defaultRowHeight="14.35" x14ac:dyDescent="0.5"/>
  <cols>
    <col min="1" max="1" width="3.703125" customWidth="1"/>
    <col min="2" max="2" width="11" customWidth="1"/>
    <col min="3" max="3" width="45.703125" style="1" customWidth="1"/>
    <col min="4" max="4" width="10.29296875" bestFit="1" customWidth="1"/>
    <col min="5" max="5" width="12.5859375" bestFit="1" customWidth="1"/>
    <col min="6" max="6" width="10.703125" style="1" customWidth="1"/>
    <col min="7" max="7" width="45.703125" style="1" customWidth="1"/>
  </cols>
  <sheetData>
    <row r="2" spans="1:11" s="5" customFormat="1" ht="20.7" x14ac:dyDescent="0.7">
      <c r="B2" s="5" t="s">
        <v>75</v>
      </c>
      <c r="F2" s="16"/>
    </row>
    <row r="3" spans="1:11" x14ac:dyDescent="0.5">
      <c r="G3" s="2"/>
      <c r="H3" s="3"/>
      <c r="I3" s="3"/>
      <c r="J3" s="3"/>
      <c r="K3" s="3"/>
    </row>
    <row r="4" spans="1:11" x14ac:dyDescent="0.5">
      <c r="A4" t="s">
        <v>57</v>
      </c>
      <c r="B4" t="s">
        <v>76</v>
      </c>
    </row>
    <row r="7" spans="1:11" x14ac:dyDescent="0.5">
      <c r="B7" s="6" t="s">
        <v>77</v>
      </c>
    </row>
    <row r="8" spans="1:11" x14ac:dyDescent="0.5">
      <c r="B8" s="6"/>
    </row>
    <row r="9" spans="1:11" x14ac:dyDescent="0.5">
      <c r="B9" t="s">
        <v>78</v>
      </c>
      <c r="C9" s="1" t="s">
        <v>79</v>
      </c>
    </row>
    <row r="10" spans="1:11" s="10" customFormat="1" x14ac:dyDescent="0.5">
      <c r="B10" s="13" t="s">
        <v>80</v>
      </c>
      <c r="C10" s="13" t="s">
        <v>81</v>
      </c>
      <c r="D10" s="14"/>
      <c r="F10" s="13"/>
      <c r="G10" s="13"/>
    </row>
    <row r="11" spans="1:11" s="10" customFormat="1" ht="28.7" x14ac:dyDescent="0.5">
      <c r="B11" s="13" t="s">
        <v>82</v>
      </c>
      <c r="C11" s="13" t="s">
        <v>83</v>
      </c>
      <c r="D11" s="14"/>
      <c r="F11" s="13"/>
      <c r="G11" s="13"/>
    </row>
    <row r="12" spans="1:11" s="10" customFormat="1" ht="28.7" x14ac:dyDescent="0.5">
      <c r="B12" s="13" t="s">
        <v>84</v>
      </c>
      <c r="C12" s="13" t="s">
        <v>85</v>
      </c>
      <c r="D12" s="14"/>
      <c r="F12" s="13"/>
      <c r="G12" s="13"/>
    </row>
    <row r="13" spans="1:11" s="10" customFormat="1" x14ac:dyDescent="0.5">
      <c r="B13" s="13" t="s">
        <v>86</v>
      </c>
      <c r="C13" s="13" t="s">
        <v>87</v>
      </c>
      <c r="D13" s="14"/>
      <c r="F13" s="13"/>
      <c r="G13" s="13"/>
    </row>
    <row r="14" spans="1:11" x14ac:dyDescent="0.5">
      <c r="B14" s="10"/>
      <c r="C14" s="13"/>
    </row>
    <row r="15" spans="1:11" x14ac:dyDescent="0.5">
      <c r="B15" s="10"/>
      <c r="C15" s="13"/>
    </row>
    <row r="16" spans="1:11" x14ac:dyDescent="0.5">
      <c r="B16" s="6" t="s">
        <v>88</v>
      </c>
      <c r="G16" s="2"/>
      <c r="H16" s="3"/>
      <c r="I16" s="3"/>
      <c r="J16" s="3"/>
      <c r="K16" s="3"/>
    </row>
    <row r="17" spans="2:11" x14ac:dyDescent="0.5">
      <c r="G17" s="2"/>
      <c r="H17" s="3"/>
      <c r="I17" s="3"/>
      <c r="J17" s="3"/>
      <c r="K17" s="3"/>
    </row>
    <row r="18" spans="2:11" x14ac:dyDescent="0.5">
      <c r="B18" t="s">
        <v>89</v>
      </c>
      <c r="C18" s="1" t="s">
        <v>90</v>
      </c>
      <c r="D18" t="s">
        <v>80</v>
      </c>
      <c r="E18" t="s">
        <v>91</v>
      </c>
      <c r="F18" s="1" t="s">
        <v>92</v>
      </c>
      <c r="G18" s="1" t="s">
        <v>64</v>
      </c>
      <c r="H18" s="3"/>
      <c r="I18" s="3"/>
      <c r="J18" s="3"/>
      <c r="K18" s="3"/>
    </row>
    <row r="19" spans="2:11" s="10" customFormat="1" ht="43" x14ac:dyDescent="0.5">
      <c r="B19" s="10">
        <v>1</v>
      </c>
      <c r="C19" s="22" t="s">
        <v>93</v>
      </c>
      <c r="D19" s="14">
        <v>45818</v>
      </c>
      <c r="E19" s="10" t="s">
        <v>94</v>
      </c>
      <c r="F19" s="13" t="s">
        <v>86</v>
      </c>
      <c r="G19" s="13" t="s">
        <v>95</v>
      </c>
    </row>
    <row r="20" spans="2:11" s="10" customFormat="1" ht="86" x14ac:dyDescent="0.5">
      <c r="B20" s="10">
        <v>2</v>
      </c>
      <c r="C20" s="13" t="s">
        <v>96</v>
      </c>
      <c r="D20" s="14">
        <v>45818</v>
      </c>
      <c r="E20" s="10" t="s">
        <v>97</v>
      </c>
      <c r="F20" s="13" t="s">
        <v>86</v>
      </c>
      <c r="G20" s="13" t="s">
        <v>98</v>
      </c>
    </row>
    <row r="21" spans="2:11" s="10" customFormat="1" ht="28.7" x14ac:dyDescent="0.5">
      <c r="B21" s="10">
        <v>3</v>
      </c>
      <c r="C21" s="13" t="s">
        <v>99</v>
      </c>
      <c r="D21" s="14">
        <v>45818</v>
      </c>
      <c r="E21" s="10" t="s">
        <v>97</v>
      </c>
      <c r="F21" s="13" t="s">
        <v>86</v>
      </c>
      <c r="G21" s="13" t="s">
        <v>100</v>
      </c>
    </row>
    <row r="22" spans="2:11" s="10" customFormat="1" ht="271.5" customHeight="1" x14ac:dyDescent="0.5">
      <c r="B22" s="10">
        <v>4</v>
      </c>
      <c r="C22" s="25" t="s">
        <v>101</v>
      </c>
      <c r="D22" s="14">
        <v>45838</v>
      </c>
      <c r="E22" s="10" t="s">
        <v>102</v>
      </c>
      <c r="F22" s="13" t="s">
        <v>86</v>
      </c>
      <c r="G22" s="26" t="s">
        <v>103</v>
      </c>
    </row>
    <row r="23" spans="2:11" s="10" customFormat="1" ht="157.69999999999999" x14ac:dyDescent="0.5">
      <c r="B23" s="10">
        <v>5</v>
      </c>
      <c r="C23" s="13" t="s">
        <v>104</v>
      </c>
      <c r="D23" s="14">
        <v>45838</v>
      </c>
      <c r="E23" s="10" t="s">
        <v>102</v>
      </c>
      <c r="F23" s="13" t="s">
        <v>86</v>
      </c>
      <c r="G23" s="13"/>
    </row>
    <row r="24" spans="2:11" s="10" customFormat="1" ht="198.75" customHeight="1" x14ac:dyDescent="0.5">
      <c r="B24" s="10">
        <v>6</v>
      </c>
      <c r="C24" s="13" t="s">
        <v>105</v>
      </c>
      <c r="D24" s="14">
        <v>45838</v>
      </c>
      <c r="E24" s="10" t="s">
        <v>102</v>
      </c>
      <c r="F24" s="13" t="s">
        <v>86</v>
      </c>
      <c r="G24" s="13"/>
    </row>
    <row r="25" spans="2:11" s="10" customFormat="1" ht="114.7" x14ac:dyDescent="0.5">
      <c r="B25" s="10">
        <v>7</v>
      </c>
      <c r="C25" s="13" t="s">
        <v>106</v>
      </c>
      <c r="D25" s="14">
        <v>45838</v>
      </c>
      <c r="E25" s="10" t="s">
        <v>107</v>
      </c>
      <c r="F25" s="13" t="s">
        <v>86</v>
      </c>
      <c r="G25" s="13" t="s">
        <v>108</v>
      </c>
    </row>
    <row r="26" spans="2:11" s="10" customFormat="1" ht="57" customHeight="1" x14ac:dyDescent="0.5">
      <c r="B26" s="10">
        <v>8</v>
      </c>
      <c r="C26" s="13" t="s">
        <v>109</v>
      </c>
      <c r="D26" s="14">
        <v>45838</v>
      </c>
      <c r="E26" s="10" t="s">
        <v>102</v>
      </c>
      <c r="F26" s="13" t="s">
        <v>86</v>
      </c>
      <c r="G26" s="13"/>
    </row>
    <row r="27" spans="2:11" s="10" customFormat="1" ht="301" x14ac:dyDescent="0.5">
      <c r="B27" s="10">
        <v>9</v>
      </c>
      <c r="C27" s="25" t="s">
        <v>110</v>
      </c>
      <c r="D27" s="14">
        <v>45838</v>
      </c>
      <c r="E27" s="10" t="s">
        <v>102</v>
      </c>
      <c r="F27" s="13" t="s">
        <v>86</v>
      </c>
      <c r="G27" s="13" t="s">
        <v>111</v>
      </c>
    </row>
    <row r="28" spans="2:11" s="10" customFormat="1" ht="57.35" x14ac:dyDescent="0.5">
      <c r="B28" s="10">
        <v>10</v>
      </c>
      <c r="C28" s="13" t="s">
        <v>112</v>
      </c>
      <c r="D28" s="14">
        <v>45838</v>
      </c>
      <c r="E28" s="10" t="s">
        <v>107</v>
      </c>
      <c r="F28" s="13" t="s">
        <v>86</v>
      </c>
      <c r="G28" s="13" t="s">
        <v>113</v>
      </c>
    </row>
    <row r="29" spans="2:11" s="10" customFormat="1" ht="100.35" x14ac:dyDescent="0.5">
      <c r="B29" s="10">
        <v>11</v>
      </c>
      <c r="C29" s="19" t="s">
        <v>114</v>
      </c>
      <c r="D29" s="14">
        <v>45838</v>
      </c>
      <c r="F29" s="13" t="s">
        <v>86</v>
      </c>
      <c r="G29" s="13"/>
    </row>
    <row r="30" spans="2:11" s="10" customFormat="1" ht="86" x14ac:dyDescent="0.5">
      <c r="B30" s="10">
        <v>12</v>
      </c>
      <c r="C30" s="19" t="s">
        <v>115</v>
      </c>
      <c r="D30" s="14">
        <v>45838</v>
      </c>
      <c r="F30" s="13" t="s">
        <v>86</v>
      </c>
      <c r="G30" s="13" t="s">
        <v>116</v>
      </c>
    </row>
    <row r="31" spans="2:11" s="10" customFormat="1" ht="71.7" x14ac:dyDescent="0.5">
      <c r="B31" s="10">
        <v>13</v>
      </c>
      <c r="C31" s="13" t="s">
        <v>117</v>
      </c>
      <c r="D31" s="14">
        <v>45841</v>
      </c>
      <c r="E31" s="10" t="s">
        <v>97</v>
      </c>
      <c r="F31" s="13" t="s">
        <v>86</v>
      </c>
      <c r="G31" s="13"/>
    </row>
    <row r="32" spans="2:11" s="10" customFormat="1" ht="28.7" x14ac:dyDescent="0.5">
      <c r="B32" s="10">
        <v>14</v>
      </c>
      <c r="C32" s="13" t="s">
        <v>118</v>
      </c>
      <c r="D32" s="14">
        <v>45841</v>
      </c>
      <c r="E32" s="10" t="s">
        <v>97</v>
      </c>
      <c r="F32" s="13" t="s">
        <v>86</v>
      </c>
      <c r="G32" s="13"/>
    </row>
    <row r="33" spans="2:7" s="10" customFormat="1" ht="28.7" x14ac:dyDescent="0.5">
      <c r="B33" s="10">
        <v>15</v>
      </c>
      <c r="C33" s="13" t="s">
        <v>119</v>
      </c>
      <c r="D33" s="14">
        <v>45846</v>
      </c>
      <c r="E33" s="10" t="s">
        <v>120</v>
      </c>
      <c r="F33" s="13" t="s">
        <v>86</v>
      </c>
      <c r="G33" s="13"/>
    </row>
    <row r="34" spans="2:7" s="10" customFormat="1" ht="28.7" x14ac:dyDescent="0.5">
      <c r="B34" s="10">
        <v>16</v>
      </c>
      <c r="C34" s="13" t="s">
        <v>121</v>
      </c>
      <c r="D34" s="14">
        <v>45846</v>
      </c>
      <c r="E34" s="10" t="s">
        <v>120</v>
      </c>
      <c r="F34" s="13" t="s">
        <v>86</v>
      </c>
      <c r="G34" s="13"/>
    </row>
    <row r="35" spans="2:7" s="10" customFormat="1" x14ac:dyDescent="0.5">
      <c r="B35" s="10">
        <v>17</v>
      </c>
      <c r="C35" s="13"/>
      <c r="D35" s="14"/>
      <c r="F35" s="13"/>
      <c r="G35" s="13"/>
    </row>
    <row r="36" spans="2:7" s="10" customFormat="1" x14ac:dyDescent="0.5">
      <c r="B36" s="10">
        <v>18</v>
      </c>
      <c r="C36" s="13"/>
      <c r="D36" s="14"/>
      <c r="F36" s="13"/>
      <c r="G36" s="13"/>
    </row>
    <row r="37" spans="2:7" s="10" customFormat="1" x14ac:dyDescent="0.5">
      <c r="B37" s="10">
        <v>19</v>
      </c>
      <c r="C37" s="13"/>
      <c r="D37" s="14"/>
      <c r="F37" s="13"/>
      <c r="G37" s="13"/>
    </row>
    <row r="38" spans="2:7" s="10" customFormat="1" x14ac:dyDescent="0.5">
      <c r="B38" s="10">
        <v>20</v>
      </c>
      <c r="C38" s="13"/>
      <c r="D38" s="14"/>
      <c r="F38" s="13"/>
      <c r="G38" s="13"/>
    </row>
    <row r="39" spans="2:7" s="10" customFormat="1" x14ac:dyDescent="0.5">
      <c r="B39" s="10">
        <v>21</v>
      </c>
      <c r="C39" s="13"/>
      <c r="D39" s="14"/>
      <c r="F39" s="13"/>
      <c r="G39" s="13"/>
    </row>
    <row r="40" spans="2:7" s="10" customFormat="1" x14ac:dyDescent="0.5">
      <c r="B40" s="10">
        <v>22</v>
      </c>
      <c r="C40" s="13"/>
      <c r="D40" s="14"/>
      <c r="F40" s="13"/>
      <c r="G40" s="13"/>
    </row>
    <row r="41" spans="2:7" s="10" customFormat="1" x14ac:dyDescent="0.5">
      <c r="B41" s="10">
        <v>23</v>
      </c>
      <c r="C41" s="13"/>
      <c r="D41" s="14"/>
      <c r="F41" s="13"/>
      <c r="G41" s="13"/>
    </row>
    <row r="42" spans="2:7" s="10" customFormat="1" x14ac:dyDescent="0.5">
      <c r="B42" s="10">
        <v>24</v>
      </c>
      <c r="C42" s="13"/>
      <c r="D42" s="14"/>
      <c r="F42" s="13"/>
      <c r="G42" s="13"/>
    </row>
    <row r="43" spans="2:7" s="10" customFormat="1" x14ac:dyDescent="0.5">
      <c r="B43" s="10">
        <v>25</v>
      </c>
      <c r="C43" s="13"/>
      <c r="D43" s="14"/>
      <c r="F43" s="13"/>
      <c r="G43" s="13"/>
    </row>
    <row r="44" spans="2:7" s="10" customFormat="1" x14ac:dyDescent="0.5">
      <c r="B44" s="10">
        <v>26</v>
      </c>
      <c r="C44" s="13"/>
      <c r="D44" s="14"/>
      <c r="F44" s="13"/>
      <c r="G44" s="13"/>
    </row>
    <row r="45" spans="2:7" s="10" customFormat="1" x14ac:dyDescent="0.5">
      <c r="B45" s="10">
        <v>27</v>
      </c>
      <c r="C45" s="13"/>
      <c r="D45" s="14"/>
      <c r="F45" s="13"/>
      <c r="G45" s="13"/>
    </row>
    <row r="46" spans="2:7" s="10" customFormat="1" x14ac:dyDescent="0.5">
      <c r="B46" s="10">
        <v>28</v>
      </c>
      <c r="C46" s="13"/>
      <c r="D46" s="14"/>
      <c r="F46" s="13"/>
      <c r="G46" s="13"/>
    </row>
    <row r="47" spans="2:7" s="10" customFormat="1" x14ac:dyDescent="0.5">
      <c r="B47" s="10">
        <v>29</v>
      </c>
      <c r="C47" s="13"/>
      <c r="D47" s="14"/>
      <c r="F47" s="13"/>
      <c r="G47" s="13"/>
    </row>
    <row r="48" spans="2:7" s="10" customFormat="1" x14ac:dyDescent="0.5">
      <c r="B48" s="10">
        <v>30</v>
      </c>
      <c r="C48" s="13"/>
      <c r="D48" s="14"/>
      <c r="F48" s="13"/>
      <c r="G48" s="13"/>
    </row>
    <row r="49" spans="2:7" s="10" customFormat="1" x14ac:dyDescent="0.5">
      <c r="B49" s="10">
        <v>31</v>
      </c>
      <c r="C49" s="13"/>
      <c r="D49" s="14"/>
      <c r="F49" s="13"/>
      <c r="G49" s="13"/>
    </row>
    <row r="50" spans="2:7" s="10" customFormat="1" x14ac:dyDescent="0.5">
      <c r="B50" s="10">
        <v>32</v>
      </c>
      <c r="C50" s="13"/>
      <c r="D50" s="14"/>
      <c r="F50" s="13"/>
      <c r="G50" s="13"/>
    </row>
    <row r="51" spans="2:7" s="10" customFormat="1" x14ac:dyDescent="0.5">
      <c r="B51" s="10">
        <v>33</v>
      </c>
      <c r="C51" s="13"/>
      <c r="D51" s="14"/>
      <c r="F51" s="13"/>
      <c r="G51" s="13"/>
    </row>
    <row r="52" spans="2:7" s="10" customFormat="1" x14ac:dyDescent="0.5">
      <c r="B52" s="10">
        <v>34</v>
      </c>
      <c r="C52" s="13"/>
      <c r="D52" s="14"/>
      <c r="F52" s="13"/>
      <c r="G52" s="13"/>
    </row>
    <row r="53" spans="2:7" s="10" customFormat="1" x14ac:dyDescent="0.5">
      <c r="B53" s="10">
        <v>35</v>
      </c>
      <c r="C53" s="13"/>
      <c r="D53" s="14"/>
      <c r="F53" s="13"/>
      <c r="G53" s="13"/>
    </row>
    <row r="54" spans="2:7" s="10" customFormat="1" x14ac:dyDescent="0.5">
      <c r="B54" s="10">
        <v>36</v>
      </c>
      <c r="C54" s="13"/>
      <c r="D54" s="14"/>
      <c r="F54" s="13"/>
      <c r="G54" s="13"/>
    </row>
    <row r="55" spans="2:7" s="10" customFormat="1" x14ac:dyDescent="0.5">
      <c r="B55" s="10">
        <v>37</v>
      </c>
      <c r="C55" s="13"/>
      <c r="D55" s="14"/>
      <c r="F55" s="13"/>
      <c r="G55" s="13"/>
    </row>
    <row r="56" spans="2:7" s="10" customFormat="1" x14ac:dyDescent="0.5">
      <c r="B56" s="10">
        <v>38</v>
      </c>
      <c r="C56" s="13"/>
      <c r="D56" s="14"/>
      <c r="F56" s="13"/>
      <c r="G56" s="13"/>
    </row>
    <row r="57" spans="2:7" s="10" customFormat="1" x14ac:dyDescent="0.5">
      <c r="B57" s="10">
        <v>39</v>
      </c>
      <c r="C57" s="13"/>
      <c r="D57" s="14"/>
      <c r="F57" s="13"/>
      <c r="G57" s="13"/>
    </row>
    <row r="58" spans="2:7" s="10" customFormat="1" x14ac:dyDescent="0.5">
      <c r="B58" s="10">
        <v>40</v>
      </c>
      <c r="C58" s="13"/>
      <c r="D58" s="14"/>
      <c r="F58" s="13"/>
      <c r="G58" s="13"/>
    </row>
    <row r="59" spans="2:7" s="10" customFormat="1" x14ac:dyDescent="0.5">
      <c r="B59" s="10">
        <v>41</v>
      </c>
      <c r="C59" s="13"/>
      <c r="D59" s="14"/>
      <c r="F59" s="13"/>
      <c r="G59" s="13"/>
    </row>
    <row r="60" spans="2:7" s="10" customFormat="1" x14ac:dyDescent="0.5">
      <c r="B60" s="10">
        <v>42</v>
      </c>
      <c r="C60" s="13"/>
      <c r="D60" s="14"/>
      <c r="F60" s="13"/>
      <c r="G60" s="13"/>
    </row>
    <row r="61" spans="2:7" s="10" customFormat="1" x14ac:dyDescent="0.5">
      <c r="B61" s="10">
        <v>43</v>
      </c>
      <c r="C61" s="13"/>
      <c r="D61" s="14"/>
      <c r="F61" s="13"/>
      <c r="G61" s="13"/>
    </row>
    <row r="62" spans="2:7" s="10" customFormat="1" x14ac:dyDescent="0.5">
      <c r="B62" s="10">
        <v>44</v>
      </c>
      <c r="C62" s="13"/>
      <c r="D62" s="14"/>
      <c r="F62" s="13"/>
      <c r="G62" s="13"/>
    </row>
    <row r="63" spans="2:7" s="10" customFormat="1" x14ac:dyDescent="0.5">
      <c r="B63" s="10">
        <v>45</v>
      </c>
      <c r="C63" s="13"/>
      <c r="D63" s="14"/>
      <c r="F63" s="13"/>
      <c r="G63" s="13"/>
    </row>
    <row r="64" spans="2:7" s="10" customFormat="1" x14ac:dyDescent="0.5">
      <c r="B64" s="10">
        <v>46</v>
      </c>
      <c r="C64" s="13"/>
      <c r="D64" s="14"/>
      <c r="F64" s="13"/>
      <c r="G64" s="13"/>
    </row>
    <row r="65" spans="2:7" s="10" customFormat="1" x14ac:dyDescent="0.5">
      <c r="B65" s="10">
        <v>47</v>
      </c>
      <c r="C65" s="13"/>
      <c r="D65" s="14"/>
      <c r="F65" s="13"/>
      <c r="G65" s="13"/>
    </row>
    <row r="66" spans="2:7" s="10" customFormat="1" x14ac:dyDescent="0.5">
      <c r="B66" s="10">
        <v>48</v>
      </c>
      <c r="C66" s="13"/>
      <c r="D66" s="14"/>
      <c r="F66" s="13"/>
      <c r="G66" s="13"/>
    </row>
    <row r="67" spans="2:7" s="10" customFormat="1" x14ac:dyDescent="0.5">
      <c r="B67" s="10">
        <v>49</v>
      </c>
      <c r="C67" s="13"/>
      <c r="D67" s="14"/>
      <c r="F67" s="13"/>
      <c r="G67" s="13"/>
    </row>
    <row r="68" spans="2:7" s="10" customFormat="1" x14ac:dyDescent="0.5">
      <c r="B68" s="10">
        <v>50</v>
      </c>
      <c r="C68" s="13"/>
      <c r="D68" s="14"/>
      <c r="F68" s="13"/>
      <c r="G68" s="13"/>
    </row>
    <row r="69" spans="2:7" s="10" customFormat="1" x14ac:dyDescent="0.5">
      <c r="B69" s="10">
        <v>51</v>
      </c>
      <c r="C69" s="13"/>
      <c r="D69" s="14"/>
      <c r="F69" s="13"/>
      <c r="G69" s="13"/>
    </row>
    <row r="70" spans="2:7" s="10" customFormat="1" x14ac:dyDescent="0.5">
      <c r="B70" s="10">
        <v>52</v>
      </c>
      <c r="C70" s="13"/>
      <c r="D70" s="14"/>
      <c r="F70" s="13"/>
      <c r="G70" s="13"/>
    </row>
    <row r="71" spans="2:7" s="10" customFormat="1" x14ac:dyDescent="0.5">
      <c r="B71" s="10">
        <v>53</v>
      </c>
      <c r="C71" s="13"/>
      <c r="D71" s="14"/>
      <c r="F71" s="13"/>
      <c r="G71" s="13"/>
    </row>
    <row r="72" spans="2:7" s="10" customFormat="1" x14ac:dyDescent="0.5">
      <c r="B72" s="10">
        <v>54</v>
      </c>
      <c r="C72" s="13"/>
      <c r="D72" s="14"/>
      <c r="F72" s="13"/>
      <c r="G72" s="13"/>
    </row>
    <row r="73" spans="2:7" s="10" customFormat="1" x14ac:dyDescent="0.5">
      <c r="B73" s="10">
        <v>55</v>
      </c>
      <c r="C73" s="13"/>
      <c r="D73" s="14"/>
      <c r="F73" s="13"/>
      <c r="G73" s="13"/>
    </row>
    <row r="74" spans="2:7" s="10" customFormat="1" x14ac:dyDescent="0.5">
      <c r="B74" s="10">
        <v>56</v>
      </c>
      <c r="C74" s="13"/>
      <c r="D74" s="14"/>
      <c r="F74" s="13"/>
      <c r="G74" s="13"/>
    </row>
    <row r="75" spans="2:7" s="10" customFormat="1" x14ac:dyDescent="0.5">
      <c r="B75" s="10">
        <v>57</v>
      </c>
      <c r="C75" s="13"/>
      <c r="D75" s="14"/>
      <c r="F75" s="13"/>
      <c r="G75" s="13"/>
    </row>
    <row r="76" spans="2:7" s="10" customFormat="1" x14ac:dyDescent="0.5">
      <c r="B76" s="10">
        <v>58</v>
      </c>
      <c r="C76" s="13"/>
      <c r="D76" s="14"/>
      <c r="F76" s="13"/>
      <c r="G76" s="13"/>
    </row>
    <row r="77" spans="2:7" s="10" customFormat="1" x14ac:dyDescent="0.5">
      <c r="B77" s="10">
        <v>59</v>
      </c>
      <c r="C77" s="13"/>
      <c r="D77" s="14"/>
      <c r="F77" s="13"/>
      <c r="G77" s="13"/>
    </row>
    <row r="78" spans="2:7" s="10" customFormat="1" x14ac:dyDescent="0.5">
      <c r="B78" s="10">
        <v>60</v>
      </c>
      <c r="C78" s="13"/>
      <c r="D78" s="14"/>
      <c r="F78" s="13"/>
      <c r="G78" s="13"/>
    </row>
    <row r="79" spans="2:7" s="10" customFormat="1" x14ac:dyDescent="0.5">
      <c r="B79" s="10">
        <v>61</v>
      </c>
      <c r="C79" s="13"/>
      <c r="D79" s="14"/>
      <c r="F79" s="13"/>
      <c r="G79" s="13"/>
    </row>
    <row r="80" spans="2:7" s="10" customFormat="1" x14ac:dyDescent="0.5">
      <c r="B80" s="10">
        <v>62</v>
      </c>
      <c r="C80" s="13"/>
      <c r="D80" s="14"/>
      <c r="F80" s="13"/>
      <c r="G80" s="13"/>
    </row>
    <row r="81" spans="2:7" s="10" customFormat="1" x14ac:dyDescent="0.5">
      <c r="B81" s="10">
        <v>63</v>
      </c>
      <c r="C81" s="13"/>
      <c r="D81" s="14"/>
      <c r="F81" s="13"/>
      <c r="G81" s="13"/>
    </row>
    <row r="82" spans="2:7" s="10" customFormat="1" x14ac:dyDescent="0.5">
      <c r="B82" s="10">
        <v>64</v>
      </c>
      <c r="C82" s="13"/>
      <c r="D82" s="14"/>
      <c r="F82" s="13"/>
      <c r="G82" s="13"/>
    </row>
    <row r="83" spans="2:7" s="10" customFormat="1" x14ac:dyDescent="0.5">
      <c r="B83" s="10">
        <v>65</v>
      </c>
      <c r="C83" s="13"/>
      <c r="D83" s="14"/>
      <c r="F83" s="13"/>
      <c r="G83" s="13"/>
    </row>
    <row r="84" spans="2:7" s="17" customFormat="1" x14ac:dyDescent="0.5">
      <c r="B84" s="10">
        <v>66</v>
      </c>
      <c r="C84" s="23"/>
      <c r="D84" s="24"/>
      <c r="E84" s="10"/>
      <c r="F84" s="13"/>
      <c r="G84" s="23"/>
    </row>
    <row r="85" spans="2:7" s="10" customFormat="1" x14ac:dyDescent="0.5">
      <c r="B85" s="10">
        <v>67</v>
      </c>
      <c r="C85" s="13"/>
      <c r="D85" s="14"/>
      <c r="F85" s="13"/>
      <c r="G85" s="13"/>
    </row>
    <row r="86" spans="2:7" s="10" customFormat="1" x14ac:dyDescent="0.5">
      <c r="B86" s="10">
        <v>68</v>
      </c>
      <c r="C86" s="13"/>
      <c r="D86" s="24"/>
      <c r="F86" s="13"/>
      <c r="G86" s="13"/>
    </row>
    <row r="87" spans="2:7" s="10" customFormat="1" x14ac:dyDescent="0.5">
      <c r="B87" s="10">
        <v>69</v>
      </c>
      <c r="C87" s="13"/>
      <c r="D87" s="14"/>
      <c r="F87" s="13"/>
      <c r="G87" s="13"/>
    </row>
    <row r="88" spans="2:7" s="10" customFormat="1" x14ac:dyDescent="0.5">
      <c r="B88" s="10">
        <v>70</v>
      </c>
      <c r="C88" s="13"/>
      <c r="D88" s="14"/>
      <c r="F88" s="13"/>
      <c r="G88" s="19"/>
    </row>
    <row r="89" spans="2:7" s="10" customFormat="1" x14ac:dyDescent="0.5">
      <c r="B89" s="10">
        <v>71</v>
      </c>
      <c r="C89" s="13"/>
      <c r="D89" s="14"/>
      <c r="F89" s="13"/>
      <c r="G89" s="19"/>
    </row>
    <row r="90" spans="2:7" s="10" customFormat="1" x14ac:dyDescent="0.5">
      <c r="B90" s="10">
        <v>72</v>
      </c>
      <c r="C90" s="13"/>
      <c r="D90" s="14"/>
      <c r="F90" s="13"/>
      <c r="G90" s="13"/>
    </row>
    <row r="91" spans="2:7" s="10" customFormat="1" x14ac:dyDescent="0.5">
      <c r="B91" s="10">
        <v>73</v>
      </c>
      <c r="C91" s="13"/>
      <c r="D91" s="14"/>
      <c r="F91" s="13"/>
      <c r="G91" s="19"/>
    </row>
    <row r="92" spans="2:7" s="10" customFormat="1" x14ac:dyDescent="0.5">
      <c r="B92" s="10">
        <v>74</v>
      </c>
      <c r="C92" s="20"/>
      <c r="D92" s="14"/>
      <c r="F92" s="13"/>
      <c r="G92" s="13"/>
    </row>
    <row r="93" spans="2:7" s="10" customFormat="1" x14ac:dyDescent="0.5">
      <c r="B93" s="10">
        <v>75</v>
      </c>
      <c r="C93" s="13"/>
      <c r="D93" s="14"/>
      <c r="F93" s="13"/>
      <c r="G93" s="13"/>
    </row>
    <row r="94" spans="2:7" s="10" customFormat="1" x14ac:dyDescent="0.5">
      <c r="B94" s="10">
        <v>76</v>
      </c>
      <c r="C94" s="13"/>
      <c r="D94" s="14"/>
      <c r="F94" s="13"/>
      <c r="G94" s="13"/>
    </row>
    <row r="95" spans="2:7" s="10" customFormat="1" x14ac:dyDescent="0.5">
      <c r="B95" s="10">
        <v>77</v>
      </c>
      <c r="C95" s="13"/>
      <c r="D95" s="14"/>
      <c r="F95" s="13"/>
      <c r="G95" s="13"/>
    </row>
    <row r="96" spans="2:7" s="10" customFormat="1" x14ac:dyDescent="0.5">
      <c r="B96" s="10">
        <v>78</v>
      </c>
      <c r="C96" s="13"/>
      <c r="D96" s="14"/>
      <c r="F96" s="13"/>
      <c r="G96" s="13"/>
    </row>
    <row r="97" spans="2:7" s="10" customFormat="1" x14ac:dyDescent="0.5">
      <c r="B97" s="10">
        <v>79</v>
      </c>
      <c r="C97" s="13"/>
      <c r="D97" s="14"/>
      <c r="F97" s="13"/>
      <c r="G97" s="13"/>
    </row>
    <row r="98" spans="2:7" s="10" customFormat="1" x14ac:dyDescent="0.5">
      <c r="B98" s="10">
        <v>80</v>
      </c>
      <c r="C98" s="13"/>
      <c r="D98" s="14"/>
      <c r="F98" s="13"/>
      <c r="G98" s="13"/>
    </row>
    <row r="99" spans="2:7" s="10" customFormat="1" x14ac:dyDescent="0.5">
      <c r="B99" s="10">
        <v>81</v>
      </c>
      <c r="C99" s="13"/>
      <c r="D99" s="14"/>
      <c r="F99" s="13"/>
      <c r="G99" s="13"/>
    </row>
    <row r="100" spans="2:7" s="10" customFormat="1" x14ac:dyDescent="0.5">
      <c r="B100" s="10">
        <v>82</v>
      </c>
      <c r="C100" s="13"/>
      <c r="D100" s="14"/>
      <c r="F100" s="13"/>
      <c r="G100" s="13"/>
    </row>
    <row r="101" spans="2:7" s="10" customFormat="1" x14ac:dyDescent="0.5">
      <c r="B101" s="10">
        <v>83</v>
      </c>
      <c r="C101" s="13"/>
      <c r="D101" s="14"/>
      <c r="F101" s="13"/>
      <c r="G101" s="13"/>
    </row>
    <row r="102" spans="2:7" s="10" customFormat="1" x14ac:dyDescent="0.5">
      <c r="B102" s="10">
        <v>84</v>
      </c>
      <c r="C102" s="13"/>
      <c r="D102" s="14"/>
      <c r="F102" s="13"/>
      <c r="G102" s="13"/>
    </row>
    <row r="103" spans="2:7" s="10" customFormat="1" x14ac:dyDescent="0.5">
      <c r="B103" s="10">
        <v>85</v>
      </c>
      <c r="C103" s="13"/>
      <c r="D103" s="14"/>
      <c r="F103" s="13"/>
      <c r="G103" s="13"/>
    </row>
    <row r="104" spans="2:7" s="10" customFormat="1" x14ac:dyDescent="0.5">
      <c r="B104" s="10">
        <v>86</v>
      </c>
      <c r="C104" s="13"/>
      <c r="D104" s="14"/>
      <c r="F104" s="13"/>
      <c r="G104" s="13"/>
    </row>
    <row r="105" spans="2:7" s="17" customFormat="1" x14ac:dyDescent="0.5">
      <c r="B105" s="10">
        <v>87</v>
      </c>
      <c r="C105" s="13"/>
      <c r="D105" s="14"/>
      <c r="E105" s="10"/>
      <c r="F105" s="13"/>
      <c r="G105" s="13"/>
    </row>
    <row r="106" spans="2:7" s="17" customFormat="1" x14ac:dyDescent="0.5">
      <c r="B106" s="10">
        <v>88</v>
      </c>
      <c r="C106" s="13"/>
      <c r="D106" s="14"/>
      <c r="E106" s="10"/>
      <c r="F106" s="13"/>
      <c r="G106" s="13"/>
    </row>
    <row r="107" spans="2:7" s="17" customFormat="1" x14ac:dyDescent="0.5">
      <c r="B107" s="10">
        <v>89</v>
      </c>
      <c r="C107" s="13"/>
      <c r="D107" s="14"/>
      <c r="E107" s="10"/>
      <c r="F107" s="13"/>
      <c r="G107" s="13"/>
    </row>
    <row r="108" spans="2:7" s="17" customFormat="1" x14ac:dyDescent="0.5">
      <c r="B108" s="10">
        <v>90</v>
      </c>
      <c r="C108" s="13"/>
      <c r="D108" s="14"/>
      <c r="E108" s="10"/>
      <c r="F108" s="13"/>
      <c r="G108" s="13"/>
    </row>
    <row r="109" spans="2:7" s="17" customFormat="1" x14ac:dyDescent="0.5">
      <c r="B109" s="10">
        <v>91</v>
      </c>
      <c r="C109" s="13"/>
      <c r="D109" s="14"/>
      <c r="E109" s="10"/>
      <c r="F109" s="13"/>
      <c r="G109" s="13"/>
    </row>
    <row r="110" spans="2:7" s="17" customFormat="1" x14ac:dyDescent="0.5">
      <c r="B110" s="10">
        <v>92</v>
      </c>
      <c r="C110" s="13"/>
      <c r="D110" s="14"/>
      <c r="E110" s="10"/>
      <c r="F110" s="13"/>
      <c r="G110" s="13"/>
    </row>
    <row r="111" spans="2:7" s="10" customFormat="1" x14ac:dyDescent="0.5">
      <c r="B111" s="10">
        <v>93</v>
      </c>
      <c r="C111" s="13"/>
      <c r="D111" s="14"/>
      <c r="F111" s="13"/>
      <c r="G111" s="13"/>
    </row>
    <row r="112" spans="2:7" s="17" customFormat="1" x14ac:dyDescent="0.5">
      <c r="B112" s="10">
        <v>94</v>
      </c>
      <c r="C112" s="13"/>
      <c r="D112" s="14"/>
      <c r="E112" s="10"/>
      <c r="F112" s="13"/>
      <c r="G112" s="13"/>
    </row>
    <row r="113" spans="2:7" s="17" customFormat="1" x14ac:dyDescent="0.5">
      <c r="B113" s="10">
        <v>95</v>
      </c>
      <c r="C113" s="13"/>
      <c r="D113" s="14"/>
      <c r="E113" s="10"/>
      <c r="F113" s="13"/>
      <c r="G113" s="13"/>
    </row>
    <row r="114" spans="2:7" s="17" customFormat="1" x14ac:dyDescent="0.5">
      <c r="B114" s="10">
        <v>96</v>
      </c>
      <c r="C114" s="13"/>
      <c r="D114" s="14"/>
      <c r="E114" s="10"/>
      <c r="F114" s="13"/>
      <c r="G114" s="13"/>
    </row>
    <row r="115" spans="2:7" s="17" customFormat="1" x14ac:dyDescent="0.5">
      <c r="B115" s="10">
        <v>97</v>
      </c>
      <c r="C115" s="13"/>
      <c r="D115" s="14"/>
      <c r="E115" s="10"/>
      <c r="F115" s="13"/>
      <c r="G115" s="13"/>
    </row>
    <row r="116" spans="2:7" s="17" customFormat="1" x14ac:dyDescent="0.5">
      <c r="B116" s="10">
        <v>98</v>
      </c>
      <c r="C116" s="13"/>
      <c r="D116" s="14"/>
      <c r="E116" s="10"/>
      <c r="F116" s="13"/>
      <c r="G116" s="13"/>
    </row>
    <row r="117" spans="2:7" s="17" customFormat="1" x14ac:dyDescent="0.5">
      <c r="B117" s="10">
        <v>99</v>
      </c>
      <c r="C117" s="13"/>
      <c r="D117" s="14"/>
      <c r="E117" s="10"/>
      <c r="F117" s="13"/>
      <c r="G117" s="13"/>
    </row>
    <row r="118" spans="2:7" s="17" customFormat="1" x14ac:dyDescent="0.5">
      <c r="B118" s="10">
        <v>100</v>
      </c>
      <c r="C118" s="13"/>
      <c r="D118" s="14"/>
      <c r="E118" s="10"/>
      <c r="F118" s="13"/>
      <c r="G118" s="13"/>
    </row>
  </sheetData>
  <conditionalFormatting sqref="F1:F18 F51:F1048576">
    <cfRule type="cellIs" dxfId="1" priority="2" operator="equal">
      <formula>$B$11</formula>
    </cfRule>
  </conditionalFormatting>
  <conditionalFormatting sqref="F35:F50">
    <cfRule type="cellIs" dxfId="0" priority="1" operator="equal">
      <formula>$B$11</formula>
    </cfRule>
  </conditionalFormatting>
  <hyperlinks>
    <hyperlink ref="C19" r:id="rId1" display="https://carb.sharepoint.com/:x:/s/ISD/ERZAypeczflNsQ0VtXdP99sB127QCW3WY-W7oVFgDppR1Q?e=0r8VBV&amp;xsdata=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3d%3d&amp;sdata=N2JDMjY2emo5cnZqYk9uSzMvK2FpSm1YdHJ6ZzhPOTlOMS9GcCs0ZWFzMD0%3d" xr:uid="{FED1362D-6D9C-4D22-9F66-AB0F3B4AEE3B}"/>
  </hyperlinks>
  <pageMargins left="0.7" right="0.7" top="0.75" bottom="0.75" header="0.3" footer="0.3"/>
  <pageSetup orientation="portrait"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3FEB7-B2CF-40A1-B17B-C16D27097E6B}">
  <sheetPr codeName="Sheet2"/>
  <dimension ref="A2:Q194"/>
  <sheetViews>
    <sheetView topLeftCell="A21" zoomScaleNormal="100" workbookViewId="0">
      <selection activeCell="D17" sqref="D17"/>
    </sheetView>
  </sheetViews>
  <sheetFormatPr defaultRowHeight="14.35" x14ac:dyDescent="0.5"/>
  <cols>
    <col min="1" max="1" width="3.703125" customWidth="1"/>
    <col min="2" max="2" width="92.29296875" bestFit="1" customWidth="1"/>
    <col min="3" max="3" width="37.1171875" customWidth="1"/>
    <col min="4" max="5" width="16.703125" customWidth="1"/>
    <col min="6" max="17" width="16.703125" style="3" customWidth="1"/>
  </cols>
  <sheetData>
    <row r="2" spans="1:17" s="5" customFormat="1" ht="20.7" x14ac:dyDescent="0.7">
      <c r="B2" s="5" t="s">
        <v>122</v>
      </c>
      <c r="F2" s="16"/>
    </row>
    <row r="4" spans="1:17" x14ac:dyDescent="0.5">
      <c r="A4" t="s">
        <v>57</v>
      </c>
      <c r="B4" t="s">
        <v>123</v>
      </c>
      <c r="F4"/>
      <c r="G4"/>
      <c r="H4"/>
      <c r="I4"/>
      <c r="J4"/>
      <c r="K4"/>
      <c r="L4"/>
      <c r="M4"/>
      <c r="N4"/>
      <c r="O4"/>
      <c r="P4"/>
      <c r="Q4"/>
    </row>
    <row r="5" spans="1:17" x14ac:dyDescent="0.5">
      <c r="A5" t="s">
        <v>57</v>
      </c>
      <c r="B5" t="s">
        <v>124</v>
      </c>
      <c r="G5"/>
      <c r="H5"/>
      <c r="I5"/>
      <c r="J5"/>
      <c r="K5"/>
      <c r="L5"/>
      <c r="M5"/>
      <c r="N5"/>
      <c r="O5"/>
      <c r="P5"/>
      <c r="Q5"/>
    </row>
    <row r="6" spans="1:17" x14ac:dyDescent="0.5">
      <c r="A6" t="s">
        <v>57</v>
      </c>
      <c r="B6" s="8" t="s">
        <v>125</v>
      </c>
      <c r="G6"/>
      <c r="H6"/>
      <c r="I6"/>
      <c r="J6"/>
      <c r="K6"/>
      <c r="L6"/>
      <c r="M6"/>
      <c r="N6"/>
      <c r="O6"/>
      <c r="P6"/>
      <c r="Q6"/>
    </row>
    <row r="7" spans="1:17" x14ac:dyDescent="0.5">
      <c r="G7"/>
      <c r="H7"/>
      <c r="I7"/>
      <c r="J7"/>
      <c r="K7"/>
      <c r="L7"/>
      <c r="M7"/>
      <c r="N7"/>
      <c r="O7"/>
      <c r="P7"/>
      <c r="Q7"/>
    </row>
    <row r="10" spans="1:17" s="21" customFormat="1" ht="20.7" x14ac:dyDescent="0.7">
      <c r="B10" s="21" t="s">
        <v>126</v>
      </c>
      <c r="D10"/>
    </row>
    <row r="12" spans="1:17" x14ac:dyDescent="0.5">
      <c r="B12" s="6" t="s">
        <v>127</v>
      </c>
    </row>
    <row r="14" spans="1:17" x14ac:dyDescent="0.5">
      <c r="B14" t="s">
        <v>128</v>
      </c>
    </row>
    <row r="15" spans="1:17" x14ac:dyDescent="0.5">
      <c r="B15" t="s">
        <v>129</v>
      </c>
    </row>
    <row r="16" spans="1:17" x14ac:dyDescent="0.5">
      <c r="B16" t="s">
        <v>130</v>
      </c>
    </row>
    <row r="17" spans="2:2" x14ac:dyDescent="0.5">
      <c r="B17" t="s">
        <v>131</v>
      </c>
    </row>
    <row r="18" spans="2:2" x14ac:dyDescent="0.5">
      <c r="B18" t="s">
        <v>132</v>
      </c>
    </row>
    <row r="20" spans="2:2" x14ac:dyDescent="0.5">
      <c r="B20" s="6" t="s">
        <v>133</v>
      </c>
    </row>
    <row r="21" spans="2:2" x14ac:dyDescent="0.5">
      <c r="B21" s="6"/>
    </row>
    <row r="22" spans="2:2" x14ac:dyDescent="0.5">
      <c r="B22" t="s">
        <v>134</v>
      </c>
    </row>
    <row r="23" spans="2:2" x14ac:dyDescent="0.5">
      <c r="B23" t="s">
        <v>135</v>
      </c>
    </row>
    <row r="24" spans="2:2" x14ac:dyDescent="0.5">
      <c r="B24" t="s">
        <v>136</v>
      </c>
    </row>
    <row r="25" spans="2:2" x14ac:dyDescent="0.5">
      <c r="B25" t="s">
        <v>39</v>
      </c>
    </row>
    <row r="26" spans="2:2" x14ac:dyDescent="0.5">
      <c r="B26" t="s">
        <v>137</v>
      </c>
    </row>
    <row r="27" spans="2:2" x14ac:dyDescent="0.5">
      <c r="B27" t="s">
        <v>138</v>
      </c>
    </row>
    <row r="28" spans="2:2" x14ac:dyDescent="0.5">
      <c r="B28" t="s">
        <v>139</v>
      </c>
    </row>
    <row r="29" spans="2:2" x14ac:dyDescent="0.5">
      <c r="B29" t="s">
        <v>140</v>
      </c>
    </row>
    <row r="30" spans="2:2" x14ac:dyDescent="0.5">
      <c r="B30" t="s">
        <v>141</v>
      </c>
    </row>
    <row r="31" spans="2:2" x14ac:dyDescent="0.5">
      <c r="B31" t="s">
        <v>142</v>
      </c>
    </row>
    <row r="32" spans="2:2" x14ac:dyDescent="0.5">
      <c r="B32" t="s">
        <v>143</v>
      </c>
    </row>
    <row r="33" spans="2:17" x14ac:dyDescent="0.5">
      <c r="B33" t="s">
        <v>144</v>
      </c>
    </row>
    <row r="35" spans="2:17" x14ac:dyDescent="0.5">
      <c r="B35" s="6" t="s">
        <v>145</v>
      </c>
    </row>
    <row r="37" spans="2:17" x14ac:dyDescent="0.5">
      <c r="B37" t="s">
        <v>146</v>
      </c>
    </row>
    <row r="38" spans="2:17" x14ac:dyDescent="0.5">
      <c r="B38" t="s">
        <v>147</v>
      </c>
    </row>
    <row r="39" spans="2:17" x14ac:dyDescent="0.5">
      <c r="B39" t="s">
        <v>148</v>
      </c>
    </row>
    <row r="40" spans="2:17" x14ac:dyDescent="0.5">
      <c r="B40" t="s">
        <v>149</v>
      </c>
    </row>
    <row r="41" spans="2:17" x14ac:dyDescent="0.5">
      <c r="B41" t="s">
        <v>150</v>
      </c>
    </row>
    <row r="42" spans="2:17" x14ac:dyDescent="0.5">
      <c r="B42" t="s">
        <v>42</v>
      </c>
    </row>
    <row r="43" spans="2:17" x14ac:dyDescent="0.5">
      <c r="B43" t="s">
        <v>151</v>
      </c>
    </row>
    <row r="45" spans="2:17" x14ac:dyDescent="0.5">
      <c r="B45" s="6" t="s">
        <v>152</v>
      </c>
    </row>
    <row r="47" spans="2:17" x14ac:dyDescent="0.5">
      <c r="B47" t="s">
        <v>45</v>
      </c>
      <c r="C47" s="3"/>
      <c r="E47" s="3"/>
      <c r="F47" s="4"/>
      <c r="G47" s="4"/>
      <c r="H47" s="4"/>
      <c r="I47" s="4"/>
      <c r="J47" s="4"/>
      <c r="K47" s="4"/>
      <c r="P47"/>
      <c r="Q47"/>
    </row>
    <row r="48" spans="2:17" x14ac:dyDescent="0.5">
      <c r="B48" t="s">
        <v>153</v>
      </c>
      <c r="E48" s="3"/>
      <c r="F48" s="4"/>
      <c r="G48" s="4"/>
      <c r="H48" s="4"/>
      <c r="I48" s="4"/>
      <c r="J48" s="4"/>
      <c r="K48" s="4"/>
      <c r="P48"/>
      <c r="Q48"/>
    </row>
    <row r="50" spans="2:4" x14ac:dyDescent="0.5">
      <c r="B50" s="6" t="s">
        <v>154</v>
      </c>
    </row>
    <row r="51" spans="2:4" x14ac:dyDescent="0.5">
      <c r="B51" s="6"/>
    </row>
    <row r="52" spans="2:4" x14ac:dyDescent="0.5">
      <c r="B52" t="s">
        <v>155</v>
      </c>
      <c r="C52" t="b">
        <f>IF(_carb_only_table_05[[#This Row],[Column1]]=D52,TRUE)</f>
        <v>1</v>
      </c>
      <c r="D52" t="s">
        <v>155</v>
      </c>
    </row>
    <row r="53" spans="2:4" x14ac:dyDescent="0.5">
      <c r="B53" t="s">
        <v>156</v>
      </c>
      <c r="C53" t="b">
        <f>IF(_carb_only_table_05[[#This Row],[Column1]]=D53,TRUE)</f>
        <v>1</v>
      </c>
      <c r="D53" t="s">
        <v>156</v>
      </c>
    </row>
    <row r="54" spans="2:4" x14ac:dyDescent="0.5">
      <c r="B54" t="s">
        <v>157</v>
      </c>
      <c r="C54" t="b">
        <f>IF(_carb_only_table_05[[#This Row],[Column1]]=D54,TRUE)</f>
        <v>1</v>
      </c>
      <c r="D54" t="s">
        <v>157</v>
      </c>
    </row>
    <row r="55" spans="2:4" x14ac:dyDescent="0.5">
      <c r="B55" t="s">
        <v>158</v>
      </c>
      <c r="C55" t="b">
        <f>IF(_carb_only_table_05[[#This Row],[Column1]]=D55,TRUE)</f>
        <v>1</v>
      </c>
      <c r="D55" t="s">
        <v>158</v>
      </c>
    </row>
    <row r="56" spans="2:4" x14ac:dyDescent="0.5">
      <c r="B56" t="s">
        <v>159</v>
      </c>
      <c r="C56" t="b">
        <f>IF(_carb_only_table_05[[#This Row],[Column1]]=D56,TRUE)</f>
        <v>1</v>
      </c>
      <c r="D56" t="s">
        <v>159</v>
      </c>
    </row>
    <row r="57" spans="2:4" x14ac:dyDescent="0.5">
      <c r="B57" t="s">
        <v>160</v>
      </c>
      <c r="C57" t="b">
        <f>IF(_carb_only_table_05[[#This Row],[Column1]]=D57,TRUE)</f>
        <v>1</v>
      </c>
      <c r="D57" t="s">
        <v>160</v>
      </c>
    </row>
    <row r="58" spans="2:4" x14ac:dyDescent="0.5">
      <c r="B58" t="s">
        <v>161</v>
      </c>
      <c r="C58" t="b">
        <f>IF(_carb_only_table_05[[#This Row],[Column1]]=D58,TRUE)</f>
        <v>1</v>
      </c>
      <c r="D58" t="s">
        <v>161</v>
      </c>
    </row>
    <row r="59" spans="2:4" x14ac:dyDescent="0.5">
      <c r="B59" t="s">
        <v>162</v>
      </c>
      <c r="C59" t="b">
        <f>IF(_carb_only_table_05[[#This Row],[Column1]]=D59,TRUE)</f>
        <v>1</v>
      </c>
      <c r="D59" t="s">
        <v>162</v>
      </c>
    </row>
    <row r="60" spans="2:4" x14ac:dyDescent="0.5">
      <c r="B60" t="s">
        <v>163</v>
      </c>
      <c r="C60" t="b">
        <f>IF(_carb_only_table_05[[#This Row],[Column1]]=D60,TRUE)</f>
        <v>1</v>
      </c>
      <c r="D60" t="s">
        <v>163</v>
      </c>
    </row>
    <row r="61" spans="2:4" x14ac:dyDescent="0.5">
      <c r="B61" t="s">
        <v>164</v>
      </c>
      <c r="C61" t="b">
        <f>IF(_carb_only_table_05[[#This Row],[Column1]]=D61,TRUE)</f>
        <v>1</v>
      </c>
      <c r="D61" t="s">
        <v>164</v>
      </c>
    </row>
    <row r="62" spans="2:4" x14ac:dyDescent="0.5">
      <c r="B62" t="s">
        <v>165</v>
      </c>
      <c r="C62" t="b">
        <f>IF(_carb_only_table_05[[#This Row],[Column1]]=D62,TRUE)</f>
        <v>1</v>
      </c>
      <c r="D62" t="s">
        <v>165</v>
      </c>
    </row>
    <row r="63" spans="2:4" x14ac:dyDescent="0.5">
      <c r="B63" t="s">
        <v>166</v>
      </c>
      <c r="C63" t="b">
        <f>IF(_carb_only_table_05[[#This Row],[Column1]]=D63,TRUE)</f>
        <v>1</v>
      </c>
      <c r="D63" t="s">
        <v>166</v>
      </c>
    </row>
    <row r="64" spans="2:4" x14ac:dyDescent="0.5">
      <c r="B64" t="s">
        <v>167</v>
      </c>
      <c r="C64" t="b">
        <f>IF(_carb_only_table_05[[#This Row],[Column1]]=D64,TRUE)</f>
        <v>1</v>
      </c>
      <c r="D64" t="s">
        <v>167</v>
      </c>
    </row>
    <row r="65" spans="2:17" x14ac:dyDescent="0.5">
      <c r="B65" t="s">
        <v>168</v>
      </c>
      <c r="C65" t="b">
        <f>IF(_carb_only_table_05[[#This Row],[Column1]]=D65,TRUE)</f>
        <v>1</v>
      </c>
      <c r="D65" t="s">
        <v>168</v>
      </c>
    </row>
    <row r="66" spans="2:17" x14ac:dyDescent="0.5">
      <c r="B66" t="s">
        <v>169</v>
      </c>
      <c r="C66" t="b">
        <f>IF(_carb_only_table_05[[#This Row],[Column1]]=D66,TRUE)</f>
        <v>1</v>
      </c>
      <c r="D66" t="s">
        <v>169</v>
      </c>
    </row>
    <row r="67" spans="2:17" x14ac:dyDescent="0.5">
      <c r="B67" t="s">
        <v>170</v>
      </c>
      <c r="C67" t="b">
        <f>IF(_carb_only_table_05[[#This Row],[Column1]]=D67,TRUE)</f>
        <v>1</v>
      </c>
      <c r="D67" t="s">
        <v>170</v>
      </c>
    </row>
    <row r="68" spans="2:17" x14ac:dyDescent="0.5">
      <c r="B68" t="s">
        <v>171</v>
      </c>
      <c r="C68" t="b">
        <f>IF(_carb_only_table_05[[#This Row],[Column1]]=D68,TRUE)</f>
        <v>1</v>
      </c>
      <c r="D68" t="s">
        <v>171</v>
      </c>
    </row>
    <row r="69" spans="2:17" x14ac:dyDescent="0.5">
      <c r="B69" t="s">
        <v>172</v>
      </c>
      <c r="C69" t="b">
        <f>IF(_carb_only_table_05[[#This Row],[Column1]]=D69,TRUE)</f>
        <v>1</v>
      </c>
      <c r="D69" t="s">
        <v>172</v>
      </c>
    </row>
    <row r="70" spans="2:17" x14ac:dyDescent="0.5">
      <c r="B70" t="s">
        <v>173</v>
      </c>
      <c r="C70" t="b">
        <f>IF(_carb_only_table_05[[#This Row],[Column1]]=D70,TRUE)</f>
        <v>1</v>
      </c>
      <c r="D70" t="s">
        <v>173</v>
      </c>
    </row>
    <row r="71" spans="2:17" x14ac:dyDescent="0.5">
      <c r="B71" t="s">
        <v>174</v>
      </c>
      <c r="C71" t="b">
        <f>IF(_carb_only_table_05[[#This Row],[Column1]]=D71,TRUE)</f>
        <v>1</v>
      </c>
      <c r="D71" t="s">
        <v>174</v>
      </c>
    </row>
    <row r="72" spans="2:17" x14ac:dyDescent="0.5">
      <c r="B72" t="s">
        <v>175</v>
      </c>
      <c r="C72" t="b">
        <f>IF(_carb_only_table_05[[#This Row],[Column1]]=D72,TRUE)</f>
        <v>1</v>
      </c>
      <c r="D72" t="s">
        <v>175</v>
      </c>
    </row>
    <row r="73" spans="2:17" x14ac:dyDescent="0.5">
      <c r="B73" s="6"/>
    </row>
    <row r="74" spans="2:17" x14ac:dyDescent="0.5">
      <c r="B74" s="6" t="s">
        <v>176</v>
      </c>
    </row>
    <row r="75" spans="2:17" x14ac:dyDescent="0.5">
      <c r="B75" s="6"/>
    </row>
    <row r="76" spans="2:17" x14ac:dyDescent="0.5">
      <c r="B76" t="s">
        <v>177</v>
      </c>
      <c r="C76" t="b">
        <f>IF(_carb_only_table_06[[#This Row],[Column1]]=D76,TRUE)</f>
        <v>1</v>
      </c>
      <c r="D76" t="s">
        <v>177</v>
      </c>
      <c r="E76" s="3"/>
      <c r="O76"/>
      <c r="P76"/>
      <c r="Q76"/>
    </row>
    <row r="77" spans="2:17" x14ac:dyDescent="0.5">
      <c r="B77" t="s">
        <v>178</v>
      </c>
      <c r="C77" t="b">
        <f>IF(_carb_only_table_06[[#This Row],[Column1]]=D77,TRUE)</f>
        <v>1</v>
      </c>
      <c r="D77" t="s">
        <v>178</v>
      </c>
      <c r="E77" s="3"/>
      <c r="O77"/>
      <c r="P77"/>
      <c r="Q77"/>
    </row>
    <row r="78" spans="2:17" x14ac:dyDescent="0.5">
      <c r="B78" t="s">
        <v>179</v>
      </c>
      <c r="C78" t="b">
        <f>IF(_carb_only_table_06[[#This Row],[Column1]]=D78,TRUE)</f>
        <v>1</v>
      </c>
      <c r="D78" t="s">
        <v>179</v>
      </c>
      <c r="E78" s="3"/>
      <c r="O78"/>
      <c r="P78"/>
      <c r="Q78"/>
    </row>
    <row r="79" spans="2:17" x14ac:dyDescent="0.5">
      <c r="B79" t="s">
        <v>180</v>
      </c>
      <c r="C79" t="b">
        <f>IF(_carb_only_table_06[[#This Row],[Column1]]=D79,TRUE)</f>
        <v>1</v>
      </c>
      <c r="D79" t="s">
        <v>180</v>
      </c>
      <c r="E79" s="3"/>
      <c r="O79"/>
      <c r="P79"/>
      <c r="Q79"/>
    </row>
    <row r="80" spans="2:17" x14ac:dyDescent="0.5">
      <c r="B80" t="s">
        <v>181</v>
      </c>
      <c r="C80" t="b">
        <f>IF(_carb_only_table_06[[#This Row],[Column1]]=D80,TRUE)</f>
        <v>1</v>
      </c>
      <c r="D80" t="s">
        <v>181</v>
      </c>
      <c r="E80" s="3"/>
      <c r="O80"/>
      <c r="P80"/>
      <c r="Q80"/>
    </row>
    <row r="81" spans="2:17" x14ac:dyDescent="0.5">
      <c r="B81" t="s">
        <v>182</v>
      </c>
      <c r="C81" t="b">
        <f>IF(_carb_only_table_06[[#This Row],[Column1]]=D81,TRUE)</f>
        <v>1</v>
      </c>
      <c r="D81" t="s">
        <v>182</v>
      </c>
      <c r="E81" s="3"/>
      <c r="O81"/>
      <c r="P81"/>
      <c r="Q81"/>
    </row>
    <row r="82" spans="2:17" x14ac:dyDescent="0.5">
      <c r="B82" t="s">
        <v>183</v>
      </c>
      <c r="C82" t="b">
        <f>IF(_carb_only_table_06[[#This Row],[Column1]]=D82,TRUE)</f>
        <v>1</v>
      </c>
      <c r="D82" t="s">
        <v>183</v>
      </c>
      <c r="E82" s="3"/>
      <c r="O82"/>
      <c r="P82"/>
      <c r="Q82"/>
    </row>
    <row r="83" spans="2:17" x14ac:dyDescent="0.5">
      <c r="B83" t="s">
        <v>184</v>
      </c>
      <c r="C83" t="b">
        <f>IF(_carb_only_table_06[[#This Row],[Column1]]=D83,TRUE)</f>
        <v>1</v>
      </c>
      <c r="D83" t="s">
        <v>184</v>
      </c>
      <c r="E83" s="3"/>
      <c r="O83"/>
      <c r="P83"/>
      <c r="Q83"/>
    </row>
    <row r="84" spans="2:17" x14ac:dyDescent="0.5">
      <c r="B84" t="s">
        <v>185</v>
      </c>
      <c r="C84" t="b">
        <f>IF(_carb_only_table_06[[#This Row],[Column1]]=D84,TRUE)</f>
        <v>1</v>
      </c>
      <c r="D84" t="s">
        <v>185</v>
      </c>
      <c r="E84" s="3"/>
      <c r="O84"/>
      <c r="P84"/>
      <c r="Q84"/>
    </row>
    <row r="85" spans="2:17" x14ac:dyDescent="0.5">
      <c r="B85" t="s">
        <v>186</v>
      </c>
      <c r="C85" t="b">
        <f>IF(_carb_only_table_06[[#This Row],[Column1]]=D85,TRUE)</f>
        <v>1</v>
      </c>
      <c r="D85" t="s">
        <v>186</v>
      </c>
      <c r="E85" s="3"/>
      <c r="O85"/>
      <c r="P85"/>
      <c r="Q85"/>
    </row>
    <row r="86" spans="2:17" x14ac:dyDescent="0.5">
      <c r="B86" s="6"/>
    </row>
    <row r="87" spans="2:17" x14ac:dyDescent="0.5">
      <c r="G87"/>
    </row>
    <row r="88" spans="2:17" s="21" customFormat="1" ht="20.7" x14ac:dyDescent="0.7">
      <c r="B88" s="21" t="s">
        <v>187</v>
      </c>
      <c r="D88"/>
    </row>
    <row r="89" spans="2:17" x14ac:dyDescent="0.5">
      <c r="G89"/>
    </row>
    <row r="90" spans="2:17" x14ac:dyDescent="0.5">
      <c r="B90" s="7" t="s">
        <v>188</v>
      </c>
      <c r="E90" s="3"/>
      <c r="F90"/>
      <c r="Q90"/>
    </row>
    <row r="91" spans="2:17" x14ac:dyDescent="0.5">
      <c r="B91" s="6"/>
      <c r="E91" s="3"/>
      <c r="F91"/>
      <c r="Q91"/>
    </row>
    <row r="92" spans="2:17" x14ac:dyDescent="0.5">
      <c r="B92" t="s">
        <v>37</v>
      </c>
      <c r="E92" s="3"/>
      <c r="F92"/>
      <c r="Q92"/>
    </row>
    <row r="93" spans="2:17" x14ac:dyDescent="0.5">
      <c r="B93" t="str" cm="1">
        <f t="array" ref="B93:B97">_carb_only_table_01[]</f>
        <v>No leak detected</v>
      </c>
      <c r="E93" s="3"/>
      <c r="F93"/>
      <c r="Q93"/>
    </row>
    <row r="94" spans="2:17" x14ac:dyDescent="0.5">
      <c r="B94" t="str">
        <v>An intentional or allowable vent (i.e. the operator was aware of, and/or would not repair)</v>
      </c>
      <c r="E94" s="3"/>
      <c r="F94"/>
      <c r="Q94"/>
    </row>
    <row r="95" spans="2:17" x14ac:dyDescent="0.5">
      <c r="B95" t="str">
        <v>Due to a temporary activity (i.e. would be resolved without corrective action when the activity is completed)</v>
      </c>
      <c r="E95" s="3"/>
      <c r="F95"/>
      <c r="Q95"/>
    </row>
    <row r="96" spans="2:17" x14ac:dyDescent="0.5">
      <c r="B96" t="str">
        <v>Operator was aware of the leak prior to receiving the CARB plume notification and/or repairs were in progress</v>
      </c>
      <c r="E96" s="3"/>
      <c r="F96"/>
      <c r="Q96"/>
    </row>
    <row r="97" spans="2:17" x14ac:dyDescent="0.5">
      <c r="B97" t="str">
        <v>An unintentional leak (i.e. the operator was not aware of, and could be repaired if discovered)</v>
      </c>
      <c r="E97" s="3"/>
      <c r="F97"/>
      <c r="Q97"/>
    </row>
    <row r="98" spans="2:17" x14ac:dyDescent="0.5">
      <c r="E98" s="3"/>
      <c r="F98"/>
      <c r="Q98"/>
    </row>
    <row r="99" spans="2:17" s="21" customFormat="1" ht="20.7" x14ac:dyDescent="0.7">
      <c r="B99" s="21" t="s">
        <v>189</v>
      </c>
      <c r="D99"/>
    </row>
    <row r="100" spans="2:17" x14ac:dyDescent="0.5">
      <c r="E100" s="3"/>
      <c r="F100"/>
      <c r="Q100"/>
    </row>
    <row r="101" spans="2:17" x14ac:dyDescent="0.5">
      <c r="B101" s="7" t="s">
        <v>188</v>
      </c>
      <c r="E101" s="3"/>
      <c r="F101"/>
      <c r="Q101"/>
    </row>
    <row r="102" spans="2:17" x14ac:dyDescent="0.5">
      <c r="B102" s="6"/>
      <c r="E102" s="3"/>
      <c r="F102"/>
      <c r="Q102"/>
    </row>
    <row r="103" spans="2:17" x14ac:dyDescent="0.5">
      <c r="B103" t="s">
        <v>37</v>
      </c>
    </row>
    <row r="104" spans="2:17" x14ac:dyDescent="0.5">
      <c r="B104" t="str" cm="1">
        <f t="array" ref="B104:B115">_carb_only_table_02[]</f>
        <v>Animal housing/barn/corral/lot</v>
      </c>
    </row>
    <row r="105" spans="2:17" x14ac:dyDescent="0.5">
      <c r="B105" t="str">
        <v>Biogas conditioning/upgrading equipment</v>
      </c>
    </row>
    <row r="106" spans="2:17" x14ac:dyDescent="0.5">
      <c r="B106" t="str">
        <v>Biogas moving/handling equipment</v>
      </c>
    </row>
    <row r="107" spans="2:17" x14ac:dyDescent="0.5">
      <c r="B107" t="str">
        <v>Digester component (other)</v>
      </c>
    </row>
    <row r="108" spans="2:17" x14ac:dyDescent="0.5">
      <c r="B108" t="str">
        <v>Digester cover</v>
      </c>
    </row>
    <row r="109" spans="2:17" x14ac:dyDescent="0.5">
      <c r="B109" t="str">
        <v>Effluent pond</v>
      </c>
    </row>
    <row r="110" spans="2:17" x14ac:dyDescent="0.5">
      <c r="B110" t="str">
        <v>Interconnection/pipeline</v>
      </c>
    </row>
    <row r="111" spans="2:17" x14ac:dyDescent="0.5">
      <c r="B111" t="str">
        <v>Manure collection pit</v>
      </c>
    </row>
    <row r="112" spans="2:17" x14ac:dyDescent="0.5">
      <c r="B112" t="str">
        <v>Manure separator</v>
      </c>
    </row>
    <row r="113" spans="2:17" x14ac:dyDescent="0.5">
      <c r="B113" t="str">
        <v>Open lagoon</v>
      </c>
    </row>
    <row r="114" spans="2:17" x14ac:dyDescent="0.5">
      <c r="B114" t="str">
        <v xml:space="preserve">Other </v>
      </c>
    </row>
    <row r="115" spans="2:17" x14ac:dyDescent="0.5">
      <c r="B115" t="str">
        <v>Stacking slab/stockpile/other manure storage</v>
      </c>
    </row>
    <row r="118" spans="2:17" s="21" customFormat="1" ht="20.7" x14ac:dyDescent="0.7">
      <c r="B118" s="21" t="s">
        <v>190</v>
      </c>
      <c r="D118"/>
    </row>
    <row r="119" spans="2:17" x14ac:dyDescent="0.5">
      <c r="E119" s="3"/>
      <c r="F119"/>
      <c r="Q119"/>
    </row>
    <row r="120" spans="2:17" x14ac:dyDescent="0.5">
      <c r="B120" s="7" t="s">
        <v>188</v>
      </c>
      <c r="E120" s="3"/>
      <c r="F120"/>
      <c r="Q120"/>
    </row>
    <row r="121" spans="2:17" x14ac:dyDescent="0.5">
      <c r="B121" s="6"/>
      <c r="E121" s="3"/>
      <c r="F121"/>
      <c r="Q121"/>
    </row>
    <row r="122" spans="2:17" x14ac:dyDescent="0.5">
      <c r="B122" t="s">
        <v>37</v>
      </c>
    </row>
    <row r="123" spans="2:17" x14ac:dyDescent="0.5">
      <c r="B123" t="str" cm="1">
        <f t="array" ref="B123:B129">_carb_only_table_03[]</f>
        <v>Construction activity</v>
      </c>
    </row>
    <row r="124" spans="2:17" x14ac:dyDescent="0.5">
      <c r="B124" t="str">
        <v>Damaged/broken component (e.g. tear in digester cover, loose flange/port/seal)</v>
      </c>
    </row>
    <row r="125" spans="2:17" x14ac:dyDescent="0.5">
      <c r="B125" t="str">
        <v>Maintenance/repair/testing activity</v>
      </c>
    </row>
    <row r="126" spans="2:17" x14ac:dyDescent="0.5">
      <c r="B126" t="str">
        <v>Manure management activity</v>
      </c>
    </row>
    <row r="127" spans="2:17" x14ac:dyDescent="0.5">
      <c r="B127" t="str">
        <v>Other</v>
      </c>
    </row>
    <row r="128" spans="2:17" x14ac:dyDescent="0.5">
      <c r="B128" t="str">
        <v>Venting-emergency/temporary</v>
      </c>
    </row>
    <row r="129" spans="2:17" x14ac:dyDescent="0.5">
      <c r="B129" t="str">
        <v>Venting-intentional/routine</v>
      </c>
    </row>
    <row r="132" spans="2:17" s="21" customFormat="1" ht="20.7" x14ac:dyDescent="0.7">
      <c r="B132" s="21" t="s">
        <v>191</v>
      </c>
      <c r="D132"/>
    </row>
    <row r="133" spans="2:17" x14ac:dyDescent="0.5">
      <c r="E133" s="3"/>
      <c r="F133"/>
      <c r="Q133"/>
    </row>
    <row r="134" spans="2:17" x14ac:dyDescent="0.5">
      <c r="B134" s="7" t="s">
        <v>188</v>
      </c>
      <c r="E134" s="3"/>
      <c r="F134"/>
      <c r="Q134"/>
    </row>
    <row r="135" spans="2:17" x14ac:dyDescent="0.5">
      <c r="B135" s="6"/>
      <c r="E135" s="3"/>
      <c r="F135"/>
      <c r="Q135"/>
    </row>
    <row r="136" spans="2:17" x14ac:dyDescent="0.5">
      <c r="B136" t="s">
        <v>37</v>
      </c>
    </row>
    <row r="137" spans="2:17" x14ac:dyDescent="0.5">
      <c r="B137" t="str" cm="1">
        <f t="array" ref="B137:B138">_carb_only_table_04[]</f>
        <v>Yes</v>
      </c>
    </row>
    <row r="138" spans="2:17" x14ac:dyDescent="0.5">
      <c r="B138" t="str">
        <v>No</v>
      </c>
    </row>
    <row r="141" spans="2:17" s="21" customFormat="1" ht="20.7" x14ac:dyDescent="0.7">
      <c r="B141" s="21" t="s">
        <v>192</v>
      </c>
      <c r="D141"/>
    </row>
    <row r="142" spans="2:17" x14ac:dyDescent="0.5">
      <c r="E142" s="3"/>
      <c r="F142"/>
      <c r="Q142"/>
    </row>
    <row r="143" spans="2:17" x14ac:dyDescent="0.5">
      <c r="B143" s="7" t="s">
        <v>188</v>
      </c>
      <c r="E143" s="3"/>
      <c r="F143"/>
      <c r="Q143"/>
    </row>
    <row r="144" spans="2:17" x14ac:dyDescent="0.5">
      <c r="B144" s="6"/>
      <c r="E144" s="3"/>
      <c r="F144"/>
      <c r="Q144"/>
    </row>
    <row r="145" spans="2:3" x14ac:dyDescent="0.5">
      <c r="B145" t="s">
        <v>37</v>
      </c>
    </row>
    <row r="146" spans="2:3" x14ac:dyDescent="0.5">
      <c r="B146" t="str" cm="1">
        <f t="array" ref="B146:C166">_carb_only_table_05[]</f>
        <v>Solid/dry scrape manure collection</v>
      </c>
      <c r="C146" t="b">
        <v>1</v>
      </c>
    </row>
    <row r="147" spans="2:3" x14ac:dyDescent="0.5">
      <c r="B147" t="str">
        <v>Vacuum manure collection</v>
      </c>
      <c r="C147" t="b">
        <v>1</v>
      </c>
    </row>
    <row r="148" spans="2:3" x14ac:dyDescent="0.5">
      <c r="B148" t="str">
        <v>Liquid/flush manure collection</v>
      </c>
      <c r="C148" t="b">
        <v>1</v>
      </c>
    </row>
    <row r="149" spans="2:3" x14ac:dyDescent="0.5">
      <c r="B149" t="str">
        <v>Pasture</v>
      </c>
      <c r="C149" t="b">
        <v>1</v>
      </c>
    </row>
    <row r="150" spans="2:3" x14ac:dyDescent="0.5">
      <c r="B150" t="str">
        <v>Dry lot/corral</v>
      </c>
      <c r="C150" t="b">
        <v>1</v>
      </c>
    </row>
    <row r="151" spans="2:3" x14ac:dyDescent="0.5">
      <c r="B151" t="str">
        <v>Solid storage</v>
      </c>
      <c r="C151" t="b">
        <v>1</v>
      </c>
    </row>
    <row r="152" spans="2:3" x14ac:dyDescent="0.5">
      <c r="B152" t="str">
        <v>Solar drying</v>
      </c>
      <c r="C152" t="b">
        <v>1</v>
      </c>
    </row>
    <row r="153" spans="2:3" x14ac:dyDescent="0.5">
      <c r="B153" t="str">
        <v>Composting (aerated, in vessel, windrows)</v>
      </c>
      <c r="C153" t="b">
        <v>1</v>
      </c>
    </row>
    <row r="154" spans="2:3" x14ac:dyDescent="0.5">
      <c r="B154" t="str">
        <v>Compost bedded pack barn</v>
      </c>
      <c r="C154" t="b">
        <v>1</v>
      </c>
    </row>
    <row r="155" spans="2:3" x14ac:dyDescent="0.5">
      <c r="B155" t="str">
        <v>Slatted floor pit storage</v>
      </c>
      <c r="C155" t="b">
        <v>1</v>
      </c>
    </row>
    <row r="156" spans="2:3" x14ac:dyDescent="0.5">
      <c r="B156" t="str">
        <v>Anaerobic Lagoon</v>
      </c>
      <c r="C156" t="b">
        <v>1</v>
      </c>
    </row>
    <row r="157" spans="2:3" x14ac:dyDescent="0.5">
      <c r="B157" t="str">
        <v>Anaerobic digester</v>
      </c>
      <c r="C157" t="b">
        <v>1</v>
      </c>
    </row>
    <row r="158" spans="2:3" x14ac:dyDescent="0.5">
      <c r="B158" t="str">
        <v>Vermifiltration</v>
      </c>
      <c r="C158" t="b">
        <v>1</v>
      </c>
    </row>
    <row r="159" spans="2:3" x14ac:dyDescent="0.5">
      <c r="B159" t="str">
        <v>Liquid/slurry</v>
      </c>
      <c r="C159" t="b">
        <v>1</v>
      </c>
    </row>
    <row r="160" spans="2:3" x14ac:dyDescent="0.5">
      <c r="B160" t="str">
        <v>Mechanical separator (screens, centrifuge, press)</v>
      </c>
      <c r="C160" t="b">
        <v>1</v>
      </c>
    </row>
    <row r="161" spans="2:3" x14ac:dyDescent="0.5">
      <c r="B161" t="str">
        <v>Gravity-based separator (settling basin, sand lane)</v>
      </c>
      <c r="C161" t="b">
        <v>1</v>
      </c>
    </row>
    <row r="162" spans="2:3" x14ac:dyDescent="0.5">
      <c r="B162" t="str">
        <v>Weeping wall</v>
      </c>
      <c r="C162" t="b">
        <v>1</v>
      </c>
    </row>
    <row r="163" spans="2:3" x14ac:dyDescent="0.5">
      <c r="B163" t="str">
        <v>Flocculation</v>
      </c>
      <c r="C163" t="b">
        <v>1</v>
      </c>
    </row>
    <row r="164" spans="2:3" x14ac:dyDescent="0.5">
      <c r="B164" t="str">
        <v>Daily spread</v>
      </c>
      <c r="C164" t="b">
        <v>1</v>
      </c>
    </row>
    <row r="165" spans="2:3" x14ac:dyDescent="0.5">
      <c r="B165" t="str">
        <v>Land application (flood)</v>
      </c>
      <c r="C165" t="b">
        <v>1</v>
      </c>
    </row>
    <row r="166" spans="2:3" x14ac:dyDescent="0.5">
      <c r="B166" t="str">
        <v>Land application (subsurface drip)</v>
      </c>
      <c r="C166" t="b">
        <v>1</v>
      </c>
    </row>
    <row r="180" spans="2:17" s="21" customFormat="1" ht="20.7" x14ac:dyDescent="0.7">
      <c r="B180" s="21" t="s">
        <v>193</v>
      </c>
      <c r="D180"/>
    </row>
    <row r="181" spans="2:17" x14ac:dyDescent="0.5">
      <c r="E181" s="3"/>
      <c r="F181"/>
      <c r="Q181"/>
    </row>
    <row r="182" spans="2:17" x14ac:dyDescent="0.5">
      <c r="B182" s="7" t="s">
        <v>188</v>
      </c>
      <c r="E182" s="3"/>
      <c r="F182"/>
      <c r="Q182"/>
    </row>
    <row r="183" spans="2:17" x14ac:dyDescent="0.5">
      <c r="B183" s="6"/>
      <c r="E183" s="3"/>
      <c r="F183"/>
      <c r="Q183"/>
    </row>
    <row r="184" spans="2:17" x14ac:dyDescent="0.5">
      <c r="B184" t="s">
        <v>37</v>
      </c>
    </row>
    <row r="185" spans="2:17" x14ac:dyDescent="0.5">
      <c r="B185" t="str" cm="1">
        <f t="array" ref="B185:C194">_carb_only_table_06[]</f>
        <v>Biogas conditioning (e.g., hydrogen sulfide, moisture, particulate removal)</v>
      </c>
      <c r="C185" t="b">
        <v>1</v>
      </c>
    </row>
    <row r="186" spans="2:17" x14ac:dyDescent="0.5">
      <c r="B186" t="str">
        <v>Biogas moving and handling equipement (e.g., blower, compressor, low pressure gas pipelines)</v>
      </c>
      <c r="C186" t="b">
        <v>1</v>
      </c>
    </row>
    <row r="187" spans="2:17" x14ac:dyDescent="0.5">
      <c r="B187" t="str">
        <v>Biomethane upgrading (e.g., membrane or other form of CO2 removal)</v>
      </c>
      <c r="C187" t="b">
        <v>1</v>
      </c>
    </row>
    <row r="188" spans="2:17" x14ac:dyDescent="0.5">
      <c r="B188" t="str">
        <v>Covered lagoon anaerobic digester</v>
      </c>
      <c r="C188" t="b">
        <v>1</v>
      </c>
    </row>
    <row r="189" spans="2:17" x14ac:dyDescent="0.5">
      <c r="B189" t="str">
        <v>In-vessel anaerobic digester</v>
      </c>
      <c r="C189" t="b">
        <v>1</v>
      </c>
    </row>
    <row r="190" spans="2:17" x14ac:dyDescent="0.5">
      <c r="B190" t="str">
        <v>Electricity generation or other combustion equipment</v>
      </c>
      <c r="C190" t="b">
        <v>1</v>
      </c>
    </row>
    <row r="191" spans="2:17" x14ac:dyDescent="0.5">
      <c r="B191" t="str">
        <v>Heating/process fuel equipment</v>
      </c>
      <c r="C191" t="b">
        <v>1</v>
      </c>
    </row>
    <row r="192" spans="2:17" x14ac:dyDescent="0.5">
      <c r="B192" t="str">
        <v>Fuel cells</v>
      </c>
      <c r="C192" t="b">
        <v>1</v>
      </c>
    </row>
    <row r="193" spans="2:3" x14ac:dyDescent="0.5">
      <c r="B193" t="str">
        <v>Common carrier gas pipeline (Interconnection point of receipt)</v>
      </c>
      <c r="C193" t="b">
        <v>1</v>
      </c>
    </row>
    <row r="194" spans="2:3" x14ac:dyDescent="0.5">
      <c r="B194" t="str">
        <v>Onsite fuel use or dispensing</v>
      </c>
      <c r="C194" t="b">
        <v>1</v>
      </c>
    </row>
  </sheetData>
  <sortState xmlns:xlrd2="http://schemas.microsoft.com/office/spreadsheetml/2017/richdata2" ref="D71:D72">
    <sortCondition ref="D71:D72"/>
  </sortState>
  <pageMargins left="0.7" right="0.7" top="0.75" bottom="0.75" header="0.3" footer="0.3"/>
  <pageSetup orientation="portrait" r:id="rId1"/>
  <tableParts count="6">
    <tablePart r:id="rId2"/>
    <tablePart r:id="rId3"/>
    <tablePart r:id="rId4"/>
    <tablePart r:id="rId5"/>
    <tablePart r:id="rId6"/>
    <tablePart r:id="rId7"/>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95264-197C-43A4-9E55-72E4838651B8}">
  <sheetPr codeName="Sheet3"/>
  <dimension ref="A2:F15"/>
  <sheetViews>
    <sheetView zoomScaleNormal="100" workbookViewId="0">
      <selection activeCell="D17" sqref="D17"/>
    </sheetView>
  </sheetViews>
  <sheetFormatPr defaultRowHeight="14.35" x14ac:dyDescent="0.5"/>
  <cols>
    <col min="1" max="1" width="3.703125" customWidth="1"/>
    <col min="2" max="3" width="30.703125" customWidth="1"/>
    <col min="4" max="9" width="8.703125" customWidth="1"/>
  </cols>
  <sheetData>
    <row r="2" spans="1:6" s="5" customFormat="1" ht="20.7" x14ac:dyDescent="0.7">
      <c r="B2" s="5" t="s">
        <v>194</v>
      </c>
      <c r="F2" s="16"/>
    </row>
    <row r="4" spans="1:6" x14ac:dyDescent="0.5">
      <c r="A4" t="s">
        <v>57</v>
      </c>
      <c r="B4" t="s">
        <v>195</v>
      </c>
    </row>
    <row r="5" spans="1:6" x14ac:dyDescent="0.5">
      <c r="A5" t="s">
        <v>57</v>
      </c>
      <c r="B5" t="s">
        <v>196</v>
      </c>
    </row>
    <row r="6" spans="1:6" x14ac:dyDescent="0.5">
      <c r="A6" t="s">
        <v>57</v>
      </c>
      <c r="B6" t="s">
        <v>197</v>
      </c>
    </row>
    <row r="7" spans="1:6" x14ac:dyDescent="0.5">
      <c r="A7" t="s">
        <v>57</v>
      </c>
      <c r="B7" t="s">
        <v>198</v>
      </c>
    </row>
    <row r="14" spans="1:6" s="11" customFormat="1" ht="20.7" x14ac:dyDescent="0.7">
      <c r="B14" s="11" t="s">
        <v>199</v>
      </c>
      <c r="C14" s="12" t="s">
        <v>200</v>
      </c>
      <c r="F14" s="15"/>
    </row>
    <row r="15" spans="1:6" x14ac:dyDescent="0.5">
      <c r="B15" t="s">
        <v>201</v>
      </c>
      <c r="C15" t="s">
        <v>202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7CF2C-3C7B-4311-9270-982E05FB433E}">
  <sheetPr codeName="Sheet4"/>
  <dimension ref="A2:F16"/>
  <sheetViews>
    <sheetView zoomScaleNormal="100" workbookViewId="0">
      <selection activeCell="D17" sqref="D17"/>
    </sheetView>
  </sheetViews>
  <sheetFormatPr defaultRowHeight="14.35" x14ac:dyDescent="0.5"/>
  <cols>
    <col min="1" max="1" width="3.703125" customWidth="1"/>
    <col min="2" max="3" width="30.703125" customWidth="1"/>
  </cols>
  <sheetData>
    <row r="2" spans="1:6" s="5" customFormat="1" ht="20.7" x14ac:dyDescent="0.7">
      <c r="B2" s="5" t="s">
        <v>194</v>
      </c>
      <c r="F2" s="16"/>
    </row>
    <row r="4" spans="1:6" x14ac:dyDescent="0.5">
      <c r="A4" t="s">
        <v>57</v>
      </c>
      <c r="B4" t="s">
        <v>203</v>
      </c>
    </row>
    <row r="5" spans="1:6" x14ac:dyDescent="0.5">
      <c r="A5" t="s">
        <v>57</v>
      </c>
      <c r="B5" t="s">
        <v>124</v>
      </c>
    </row>
    <row r="6" spans="1:6" x14ac:dyDescent="0.5">
      <c r="A6" t="s">
        <v>57</v>
      </c>
      <c r="B6" t="s">
        <v>204</v>
      </c>
    </row>
    <row r="7" spans="1:6" x14ac:dyDescent="0.5">
      <c r="A7" t="s">
        <v>57</v>
      </c>
      <c r="B7" t="s">
        <v>205</v>
      </c>
    </row>
    <row r="9" spans="1:6" s="6" customFormat="1" x14ac:dyDescent="0.5"/>
    <row r="10" spans="1:6" s="6" customFormat="1" x14ac:dyDescent="0.5"/>
    <row r="11" spans="1:6" s="6" customFormat="1" x14ac:dyDescent="0.5"/>
    <row r="12" spans="1:6" s="6" customFormat="1" x14ac:dyDescent="0.5"/>
    <row r="13" spans="1:6" s="6" customFormat="1" x14ac:dyDescent="0.5"/>
    <row r="14" spans="1:6" s="11" customFormat="1" ht="20.7" x14ac:dyDescent="0.7">
      <c r="B14" s="11" t="s">
        <v>206</v>
      </c>
      <c r="C14" s="12" t="s">
        <v>207</v>
      </c>
      <c r="F14" s="15"/>
    </row>
    <row r="15" spans="1:6" x14ac:dyDescent="0.5">
      <c r="B15" t="s">
        <v>208</v>
      </c>
      <c r="C15" t="s">
        <v>209</v>
      </c>
    </row>
    <row r="16" spans="1:6" x14ac:dyDescent="0.5">
      <c r="B16" t="s">
        <v>210</v>
      </c>
      <c r="C16" t="s">
        <v>211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56CBE-D6C9-4948-B09E-324460C47E3F}">
  <sheetPr codeName="Sheet7"/>
  <dimension ref="A2:F71"/>
  <sheetViews>
    <sheetView zoomScaleNormal="100" workbookViewId="0">
      <selection activeCell="A11" sqref="A11:F71"/>
    </sheetView>
  </sheetViews>
  <sheetFormatPr defaultRowHeight="14.35" x14ac:dyDescent="0.5"/>
  <cols>
    <col min="1" max="1" width="3.703125" customWidth="1"/>
    <col min="2" max="2" width="25.1171875" customWidth="1"/>
    <col min="3" max="3" width="16.29296875" customWidth="1"/>
    <col min="4" max="4" width="51.87890625" customWidth="1"/>
    <col min="5" max="5" width="16.29296875" bestFit="1" customWidth="1"/>
    <col min="6" max="6" width="99" bestFit="1" customWidth="1"/>
  </cols>
  <sheetData>
    <row r="2" spans="1:6" s="5" customFormat="1" ht="20.7" x14ac:dyDescent="0.7">
      <c r="B2" s="5" t="s">
        <v>212</v>
      </c>
      <c r="F2" s="16"/>
    </row>
    <row r="4" spans="1:6" x14ac:dyDescent="0.5">
      <c r="A4" t="s">
        <v>57</v>
      </c>
      <c r="B4" t="s">
        <v>213</v>
      </c>
      <c r="C4" s="1"/>
      <c r="F4" s="9"/>
    </row>
    <row r="5" spans="1:6" x14ac:dyDescent="0.5">
      <c r="C5" s="1"/>
      <c r="F5" s="9"/>
    </row>
    <row r="6" spans="1:6" x14ac:dyDescent="0.5">
      <c r="C6" s="1"/>
      <c r="F6" s="9"/>
    </row>
    <row r="7" spans="1:6" x14ac:dyDescent="0.5">
      <c r="C7" s="1"/>
      <c r="F7" s="9"/>
    </row>
    <row r="8" spans="1:6" x14ac:dyDescent="0.5">
      <c r="C8" s="1"/>
      <c r="F8" s="9"/>
    </row>
    <row r="9" spans="1:6" x14ac:dyDescent="0.5">
      <c r="F9" s="9"/>
    </row>
    <row r="10" spans="1:6" s="11" customFormat="1" ht="20.7" x14ac:dyDescent="0.7">
      <c r="B10" s="11" t="s">
        <v>199</v>
      </c>
      <c r="C10" s="12" t="s">
        <v>214</v>
      </c>
      <c r="D10" s="11" t="s">
        <v>215</v>
      </c>
      <c r="E10" s="11" t="s">
        <v>216</v>
      </c>
      <c r="F10" s="15" t="s">
        <v>207</v>
      </c>
    </row>
    <row r="11" spans="1:6" x14ac:dyDescent="0.5">
      <c r="B11" t="s">
        <v>201</v>
      </c>
      <c r="C11" t="s">
        <v>217</v>
      </c>
      <c r="D11" t="s">
        <v>218</v>
      </c>
      <c r="E11" t="b">
        <v>1</v>
      </c>
      <c r="F11" t="s">
        <v>37</v>
      </c>
    </row>
    <row r="12" spans="1:6" x14ac:dyDescent="0.5">
      <c r="B12" t="s">
        <v>201</v>
      </c>
      <c r="C12" t="s">
        <v>219</v>
      </c>
      <c r="D12" t="s">
        <v>220</v>
      </c>
      <c r="E12" t="b">
        <v>0</v>
      </c>
    </row>
    <row r="13" spans="1:6" x14ac:dyDescent="0.5">
      <c r="B13" t="s">
        <v>201</v>
      </c>
      <c r="C13" t="s">
        <v>221</v>
      </c>
      <c r="D13" t="s">
        <v>222</v>
      </c>
      <c r="E13" t="b">
        <v>0</v>
      </c>
    </row>
    <row r="14" spans="1:6" x14ac:dyDescent="0.5">
      <c r="B14" t="s">
        <v>201</v>
      </c>
      <c r="C14" t="s">
        <v>223</v>
      </c>
      <c r="D14" t="s">
        <v>224</v>
      </c>
      <c r="E14" t="b">
        <v>0</v>
      </c>
    </row>
    <row r="15" spans="1:6" x14ac:dyDescent="0.5">
      <c r="B15" t="s">
        <v>201</v>
      </c>
      <c r="C15" t="s">
        <v>225</v>
      </c>
      <c r="D15" t="s">
        <v>226</v>
      </c>
      <c r="E15" t="b">
        <v>0</v>
      </c>
    </row>
    <row r="16" spans="1:6" x14ac:dyDescent="0.5">
      <c r="B16" t="s">
        <v>201</v>
      </c>
      <c r="C16" t="s">
        <v>227</v>
      </c>
      <c r="D16" t="s">
        <v>228</v>
      </c>
      <c r="E16" t="b">
        <v>0</v>
      </c>
    </row>
    <row r="17" spans="2:6" x14ac:dyDescent="0.5">
      <c r="B17" t="s">
        <v>201</v>
      </c>
      <c r="C17" t="s">
        <v>229</v>
      </c>
      <c r="D17" t="s">
        <v>230</v>
      </c>
      <c r="E17" t="b">
        <v>0</v>
      </c>
    </row>
    <row r="18" spans="2:6" x14ac:dyDescent="0.5">
      <c r="B18" t="s">
        <v>201</v>
      </c>
      <c r="C18" t="s">
        <v>231</v>
      </c>
      <c r="D18" t="s">
        <v>232</v>
      </c>
      <c r="E18" t="b">
        <v>0</v>
      </c>
    </row>
    <row r="19" spans="2:6" x14ac:dyDescent="0.5">
      <c r="B19" t="s">
        <v>201</v>
      </c>
      <c r="C19" t="s">
        <v>233</v>
      </c>
      <c r="D19" t="s">
        <v>234</v>
      </c>
      <c r="E19" t="b">
        <v>0</v>
      </c>
    </row>
    <row r="20" spans="2:6" x14ac:dyDescent="0.5">
      <c r="B20" t="s">
        <v>201</v>
      </c>
      <c r="C20" t="s">
        <v>235</v>
      </c>
      <c r="D20" t="s">
        <v>236</v>
      </c>
      <c r="E20" t="b">
        <v>0</v>
      </c>
    </row>
    <row r="21" spans="2:6" x14ac:dyDescent="0.5">
      <c r="B21" t="s">
        <v>201</v>
      </c>
      <c r="C21" t="s">
        <v>237</v>
      </c>
      <c r="D21" t="s">
        <v>238</v>
      </c>
      <c r="E21" t="b">
        <v>0</v>
      </c>
    </row>
    <row r="22" spans="2:6" x14ac:dyDescent="0.5">
      <c r="B22" t="s">
        <v>201</v>
      </c>
      <c r="C22" t="s">
        <v>239</v>
      </c>
      <c r="D22" t="s">
        <v>240</v>
      </c>
      <c r="E22" t="b">
        <v>0</v>
      </c>
    </row>
    <row r="23" spans="2:6" x14ac:dyDescent="0.5">
      <c r="B23" t="s">
        <v>201</v>
      </c>
      <c r="C23" t="s">
        <v>241</v>
      </c>
      <c r="D23" t="s">
        <v>242</v>
      </c>
      <c r="E23" t="b">
        <v>0</v>
      </c>
    </row>
    <row r="24" spans="2:6" x14ac:dyDescent="0.5">
      <c r="B24" t="s">
        <v>201</v>
      </c>
      <c r="C24" t="s">
        <v>243</v>
      </c>
      <c r="D24" t="s">
        <v>244</v>
      </c>
      <c r="E24" t="b">
        <v>0</v>
      </c>
    </row>
    <row r="25" spans="2:6" x14ac:dyDescent="0.5">
      <c r="B25" t="s">
        <v>201</v>
      </c>
      <c r="C25" t="s">
        <v>245</v>
      </c>
      <c r="D25" t="s">
        <v>246</v>
      </c>
      <c r="E25" t="b">
        <v>0</v>
      </c>
    </row>
    <row r="26" spans="2:6" x14ac:dyDescent="0.5">
      <c r="B26" t="s">
        <v>201</v>
      </c>
      <c r="C26" t="s">
        <v>247</v>
      </c>
      <c r="D26" t="s">
        <v>248</v>
      </c>
      <c r="E26" t="b">
        <v>0</v>
      </c>
      <c r="F26" t="s">
        <v>30</v>
      </c>
    </row>
    <row r="27" spans="2:6" x14ac:dyDescent="0.5">
      <c r="B27" t="s">
        <v>201</v>
      </c>
      <c r="C27" t="s">
        <v>249</v>
      </c>
      <c r="D27" t="s">
        <v>250</v>
      </c>
      <c r="E27" t="b">
        <v>0</v>
      </c>
      <c r="F27" t="s">
        <v>26</v>
      </c>
    </row>
    <row r="28" spans="2:6" x14ac:dyDescent="0.5">
      <c r="B28" t="s">
        <v>201</v>
      </c>
      <c r="C28" t="s">
        <v>251</v>
      </c>
      <c r="D28" t="s">
        <v>252</v>
      </c>
      <c r="E28" t="b">
        <v>0</v>
      </c>
      <c r="F28" t="s">
        <v>28</v>
      </c>
    </row>
    <row r="29" spans="2:6" x14ac:dyDescent="0.5">
      <c r="B29" t="s">
        <v>201</v>
      </c>
      <c r="C29" t="s">
        <v>253</v>
      </c>
      <c r="D29" t="s">
        <v>254</v>
      </c>
      <c r="E29" t="b">
        <v>0</v>
      </c>
      <c r="F29" t="s">
        <v>20</v>
      </c>
    </row>
    <row r="30" spans="2:6" x14ac:dyDescent="0.5">
      <c r="B30" t="s">
        <v>201</v>
      </c>
      <c r="C30" t="s">
        <v>255</v>
      </c>
      <c r="D30" t="s">
        <v>256</v>
      </c>
      <c r="E30" t="b">
        <v>1</v>
      </c>
      <c r="F30" t="s">
        <v>37</v>
      </c>
    </row>
    <row r="31" spans="2:6" x14ac:dyDescent="0.5">
      <c r="B31" t="s">
        <v>201</v>
      </c>
      <c r="C31" t="s">
        <v>257</v>
      </c>
      <c r="D31" t="s">
        <v>258</v>
      </c>
      <c r="E31" t="b">
        <v>0</v>
      </c>
    </row>
    <row r="32" spans="2:6" x14ac:dyDescent="0.5">
      <c r="B32" t="s">
        <v>201</v>
      </c>
      <c r="C32" t="s">
        <v>259</v>
      </c>
      <c r="D32" t="s">
        <v>260</v>
      </c>
      <c r="E32" t="b">
        <v>1</v>
      </c>
      <c r="F32" t="s">
        <v>37</v>
      </c>
    </row>
    <row r="33" spans="2:6" x14ac:dyDescent="0.5">
      <c r="B33" t="s">
        <v>201</v>
      </c>
      <c r="C33" t="s">
        <v>261</v>
      </c>
      <c r="D33" t="s">
        <v>262</v>
      </c>
      <c r="E33" t="b">
        <v>0</v>
      </c>
    </row>
    <row r="34" spans="2:6" x14ac:dyDescent="0.5">
      <c r="B34" t="s">
        <v>201</v>
      </c>
      <c r="C34" t="s">
        <v>263</v>
      </c>
      <c r="D34" t="s">
        <v>264</v>
      </c>
      <c r="E34" t="b">
        <v>1</v>
      </c>
      <c r="F34" t="s">
        <v>37</v>
      </c>
    </row>
    <row r="35" spans="2:6" x14ac:dyDescent="0.5">
      <c r="B35" t="s">
        <v>201</v>
      </c>
      <c r="C35" t="s">
        <v>265</v>
      </c>
      <c r="D35" t="s">
        <v>266</v>
      </c>
      <c r="E35" t="b">
        <v>0</v>
      </c>
      <c r="F35" t="s">
        <v>24</v>
      </c>
    </row>
    <row r="36" spans="2:6" x14ac:dyDescent="0.5">
      <c r="B36" t="s">
        <v>201</v>
      </c>
      <c r="C36" t="s">
        <v>267</v>
      </c>
      <c r="D36" t="s">
        <v>268</v>
      </c>
      <c r="E36" t="b">
        <v>0</v>
      </c>
      <c r="F36">
        <v>153</v>
      </c>
    </row>
    <row r="37" spans="2:6" x14ac:dyDescent="0.5">
      <c r="B37" t="s">
        <v>201</v>
      </c>
      <c r="C37" t="s">
        <v>269</v>
      </c>
      <c r="D37" t="s">
        <v>270</v>
      </c>
      <c r="E37" t="b">
        <v>0</v>
      </c>
      <c r="F37" t="s">
        <v>18</v>
      </c>
    </row>
    <row r="38" spans="2:6" x14ac:dyDescent="0.5">
      <c r="B38" t="s">
        <v>201</v>
      </c>
      <c r="C38" t="s">
        <v>271</v>
      </c>
      <c r="D38" t="s">
        <v>272</v>
      </c>
      <c r="E38" t="b">
        <v>0</v>
      </c>
      <c r="F38">
        <v>7143</v>
      </c>
    </row>
    <row r="39" spans="2:6" x14ac:dyDescent="0.5">
      <c r="B39" t="s">
        <v>201</v>
      </c>
      <c r="C39" t="s">
        <v>273</v>
      </c>
      <c r="D39" t="s">
        <v>274</v>
      </c>
      <c r="E39" t="b">
        <v>0</v>
      </c>
    </row>
    <row r="40" spans="2:6" x14ac:dyDescent="0.5">
      <c r="B40" t="s">
        <v>201</v>
      </c>
      <c r="C40" t="s">
        <v>275</v>
      </c>
      <c r="D40" t="s">
        <v>276</v>
      </c>
      <c r="E40" t="b">
        <v>0</v>
      </c>
    </row>
    <row r="41" spans="2:6" x14ac:dyDescent="0.5">
      <c r="B41" t="s">
        <v>201</v>
      </c>
      <c r="C41" t="s">
        <v>277</v>
      </c>
      <c r="D41" t="s">
        <v>278</v>
      </c>
      <c r="E41" t="b">
        <v>0</v>
      </c>
    </row>
    <row r="42" spans="2:6" x14ac:dyDescent="0.5">
      <c r="B42" t="s">
        <v>201</v>
      </c>
      <c r="C42" t="s">
        <v>279</v>
      </c>
      <c r="D42" t="s">
        <v>280</v>
      </c>
      <c r="E42" t="b">
        <v>0</v>
      </c>
      <c r="F42">
        <v>36.076599999999999</v>
      </c>
    </row>
    <row r="43" spans="2:6" x14ac:dyDescent="0.5">
      <c r="B43" t="s">
        <v>201</v>
      </c>
      <c r="C43" t="s">
        <v>281</v>
      </c>
      <c r="D43" t="s">
        <v>282</v>
      </c>
      <c r="E43" t="b">
        <v>0</v>
      </c>
      <c r="F43" t="s">
        <v>22</v>
      </c>
    </row>
    <row r="44" spans="2:6" x14ac:dyDescent="0.5">
      <c r="B44" t="s">
        <v>201</v>
      </c>
      <c r="C44" t="s">
        <v>283</v>
      </c>
      <c r="D44" t="s">
        <v>284</v>
      </c>
      <c r="E44" t="b">
        <v>0</v>
      </c>
      <c r="F44">
        <v>-119.44289999999999</v>
      </c>
    </row>
    <row r="45" spans="2:6" x14ac:dyDescent="0.5">
      <c r="B45" t="s">
        <v>201</v>
      </c>
      <c r="C45" t="s">
        <v>285</v>
      </c>
      <c r="D45" t="s">
        <v>286</v>
      </c>
      <c r="E45" t="b">
        <v>0</v>
      </c>
    </row>
    <row r="46" spans="2:6" x14ac:dyDescent="0.5">
      <c r="B46" t="s">
        <v>201</v>
      </c>
      <c r="C46" t="s">
        <v>287</v>
      </c>
      <c r="D46" t="s">
        <v>288</v>
      </c>
      <c r="E46" t="b">
        <v>0</v>
      </c>
    </row>
    <row r="47" spans="2:6" x14ac:dyDescent="0.5">
      <c r="B47" t="s">
        <v>201</v>
      </c>
      <c r="C47" t="s">
        <v>289</v>
      </c>
      <c r="D47" t="s">
        <v>290</v>
      </c>
      <c r="E47" t="b">
        <v>0</v>
      </c>
    </row>
    <row r="48" spans="2:6" x14ac:dyDescent="0.5">
      <c r="B48" t="s">
        <v>201</v>
      </c>
      <c r="C48" t="s">
        <v>291</v>
      </c>
      <c r="D48" t="s">
        <v>292</v>
      </c>
      <c r="E48" t="b">
        <v>0</v>
      </c>
    </row>
    <row r="49" spans="2:5" x14ac:dyDescent="0.5">
      <c r="B49" t="s">
        <v>201</v>
      </c>
      <c r="C49" t="s">
        <v>293</v>
      </c>
      <c r="D49" t="s">
        <v>294</v>
      </c>
      <c r="E49" t="b">
        <v>0</v>
      </c>
    </row>
    <row r="50" spans="2:5" x14ac:dyDescent="0.5">
      <c r="B50" t="s">
        <v>201</v>
      </c>
      <c r="C50" t="s">
        <v>295</v>
      </c>
      <c r="D50" t="s">
        <v>296</v>
      </c>
      <c r="E50" t="b">
        <v>0</v>
      </c>
    </row>
    <row r="51" spans="2:5" x14ac:dyDescent="0.5">
      <c r="B51" t="s">
        <v>201</v>
      </c>
      <c r="C51" t="s">
        <v>297</v>
      </c>
      <c r="D51" t="s">
        <v>298</v>
      </c>
      <c r="E51" t="b">
        <v>0</v>
      </c>
    </row>
    <row r="52" spans="2:5" x14ac:dyDescent="0.5">
      <c r="B52" t="s">
        <v>201</v>
      </c>
      <c r="C52" t="s">
        <v>299</v>
      </c>
      <c r="D52" t="s">
        <v>300</v>
      </c>
      <c r="E52" t="b">
        <v>0</v>
      </c>
    </row>
    <row r="53" spans="2:5" x14ac:dyDescent="0.5">
      <c r="B53" t="s">
        <v>201</v>
      </c>
      <c r="C53" t="s">
        <v>301</v>
      </c>
      <c r="D53" t="s">
        <v>302</v>
      </c>
      <c r="E53" t="b">
        <v>0</v>
      </c>
    </row>
    <row r="54" spans="2:5" x14ac:dyDescent="0.5">
      <c r="B54" t="s">
        <v>201</v>
      </c>
      <c r="C54" t="s">
        <v>303</v>
      </c>
      <c r="D54" t="s">
        <v>304</v>
      </c>
      <c r="E54" t="b">
        <v>0</v>
      </c>
    </row>
    <row r="55" spans="2:5" x14ac:dyDescent="0.5">
      <c r="B55" t="s">
        <v>201</v>
      </c>
      <c r="C55" t="s">
        <v>305</v>
      </c>
      <c r="D55" t="s">
        <v>306</v>
      </c>
      <c r="E55" t="b">
        <v>0</v>
      </c>
    </row>
    <row r="56" spans="2:5" x14ac:dyDescent="0.5">
      <c r="B56" t="s">
        <v>201</v>
      </c>
      <c r="C56" t="s">
        <v>307</v>
      </c>
      <c r="D56" t="s">
        <v>308</v>
      </c>
      <c r="E56" t="b">
        <v>0</v>
      </c>
    </row>
    <row r="57" spans="2:5" x14ac:dyDescent="0.5">
      <c r="B57" t="s">
        <v>201</v>
      </c>
      <c r="C57" t="s">
        <v>309</v>
      </c>
      <c r="D57" t="s">
        <v>310</v>
      </c>
      <c r="E57" t="b">
        <v>0</v>
      </c>
    </row>
    <row r="58" spans="2:5" x14ac:dyDescent="0.5">
      <c r="B58" t="s">
        <v>201</v>
      </c>
      <c r="C58" t="s">
        <v>311</v>
      </c>
      <c r="D58" t="s">
        <v>312</v>
      </c>
      <c r="E58" t="b">
        <v>0</v>
      </c>
    </row>
    <row r="59" spans="2:5" x14ac:dyDescent="0.5">
      <c r="B59" t="s">
        <v>201</v>
      </c>
      <c r="C59" t="s">
        <v>313</v>
      </c>
      <c r="D59" t="s">
        <v>314</v>
      </c>
      <c r="E59" t="b">
        <v>0</v>
      </c>
    </row>
    <row r="60" spans="2:5" x14ac:dyDescent="0.5">
      <c r="B60" t="s">
        <v>201</v>
      </c>
      <c r="C60" t="s">
        <v>315</v>
      </c>
      <c r="D60" t="s">
        <v>316</v>
      </c>
      <c r="E60" t="b">
        <v>0</v>
      </c>
    </row>
    <row r="61" spans="2:5" x14ac:dyDescent="0.5">
      <c r="B61" t="s">
        <v>201</v>
      </c>
      <c r="C61" t="s">
        <v>317</v>
      </c>
      <c r="D61" t="s">
        <v>318</v>
      </c>
      <c r="E61" t="b">
        <v>0</v>
      </c>
    </row>
    <row r="62" spans="2:5" x14ac:dyDescent="0.5">
      <c r="B62" t="s">
        <v>201</v>
      </c>
      <c r="C62" t="s">
        <v>319</v>
      </c>
      <c r="D62" t="s">
        <v>320</v>
      </c>
      <c r="E62" t="b">
        <v>0</v>
      </c>
    </row>
    <row r="63" spans="2:5" x14ac:dyDescent="0.5">
      <c r="B63" t="s">
        <v>201</v>
      </c>
      <c r="C63" t="s">
        <v>321</v>
      </c>
      <c r="D63" t="s">
        <v>322</v>
      </c>
      <c r="E63" t="b">
        <v>0</v>
      </c>
    </row>
    <row r="64" spans="2:5" x14ac:dyDescent="0.5">
      <c r="B64" t="s">
        <v>201</v>
      </c>
      <c r="C64" t="s">
        <v>323</v>
      </c>
      <c r="D64" t="s">
        <v>324</v>
      </c>
      <c r="E64" t="b">
        <v>0</v>
      </c>
    </row>
    <row r="65" spans="2:6" x14ac:dyDescent="0.5">
      <c r="B65" t="s">
        <v>201</v>
      </c>
      <c r="C65" t="s">
        <v>325</v>
      </c>
      <c r="D65" t="s">
        <v>326</v>
      </c>
      <c r="E65" t="b">
        <v>0</v>
      </c>
    </row>
    <row r="66" spans="2:6" x14ac:dyDescent="0.5">
      <c r="B66" t="s">
        <v>201</v>
      </c>
      <c r="C66" t="s">
        <v>327</v>
      </c>
      <c r="D66" t="s">
        <v>328</v>
      </c>
      <c r="E66" t="b">
        <v>0</v>
      </c>
    </row>
    <row r="67" spans="2:6" x14ac:dyDescent="0.5">
      <c r="B67" t="s">
        <v>201</v>
      </c>
      <c r="C67" t="s">
        <v>329</v>
      </c>
      <c r="D67" t="s">
        <v>330</v>
      </c>
      <c r="E67" t="b">
        <v>0</v>
      </c>
    </row>
    <row r="68" spans="2:6" x14ac:dyDescent="0.5">
      <c r="B68" t="s">
        <v>201</v>
      </c>
      <c r="C68" t="s">
        <v>331</v>
      </c>
      <c r="D68" t="s">
        <v>332</v>
      </c>
      <c r="E68" t="b">
        <v>0</v>
      </c>
      <c r="F68" s="62">
        <v>45782.517916666664</v>
      </c>
    </row>
    <row r="69" spans="2:6" x14ac:dyDescent="0.5">
      <c r="B69" t="s">
        <v>201</v>
      </c>
      <c r="C69" t="s">
        <v>333</v>
      </c>
      <c r="D69" t="s">
        <v>334</v>
      </c>
      <c r="E69" t="b">
        <v>0</v>
      </c>
    </row>
    <row r="70" spans="2:6" x14ac:dyDescent="0.5">
      <c r="B70" t="s">
        <v>201</v>
      </c>
      <c r="C70" t="s">
        <v>335</v>
      </c>
      <c r="D70" t="s">
        <v>336</v>
      </c>
      <c r="E70" t="b">
        <v>0</v>
      </c>
    </row>
    <row r="71" spans="2:6" x14ac:dyDescent="0.5">
      <c r="B71" t="s">
        <v>201</v>
      </c>
      <c r="C71" t="s">
        <v>335</v>
      </c>
      <c r="D71" t="s">
        <v>337</v>
      </c>
      <c r="E71" t="b">
        <v>0</v>
      </c>
    </row>
  </sheetData>
  <sortState xmlns:xlrd2="http://schemas.microsoft.com/office/spreadsheetml/2017/richdata2" ref="A11:F71">
    <sortCondition ref="A1:A1048576"/>
    <sortCondition ref="B1:B1048576"/>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E9A34E7C7C736409D4BDE6375CCC276" ma:contentTypeVersion="15" ma:contentTypeDescription="Create a new document." ma:contentTypeScope="" ma:versionID="0cf521a6d855790dbe6a6d894ff439cd">
  <xsd:schema xmlns:xsd="http://www.w3.org/2001/XMLSchema" xmlns:xs="http://www.w3.org/2001/XMLSchema" xmlns:p="http://schemas.microsoft.com/office/2006/metadata/properties" xmlns:ns2="1aa5fbe9-a248-4c55-92b7-8f3861f8fb32" xmlns:ns3="e20ceb87-0d79-402a-b4b9-75d78589c76d" targetNamespace="http://schemas.microsoft.com/office/2006/metadata/properties" ma:root="true" ma:fieldsID="a45aa6d812898c4b0f52b4c3685679ce" ns2:_="" ns3:_="">
    <xsd:import namespace="1aa5fbe9-a248-4c55-92b7-8f3861f8fb32"/>
    <xsd:import namespace="e20ceb87-0d79-402a-b4b9-75d78589c76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a5fbe9-a248-4c55-92b7-8f3861f8fb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05073050-3fd1-4e92-a2b5-a3b9c7057e57" ma:termSetId="09814cd3-568e-fe90-9814-8d621ff8fb84" ma:anchorId="fba54fb3-c3e1-fe81-a776-ca4b69148c4d" ma:open="true" ma:isKeyword="false">
      <xsd:complexType>
        <xsd:sequence>
          <xsd:element ref="pc:Terms" minOccurs="0" maxOccurs="1"/>
        </xsd:sequence>
      </xsd:complexType>
    </xsd:element>
    <xsd:element name="MediaLengthInSeconds" ma:index="20" nillable="true" ma:displayName="MediaLengthInSeconds" ma:hidden="true" ma:internalName="MediaLengthInSeconds" ma:readOnly="true">
      <xsd:simpleType>
        <xsd:restriction base="dms:Unknown"/>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20ceb87-0d79-402a-b4b9-75d78589c76d"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36474ac3-634c-419d-b776-f7f039d5df38}" ma:internalName="TaxCatchAll" ma:showField="CatchAllData" ma:web="e20ceb87-0d79-402a-b4b9-75d78589c76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a5fbe9-a248-4c55-92b7-8f3861f8fb32">
      <Terms xmlns="http://schemas.microsoft.com/office/infopath/2007/PartnerControls"/>
    </lcf76f155ced4ddcb4097134ff3c332f>
    <TaxCatchAll xmlns="e20ceb87-0d79-402a-b4b9-75d78589c76d" xsi:nil="true"/>
  </documentManagement>
</p:properties>
</file>

<file path=customXml/itemProps1.xml><?xml version="1.0" encoding="utf-8"?>
<ds:datastoreItem xmlns:ds="http://schemas.openxmlformats.org/officeDocument/2006/customXml" ds:itemID="{393EEAE4-A9A0-45DD-A8E7-CAAABB0BE8BF}">
  <ds:schemaRefs>
    <ds:schemaRef ds:uri="http://schemas.microsoft.com/sharepoint/v3/contenttype/forms"/>
  </ds:schemaRefs>
</ds:datastoreItem>
</file>

<file path=customXml/itemProps2.xml><?xml version="1.0" encoding="utf-8"?>
<ds:datastoreItem xmlns:ds="http://schemas.openxmlformats.org/officeDocument/2006/customXml" ds:itemID="{DC83B422-5B73-4269-9006-1DDE9C1494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a5fbe9-a248-4c55-92b7-8f3861f8fb32"/>
    <ds:schemaRef ds:uri="e20ceb87-0d79-402a-b4b9-75d78589c7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67EEBE1-6545-4ECC-A20C-42A5CA5522CB}">
  <ds:schemaRefs>
    <ds:schemaRef ds:uri="http://schemas.microsoft.com/office/2006/metadata/properties"/>
    <ds:schemaRef ds:uri="http://schemas.microsoft.com/office/infopath/2007/PartnerControls"/>
    <ds:schemaRef ds:uri="1aa5fbe9-a248-4c55-92b7-8f3861f8fb32"/>
    <ds:schemaRef ds:uri="e20ceb87-0d79-402a-b4b9-75d78589c76d"/>
  </ds:schemaRefs>
</ds:datastoreItem>
</file>

<file path=docMetadata/LabelInfo.xml><?xml version="1.0" encoding="utf-8"?>
<clbl:labelList xmlns:clbl="http://schemas.microsoft.com/office/2020/mipLabelMetadata">
  <clbl:label id="{9de5aaee-7788-40b1-a438-c0ccc98c87cc}" enabled="0" method="" siteId="{9de5aaee-7788-40b1-a438-c0ccc98c87cc}"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61</vt:i4>
      </vt:variant>
    </vt:vector>
  </HeadingPairs>
  <TitlesOfParts>
    <vt:vector size="68" baseType="lpstr">
      <vt:lpstr>Feedback Form</vt:lpstr>
      <vt:lpstr>_versioning</vt:lpstr>
      <vt:lpstr>_issue_tracking</vt:lpstr>
      <vt:lpstr>_carb_only</vt:lpstr>
      <vt:lpstr>_json_schema</vt:lpstr>
      <vt:lpstr>_json_metadata</vt:lpstr>
      <vt:lpstr>_named_ranges</vt:lpstr>
      <vt:lpstr>jinja_able_to_repair</vt:lpstr>
      <vt:lpstr>jinja_additional_activities</vt:lpstr>
      <vt:lpstr>jinja_additional_manure_management</vt:lpstr>
      <vt:lpstr>jinja_additional_notes</vt:lpstr>
      <vt:lpstr>jinja_anaerobic_digestion_portion</vt:lpstr>
      <vt:lpstr>jinja_bio_biogas_conditioning</vt:lpstr>
      <vt:lpstr>jinja_bio_biogas_moving</vt:lpstr>
      <vt:lpstr>jinja_bio_biomethane_upgrading</vt:lpstr>
      <vt:lpstr>jinja_bio_common_carrier</vt:lpstr>
      <vt:lpstr>jinja_bio_covered_lagoon</vt:lpstr>
      <vt:lpstr>jinja_bio_electricity</vt:lpstr>
      <vt:lpstr>jinja_bio_fuel_cells</vt:lpstr>
      <vt:lpstr>jinja_bio_heating</vt:lpstr>
      <vt:lpstr>jinja_bio_in_vessel</vt:lpstr>
      <vt:lpstr>jinja_bio_onsite_fuel</vt:lpstr>
      <vt:lpstr>jinja_contact_email</vt:lpstr>
      <vt:lpstr>jinja_contact_name</vt:lpstr>
      <vt:lpstr>jinja_contact_phone</vt:lpstr>
      <vt:lpstr>jinja_digester_facility_name</vt:lpstr>
      <vt:lpstr>jinja_emission_cause</vt:lpstr>
      <vt:lpstr>jinja_emission_cause_notes</vt:lpstr>
      <vt:lpstr>jinja_emission_location</vt:lpstr>
      <vt:lpstr>jinja_emission_location_notes</vt:lpstr>
      <vt:lpstr>jinja_emission_type_fk</vt:lpstr>
      <vt:lpstr>jinja_id_arb_ciwqs</vt:lpstr>
      <vt:lpstr>jinja_id_incidence</vt:lpstr>
      <vt:lpstr>jinja_id_message</vt:lpstr>
      <vt:lpstr>jinja_id_plume</vt:lpstr>
      <vt:lpstr>jinja_initial_leak_concentration</vt:lpstr>
      <vt:lpstr>jinja_inspection_timestamp</vt:lpstr>
      <vt:lpstr>jinja_instrument</vt:lpstr>
      <vt:lpstr>jinja_lat_carb</vt:lpstr>
      <vt:lpstr>jinja_livestock_facility_name</vt:lpstr>
      <vt:lpstr>jinja_long_carb</vt:lpstr>
      <vt:lpstr>jinja_manure_anaerobic_digester</vt:lpstr>
      <vt:lpstr>jinja_manure_anaerobic_lagoon</vt:lpstr>
      <vt:lpstr>jinja_manure_compost_bedded</vt:lpstr>
      <vt:lpstr>jinja_manure_composting</vt:lpstr>
      <vt:lpstr>jinja_manure_daily_spread</vt:lpstr>
      <vt:lpstr>jinja_manure_dry_lot_corral</vt:lpstr>
      <vt:lpstr>jinja_manure_flocculation</vt:lpstr>
      <vt:lpstr>jinja_manure_gravity_separator</vt:lpstr>
      <vt:lpstr>jinja_manure_land_application_drip</vt:lpstr>
      <vt:lpstr>jinja_manure_land_application_flood</vt:lpstr>
      <vt:lpstr>jinja_manure_liquid_flush</vt:lpstr>
      <vt:lpstr>jinja_manure_liquid_slurry</vt:lpstr>
      <vt:lpstr>jinja_manure_mechanical_separator</vt:lpstr>
      <vt:lpstr>jinja_manure_pasture</vt:lpstr>
      <vt:lpstr>jinja_manure_slatted_floor</vt:lpstr>
      <vt:lpstr>jinja_manure_solar_drying</vt:lpstr>
      <vt:lpstr>jinja_manure_solid_dry_scrape</vt:lpstr>
      <vt:lpstr>jinja_manure_solid_storage</vt:lpstr>
      <vt:lpstr>jinja_manure_vacuum</vt:lpstr>
      <vt:lpstr>jinja_manure_vermifiltration</vt:lpstr>
      <vt:lpstr>jinja_manure_weeping_wall</vt:lpstr>
      <vt:lpstr>jinja_mitigation_actions</vt:lpstr>
      <vt:lpstr>jinja_mitigation_timestamp</vt:lpstr>
      <vt:lpstr>jinja_observation_timestamp</vt:lpstr>
      <vt:lpstr>jinja_transport_method</vt:lpstr>
      <vt:lpstr>jinja_transport_recipient</vt:lpstr>
      <vt:lpstr>jinji_transport_recipient</vt:lpstr>
    </vt:vector>
  </TitlesOfParts>
  <Manager/>
  <Company>California Air Resources Board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Frausto-Vicencio, Isis@ARB</dc:creator>
  <cp:keywords/>
  <dc:description/>
  <cp:lastModifiedBy>Held, Tony@ARB</cp:lastModifiedBy>
  <cp:revision/>
  <dcterms:created xsi:type="dcterms:W3CDTF">2023-05-30T23:21:24Z</dcterms:created>
  <dcterms:modified xsi:type="dcterms:W3CDTF">2025-07-16T18:15:03Z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0x0101000E9A34E7C7C736409D4BDE6375CCC276</vt:lpwstr>
  </property>
</Properties>
</file>