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D0A65E68-A854-43D8-8AEA-785917AB20E8}" xr6:coauthVersionLast="47" xr6:coauthVersionMax="47" xr10:uidLastSave="{00000000-0000-0000-0000-000000000000}"/>
  <workbookProtection workbookAlgorithmName="SHA-512" workbookHashValue="8yHPDRgXE7MSrm7XN62rzeP2wtBDAHlSjfXnefL+BIh5lCqgdc/rzJUhGzdAy9gLacVs15Imo3v9bD1MmeFYfw==" workbookSaltValue="pcjHzzKPNkqqODw7m1DlFA==" workbookSpinCount="100000" lockStructure="1"/>
  <bookViews>
    <workbookView xWindow="31410" yWindow="2625" windowWidth="21600" windowHeight="1110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3" i="2" a="1"/>
  <c r="C13" i="2" a="1"/>
  <c r="E11"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<sst xmlns="http://schemas.openxmlformats.org/spreadsheetml/2006/main" count="687" uniqueCount="464">
  <si>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</si>
  <si>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</si>
  <si>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</si>
  <si>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</si>
  <si>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</si>
  <si>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</si>
  <si>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</si>
  <si>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</si>
  <si>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</si>
  <si>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</si>
  <si>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</si>
  <si>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</si>
  <si>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</si>
  <si>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</si>
  <si>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</si>
  <si>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</si>
  <si>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</si>
  <si>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</si>
  <si>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</si>
  <si>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</si>
  <si>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</si>
  <si>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</si>
  <si>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</si>
  <si>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</si>
  <si>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</si>
  <si>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</si>
  <si>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</si>
  <si>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</si>
  <si>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</si>
  <si>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</si>
  <si>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</si>
  <si>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</si>
  <si>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</si>
  <si>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</si>
  <si>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</si>
  <si>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</si>
  <si>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</si>
  <si>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</si>
  <si>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</si>
  <si>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</si>
  <si>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</si>
  <si>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</si>
  <si>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</si>
  <si>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</si>
  <si>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</si>
  <si>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</si>
  <si>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</si>
  <si>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</si>
  <si>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</si>
  <si>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</si>
  <si>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</si>
  <si>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</si>
  <si>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</si>
  <si>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</si>
  <si>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</si>
  <si>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</si>
  <si>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</si>
  <si>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</si>
  <si>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</si>
  <si>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</si>
  <si>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</si>
  <si>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</si>
  <si>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</si>
  <si>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</si>
  <si>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</si>
  <si>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</si>
  <si>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</si>
  <si>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</si>
  <si>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</si>
  <si>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</si>
  <si>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</si>
  <si>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</si>
  <si>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</si>
  <si>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</si>
  <si>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</si>
  <si>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</si>
  <si>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</si>
  <si>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</si>
  <si>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</si>
  <si>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</si>
  <si>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</si>
  <si>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</si>
  <si>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</si>
  <si>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</si>
  <si>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</si>
  <si>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</si>
  <si>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</si>
  <si>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</si>
  <si>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</si>
  <si>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</si>
  <si>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</si>
  <si>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</si>
  <si>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</si>
  <si>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</si>
  <si>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</si>
  <si>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</si>
  <si>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</si>
  <si>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</si>
  <si>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</si>
  <si>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</si>
  <si>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</si>
  <si>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</si>
  <si>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</si>
  <si>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</si>
  <si>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</si>
  <si>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</si>
  <si>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</si>
  <si>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</si>
  <si>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</si>
  <si>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</si>
  <si>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</si>
  <si>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</si>
  <si>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</si>
  <si>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</si>
  <si>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</si>
  <si>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</si>
  <si>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</si>
  <si>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</si>
  <si>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</si>
  <si>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</si>
  <si>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</si>
  <si>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</si>
  <si>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</si>
  <si>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</si>
  <si>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</si>
  <si>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</si>
  <si>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</si>
  <si>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</si>
  <si>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</si>
  <si>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</si>
  <si>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</si>
  <si>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</si>
  <si>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</si>
  <si>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</si>
  <si>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</si>
  <si>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</si>
  <si>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</si>
  <si>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</si>
  <si>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</si>
  <si>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</si>
  <si>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</si>
  <si>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</si>
  <si>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</si>
  <si>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</si>
  <si>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</si>
  <si>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</si>
  <si>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</si>
  <si>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</si>
  <si>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</si>
  <si>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</si>
  <si>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</si>
  <si>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</si>
  <si>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</si>
  <si>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</si>
  <si>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</si>
  <si>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</si>
  <si>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</si>
  <si>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</si>
  <si>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</si>
  <si>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</si>
  <si>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</si>
  <si>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</si>
  <si>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</si>
  <si>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</si>
  <si>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</si>
  <si>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</si>
  <si>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</si>
  <si>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</si>
  <si>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</si>
  <si>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</si>
  <si>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</si>
  <si>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</si>
  <si>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</si>
  <si>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</si>
  <si>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</si>
  <si>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</si>
  <si>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</si>
  <si>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</si>
  <si>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</si>
  <si>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</si>
  <si>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</si>
  <si>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</si>
  <si>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</si>
  <si>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</si>
  <si>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</si>
  <si>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</si>
  <si>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</si>
  <si>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</si>
  <si>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</si>
  <si>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</si>
  <si>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</si>
  <si>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</si>
  <si>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</si>
  <si>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</si>
  <si>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</si>
  <si>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</si>
  <si>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</si>
  <si>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</si>
  <si>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</si>
  <si>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</si>
  <si>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</si>
  <si>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</si>
  <si>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</si>
  <si>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</si>
  <si>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</si>
  <si>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</si>
  <si>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</si>
  <si>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</si>
  <si>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</si>
  <si>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</si>
  <si>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</si>
  <si>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</si>
  <si>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</si>
  <si>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</si>
  <si>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</si>
  <si>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</si>
  <si>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</si>
  <si>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</si>
  <si>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</si>
  <si>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</si>
  <si>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</si>
  <si>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</si>
  <si>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</si>
  <si>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</si>
  <si>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</si>
  <si>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</si>
  <si>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</si>
  <si>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</si>
  <si>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</si>
  <si>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</si>
  <si>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</si>
  <si>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</si>
  <si>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</si>
  <si>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</si>
  <si>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</si>
  <si>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</si>
  <si>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</si>
  <si>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</si>
  <si>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</si>
  <si>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</si>
  <si>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</si>
  <si>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</si>
  <si>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</si>
  <si>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</si>
  <si>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</si>
  <si>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</si>
  <si>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</si>
  <si>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</si>
  <si>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</si>
  <si>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</si>
  <si>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</si>
  <si>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</si>
  <si>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</si>
  <si>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</si>
  <si>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</si>
  <si>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</si>
  <si>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</si>
  <si>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</si>
  <si>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</si>
  <si>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</si>
  <si>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</si>
  <si>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</si>
  <si>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</si>
  <si>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</si>
  <si>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</si>
  <si>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</si>
  <si>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</si>
  <si>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</si>
  <si>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</si>
  <si>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</si>
  <si>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</si>
  <si>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</si>
  <si>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</si>
  <si>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</si>
  <si>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</si>
  <si>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</si>
  <si>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</si>
  <si>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</si>
  <si>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</si>
  <si>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</si>
  <si>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</si>
  <si>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</si>
  <si>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</si>
  <si>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</si>
  <si>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</si>
  <si>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</si>
  <si>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</si>
  <si>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</si>
  <si>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</si>
  <si>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</si>
  <si>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</si>
  <si>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</si>
  <si>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</si>
  <si>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</si>
  <si>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</si>
  <si>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</si>
  <si>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</si>
  <si>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</si>
  <si>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</si>
  <si>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</si>
  <si>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</si>
  <si>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</si>
  <si>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</si>
  <si>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</si>
  <si>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</si>
  <si>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</si>
  <si>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</si>
  <si>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</si>
  <si>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</si>
  <si>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</si>
  <si>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</si>
  <si>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</si>
  <si>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</si>
  <si>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</si>
  <si>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</si>
  <si>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</si>
  <si>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</si>
  <si>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</si>
  <si>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</si>
  <si>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</si>
  <si>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</si>
  <si>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</si>
  <si>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</si>
  <si>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</si>
  <si>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</si>
  <si>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</si>
  <si>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</si>
  <si>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</si>
  <si>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</si>
  <si>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</si>
  <si>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</si>
  <si>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</si>
  <si>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</si>
  <si>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</si>
  <si>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</si>
  <si>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</si>
  <si>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</si>
  <si>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</si>
  <si>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</si>
  <si>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</si>
  <si>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</si>
  <si>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</si>
  <si>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</si>
  <si>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</si>
  <si>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</si>
  <si>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</si>
  <si>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</si>
  <si>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</si>
  <si>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</si>
  <si>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</si>
  <si>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</si>
  <si>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</si>
  <si>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</si>
  <si>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</si>
  <si>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</si>
  <si>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</si>
  <si>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</si>
  <si>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</si>
  <si>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</si>
  <si>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</si>
  <si>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</si>
  <si>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</si>
  <si>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</si>
  <si>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</si>
  <si>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</si>
  <si>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</si>
  <si>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</si>
  <si>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</si>
  <si>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</si>
  <si>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</si>
  <si>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</si>
  <si>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</si>
  <si>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</si>
  <si>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</si>
  <si>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</si>
  <si>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</si>
  <si>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</si>
  <si>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</si>
  <si>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</si>
  <si>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</si>
  <si>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</si>
  <si>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</si>
  <si>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</si>
  <si>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</si>
  <si>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</si>
  <si>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</si>
  <si>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</si>
  <si>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</si>
  <si>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</si>
  <si>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</si>
  <si>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</si>
  <si>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</si>
  <si>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</si>
  <si>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</si>
  <si>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</si>
  <si>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</si>
  <si>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</si>
  <si>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</si>
  <si>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</si>
  <si>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</si>
  <si>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</si>
  <si>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</si>
  <si>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</si>
  <si>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</si>
  <si>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</si>
  <si>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</si>
  <si>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</si>
  <si>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</si>
  <si>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</si>
  <si>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</si>
  <si>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</si>
  <si>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</si>
  <si>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</si>
  <si>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</si>
  <si>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</si>
  <si>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</si>
  <si>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</si>
  <si>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</si>
  <si>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</si>
  <si>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</si>
  <si>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</si>
  <si>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</si>
  <si>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</si>
  <si>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</si>
  <si>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</si>
  <si>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</si>
  <si>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</si>
  <si>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</si>
  <si>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</si>
  <si>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</si>
  <si>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</si>
  <si>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</si>
  <si>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</si>
  <si>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</si>
  <si>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</si>
  <si>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</si>
  <si>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</si>
  <si>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</si>
  <si>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</si>
  <si>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</si>
  <si>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</si>
  <si>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</si>
  <si>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</si>
  <si>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id_incidence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</si>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</sst>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5" x14ac:dyDescent="0.25"/>
  <cols>
    <col min="1" max="1" width="4.140625" style="19" customWidth="1"/>
    <col min="2" max="2" width="65.7109375" style="19" customWidth="1"/>
    <col min="3" max="3" width="4.7109375" style="19" customWidth="1"/>
    <col min="4" max="4" width="65.7109375" style="19" customWidth="1"/>
    <col min="5" max="5" width="4.140625" style="19" customWidth="1"/>
    <col min="6" max="16384" width="9" style="19"/>
  </cols>
  <sheetData>
    <row r="1" spans="2:33" s="30" customFormat="1" x14ac:dyDescent="0.2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25">
      <c r="B2" s="31" t="s">
        <v>1</v>
      </c>
      <c r="C2" s="31"/>
      <c r="D2" s="31"/>
      <c r="E2" s="31"/>
      <c r="F2" s="49"/>
    </row>
    <row r="3" spans="2:33" s="30" customFormat="1" ht="51" x14ac:dyDescent="0.25">
      <c r="B3" s="31" t="s">
        <v>2</v>
      </c>
      <c r="C3" s="31"/>
      <c r="D3" s="31"/>
      <c r="E3" s="31"/>
      <c r="F3" s="50"/>
    </row>
    <row r="4" spans="2:33" s="30" customFormat="1" ht="12" customHeight="1" x14ac:dyDescent="0.25">
      <c r="B4" s="32"/>
      <c r="C4" s="32"/>
      <c r="D4" s="32"/>
      <c r="E4" s="33"/>
    </row>
    <row r="5" spans="2:33" s="30" customFormat="1" x14ac:dyDescent="0.2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2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25">
      <c r="AG7" s="30" t="s">
        <v>0</v>
      </c>
    </row>
    <row r="8" spans="2:33" s="36" customFormat="1" x14ac:dyDescent="0.25">
      <c r="B8" s="75" t="s">
        <v>389</v>
      </c>
      <c r="C8" s="35"/>
      <c r="D8" s="35"/>
      <c r="E8" s="35"/>
      <c r="F8" s="49"/>
    </row>
    <row r="9" spans="2:33" s="36" customFormat="1" ht="20.100000000000001" customHeight="1" x14ac:dyDescent="0.25">
      <c r="B9" s="62" t="s">
        <v>284</v>
      </c>
      <c r="C9" s="45"/>
      <c r="D9" s="45"/>
      <c r="E9" s="35"/>
      <c r="F9" s="49"/>
    </row>
    <row r="10" spans="2:33" s="36" customFormat="1" ht="20.100000000000001" customHeight="1" x14ac:dyDescent="0.25">
      <c r="B10" s="63" t="s">
        <v>285</v>
      </c>
      <c r="C10" s="46"/>
      <c r="D10" s="46"/>
      <c r="E10" s="35"/>
      <c r="F10" s="49"/>
    </row>
    <row r="11" spans="2:33" s="36" customFormat="1" ht="20.100000000000001" customHeight="1" x14ac:dyDescent="0.25">
      <c r="B11" s="64" t="s">
        <v>286</v>
      </c>
      <c r="C11" s="47"/>
      <c r="D11" s="47"/>
      <c r="E11" s="35"/>
      <c r="F11" s="49"/>
    </row>
    <row r="12" spans="2:33" s="36" customFormat="1" x14ac:dyDescent="0.25">
      <c r="B12" s="61" t="s">
        <v>282</v>
      </c>
      <c r="C12" s="35"/>
      <c r="D12" s="35"/>
      <c r="E12" s="35"/>
      <c r="F12" s="49"/>
    </row>
    <row r="13" spans="2:33" s="36" customFormat="1" x14ac:dyDescent="0.25">
      <c r="B13" s="61" t="s">
        <v>283</v>
      </c>
      <c r="C13" s="35"/>
      <c r="D13" s="35"/>
      <c r="E13" s="35"/>
      <c r="F13" s="49"/>
    </row>
    <row r="14" spans="2:33" s="36" customFormat="1" x14ac:dyDescent="0.25">
      <c r="B14" s="75" t="s">
        <v>390</v>
      </c>
      <c r="C14" s="35"/>
      <c r="D14" s="35"/>
      <c r="E14" s="35"/>
      <c r="F14" s="49"/>
    </row>
    <row r="15" spans="2:33" s="36" customFormat="1" x14ac:dyDescent="0.25">
      <c r="B15" s="75" t="s">
        <v>391</v>
      </c>
      <c r="C15" s="35"/>
      <c r="D15" s="35"/>
      <c r="E15" s="35"/>
      <c r="F15" s="49"/>
    </row>
    <row r="16" spans="2:33" s="36" customFormat="1" x14ac:dyDescent="0.25">
      <c r="B16" s="61" t="s">
        <v>287</v>
      </c>
      <c r="C16" s="35"/>
      <c r="D16" s="35"/>
      <c r="E16" s="35"/>
      <c r="F16" s="49"/>
    </row>
    <row r="17" spans="2:33" s="36" customFormat="1" x14ac:dyDescent="0.25">
      <c r="B17" s="75" t="s">
        <v>392</v>
      </c>
      <c r="C17" s="35"/>
      <c r="D17" s="35"/>
      <c r="E17" s="35"/>
      <c r="F17" s="49"/>
    </row>
    <row r="18" spans="2:33" s="36" customFormat="1" x14ac:dyDescent="0.25">
      <c r="B18" s="65" t="s">
        <v>288</v>
      </c>
      <c r="C18" s="35"/>
      <c r="D18" s="35"/>
      <c r="E18" s="35"/>
      <c r="F18" s="49"/>
    </row>
    <row r="20" spans="2:33" s="30" customFormat="1" x14ac:dyDescent="0.25">
      <c r="AG20" s="30" t="s">
        <v>0</v>
      </c>
    </row>
    <row r="21" spans="2:33" s="34" customFormat="1" ht="39.950000000000003" customHeight="1" x14ac:dyDescent="0.2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25">
      <c r="AG22" s="30" t="s">
        <v>0</v>
      </c>
    </row>
    <row r="23" spans="2:33" s="20" customFormat="1" x14ac:dyDescent="0.25">
      <c r="B23" s="74" t="s">
        <v>371</v>
      </c>
      <c r="C23" s="35"/>
      <c r="D23" s="53" t="s">
        <v>443</v>
      </c>
      <c r="E23" s="48"/>
      <c r="G23" s="36"/>
    </row>
    <row r="24" spans="2:33" s="36" customFormat="1" x14ac:dyDescent="0.25">
      <c r="B24" s="74" t="s">
        <v>372</v>
      </c>
      <c r="C24" s="35"/>
      <c r="D24" s="53" t="s">
        <v>445</v>
      </c>
      <c r="E24" s="35"/>
    </row>
    <row r="25" spans="2:33" s="36" customFormat="1" x14ac:dyDescent="0.25">
      <c r="B25" s="74" t="s">
        <v>373</v>
      </c>
      <c r="C25" s="35"/>
      <c r="D25" s="54" t="s">
        <v>459</v>
      </c>
      <c r="E25" s="35"/>
    </row>
    <row r="26" spans="2:33" s="20" customFormat="1" x14ac:dyDescent="0.25">
      <c r="B26" s="75" t="s">
        <v>395</v>
      </c>
      <c r="C26" s="35"/>
      <c r="D26" s="53" t="s">
        <v>453</v>
      </c>
      <c r="E26" s="48"/>
      <c r="G26" s="36"/>
    </row>
    <row r="27" spans="2:33" s="20" customFormat="1" x14ac:dyDescent="0.25">
      <c r="B27" s="74" t="s">
        <v>374</v>
      </c>
      <c r="C27" s="35"/>
      <c r="D27" s="53" t="s">
        <v>455</v>
      </c>
      <c r="E27" s="48"/>
      <c r="G27" s="36"/>
    </row>
    <row r="28" spans="2:33" s="20" customFormat="1" x14ac:dyDescent="0.25">
      <c r="B28" s="76" t="s">
        <v>396</v>
      </c>
      <c r="C28" s="35"/>
      <c r="D28" s="55" t="s">
        <v>444</v>
      </c>
      <c r="E28" s="48"/>
      <c r="F28" s="49"/>
      <c r="G28" s="36"/>
    </row>
    <row r="29" spans="2:33" s="30" customFormat="1" x14ac:dyDescent="0.25">
      <c r="AG29" s="30" t="s">
        <v>0</v>
      </c>
    </row>
    <row r="30" spans="2:33" s="34" customFormat="1" ht="39.950000000000003" customHeight="1" x14ac:dyDescent="0.2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25">
      <c r="AG31" s="30" t="s">
        <v>0</v>
      </c>
    </row>
    <row r="32" spans="2:33" s="20" customFormat="1" ht="15.75" x14ac:dyDescent="0.25">
      <c r="B32" s="77" t="s">
        <v>375</v>
      </c>
      <c r="C32" s="49"/>
      <c r="D32" s="56" t="s">
        <v>441</v>
      </c>
      <c r="E32" s="50"/>
      <c r="G32" s="36"/>
    </row>
    <row r="33" spans="2:33" s="20" customFormat="1" ht="15.75" x14ac:dyDescent="0.25">
      <c r="B33" s="77" t="s">
        <v>376</v>
      </c>
      <c r="C33" s="50"/>
      <c r="D33" s="56" t="s">
        <v>442</v>
      </c>
      <c r="E33" s="50"/>
      <c r="G33" s="36"/>
    </row>
    <row r="34" spans="2:33" s="20" customFormat="1" ht="15.75" x14ac:dyDescent="0.25">
      <c r="B34" s="77" t="s">
        <v>377</v>
      </c>
      <c r="C34" s="49"/>
      <c r="D34" s="56" t="s">
        <v>431</v>
      </c>
      <c r="E34" s="50"/>
      <c r="G34" s="36"/>
    </row>
    <row r="35" spans="2:33" s="20" customFormat="1" ht="15.75" x14ac:dyDescent="0.25">
      <c r="B35" s="77" t="s">
        <v>393</v>
      </c>
      <c r="C35" s="49"/>
      <c r="D35" s="56" t="s">
        <v>432</v>
      </c>
      <c r="E35" s="50"/>
      <c r="G35" s="36"/>
    </row>
    <row r="36" spans="2:33" s="20" customFormat="1" ht="15.75" x14ac:dyDescent="0.25">
      <c r="B36" s="77" t="s">
        <v>394</v>
      </c>
      <c r="C36" s="49"/>
      <c r="D36" s="56" t="s">
        <v>430</v>
      </c>
      <c r="E36" s="50"/>
      <c r="G36" s="36"/>
    </row>
    <row r="37" spans="2:33" s="30" customFormat="1" x14ac:dyDescent="0.25">
      <c r="AG37" s="30" t="s">
        <v>0</v>
      </c>
    </row>
    <row r="38" spans="2:33" s="34" customFormat="1" ht="39.950000000000003" customHeight="1" x14ac:dyDescent="0.2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25">
      <c r="AG39" s="30" t="s">
        <v>0</v>
      </c>
    </row>
    <row r="40" spans="2:33" s="20" customFormat="1" ht="15.75" x14ac:dyDescent="0.25">
      <c r="B40" s="81" t="s">
        <v>427</v>
      </c>
      <c r="C40" s="49"/>
      <c r="D40" s="57" t="s">
        <v>449</v>
      </c>
      <c r="E40" s="37"/>
      <c r="G40" s="36"/>
    </row>
    <row r="41" spans="2:33" s="20" customFormat="1" ht="31.5" thickBot="1" x14ac:dyDescent="0.3">
      <c r="B41" s="38" t="s">
        <v>378</v>
      </c>
      <c r="C41" s="50"/>
      <c r="D41" s="56" t="s">
        <v>450</v>
      </c>
      <c r="G41" s="36"/>
    </row>
    <row r="42" spans="2:33" s="20" customFormat="1" ht="50.1" customHeight="1" thickTop="1" thickBot="1" x14ac:dyDescent="0.3">
      <c r="B42" s="77" t="s">
        <v>333</v>
      </c>
      <c r="C42" s="50"/>
      <c r="D42" s="42" t="s">
        <v>437</v>
      </c>
      <c r="G42" s="36"/>
    </row>
    <row r="43" spans="2:33" s="20" customFormat="1" ht="46.5" thickTop="1" x14ac:dyDescent="0.25">
      <c r="B43" s="38" t="s">
        <v>303</v>
      </c>
      <c r="C43" s="50"/>
      <c r="D43" s="56" t="s">
        <v>428</v>
      </c>
      <c r="G43" s="36"/>
    </row>
    <row r="44" spans="2:33" s="30" customFormat="1" x14ac:dyDescent="0.25">
      <c r="AG44" s="30" t="s">
        <v>0</v>
      </c>
    </row>
    <row r="45" spans="2:33" s="34" customFormat="1" ht="39.950000000000003" customHeight="1" x14ac:dyDescent="0.2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x14ac:dyDescent="0.25">
      <c r="B46" s="49"/>
      <c r="AG46" s="30" t="s">
        <v>0</v>
      </c>
    </row>
    <row r="47" spans="2:33" s="30" customFormat="1" ht="15.75" x14ac:dyDescent="0.25">
      <c r="B47" s="38" t="s">
        <v>379</v>
      </c>
      <c r="D47" s="56" t="s">
        <v>448</v>
      </c>
      <c r="G47" s="36"/>
      <c r="AG47" s="30" t="s">
        <v>0</v>
      </c>
    </row>
    <row r="48" spans="2:33" s="20" customFormat="1" ht="30.75" x14ac:dyDescent="0.25">
      <c r="B48" s="58" t="s">
        <v>343</v>
      </c>
      <c r="C48" s="30"/>
      <c r="D48" s="56" t="s">
        <v>454</v>
      </c>
      <c r="E48" s="30"/>
      <c r="G48" s="36"/>
    </row>
    <row r="49" spans="2:33" s="20" customFormat="1" ht="31.5" thickBot="1" x14ac:dyDescent="0.3">
      <c r="B49" s="38" t="s">
        <v>344</v>
      </c>
      <c r="C49" s="30"/>
      <c r="D49" s="56" t="s">
        <v>456</v>
      </c>
      <c r="E49" s="30"/>
      <c r="G49" s="36"/>
    </row>
    <row r="50" spans="2:33" s="20" customFormat="1" ht="50.1" customHeight="1" thickTop="1" thickBot="1" x14ac:dyDescent="0.3">
      <c r="B50" s="38" t="s">
        <v>359</v>
      </c>
      <c r="C50" s="50"/>
      <c r="D50" s="42" t="s">
        <v>440</v>
      </c>
      <c r="G50" s="36"/>
    </row>
    <row r="51" spans="2:33" s="20" customFormat="1" ht="50.1" customHeight="1" thickTop="1" thickBot="1" x14ac:dyDescent="0.3">
      <c r="B51" s="38" t="s">
        <v>361</v>
      </c>
      <c r="C51" s="50"/>
      <c r="D51" s="42" t="s">
        <v>438</v>
      </c>
      <c r="G51" s="36"/>
    </row>
    <row r="52" spans="2:33" s="20" customFormat="1" ht="47.25" thickTop="1" thickBot="1" x14ac:dyDescent="0.3">
      <c r="B52" s="38" t="s">
        <v>380</v>
      </c>
      <c r="C52" s="50"/>
      <c r="D52" s="66" t="s">
        <v>439</v>
      </c>
      <c r="G52" s="36"/>
    </row>
    <row r="53" spans="2:33" s="20" customFormat="1" ht="50.1" customHeight="1" thickTop="1" thickBot="1" x14ac:dyDescent="0.3">
      <c r="B53" s="81" t="s">
        <v>426</v>
      </c>
      <c r="C53" s="50"/>
      <c r="D53" s="43" t="s">
        <v>433</v>
      </c>
      <c r="G53" s="36"/>
    </row>
    <row r="54" spans="2:33" s="20" customFormat="1" ht="50.1" customHeight="1" thickTop="1" thickBot="1" x14ac:dyDescent="0.3">
      <c r="B54" s="77" t="s">
        <v>318</v>
      </c>
      <c r="D54" s="43" t="s">
        <v>435</v>
      </c>
      <c r="G54" s="36"/>
    </row>
    <row r="55" spans="2:33" s="20" customFormat="1" ht="50.1" customHeight="1" thickTop="1" thickBot="1" x14ac:dyDescent="0.3">
      <c r="B55" s="77" t="s">
        <v>319</v>
      </c>
      <c r="D55" s="44" t="s">
        <v>436</v>
      </c>
      <c r="G55" s="36"/>
    </row>
    <row r="56" spans="2:33" s="20" customFormat="1" ht="46.5" thickTop="1" x14ac:dyDescent="0.25">
      <c r="B56" s="38" t="s">
        <v>370</v>
      </c>
      <c r="D56" s="66" t="s">
        <v>434</v>
      </c>
      <c r="G56" s="36"/>
    </row>
    <row r="57" spans="2:33" s="20" customFormat="1" x14ac:dyDescent="0.25">
      <c r="B57" s="50"/>
      <c r="C57" s="50"/>
      <c r="D57" s="50"/>
    </row>
    <row r="58" spans="2:33" s="34" customFormat="1" ht="39.950000000000003" customHeight="1" x14ac:dyDescent="0.2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25">
      <c r="AG59" s="30" t="s">
        <v>0</v>
      </c>
    </row>
    <row r="60" spans="2:33" s="20" customFormat="1" ht="15.75" x14ac:dyDescent="0.25">
      <c r="B60" s="77" t="s">
        <v>381</v>
      </c>
      <c r="D60" s="66" t="s">
        <v>457</v>
      </c>
      <c r="G60" s="36"/>
    </row>
    <row r="61" spans="2:33" s="20" customFormat="1" ht="15.75" x14ac:dyDescent="0.25">
      <c r="B61" s="77" t="s">
        <v>382</v>
      </c>
      <c r="D61" s="57" t="s">
        <v>458</v>
      </c>
      <c r="G61" s="36"/>
    </row>
    <row r="62" spans="2:33" s="20" customFormat="1" ht="15.75" x14ac:dyDescent="0.25">
      <c r="B62" s="38" t="s">
        <v>383</v>
      </c>
      <c r="D62" s="57" t="s">
        <v>463</v>
      </c>
      <c r="G62" s="36"/>
    </row>
    <row r="63" spans="2:33" s="20" customFormat="1" ht="16.5" thickBot="1" x14ac:dyDescent="0.3">
      <c r="B63" s="38" t="s">
        <v>384</v>
      </c>
      <c r="D63" s="56" t="s">
        <v>462</v>
      </c>
      <c r="G63" s="36"/>
    </row>
    <row r="64" spans="2:33" s="20" customFormat="1" ht="50.1" customHeight="1" x14ac:dyDescent="0.25">
      <c r="B64" s="77" t="s">
        <v>315</v>
      </c>
      <c r="D64" s="42" t="s">
        <v>446</v>
      </c>
      <c r="G64" s="36"/>
    </row>
    <row r="65" spans="2:7" s="20" customFormat="1" ht="32.25" thickTop="1" thickBot="1" x14ac:dyDescent="0.3">
      <c r="B65" s="77" t="s">
        <v>397</v>
      </c>
      <c r="D65" s="66" t="s">
        <v>447</v>
      </c>
      <c r="G65" s="36"/>
    </row>
    <row r="66" spans="2:7" s="20" customFormat="1" ht="50.1" customHeight="1" x14ac:dyDescent="0.25">
      <c r="B66" s="77" t="s">
        <v>316</v>
      </c>
      <c r="D66" s="42" t="s">
        <v>460</v>
      </c>
      <c r="G66" s="36"/>
    </row>
    <row r="67" spans="2:7" s="20" customFormat="1" ht="31.5" thickTop="1" x14ac:dyDescent="0.25">
      <c r="B67" s="77" t="s">
        <v>398</v>
      </c>
      <c r="D67" s="66" t="s">
        <v>461</v>
      </c>
      <c r="G67" s="36"/>
    </row>
    <row r="68" spans="2:7" s="20" customFormat="1" x14ac:dyDescent="0.25">
      <c r="B68" s="50"/>
      <c r="D68" s="39"/>
    </row>
    <row r="69" spans="2:7" s="40" customFormat="1" ht="39.950000000000003" customHeight="1" x14ac:dyDescent="0.25">
      <c r="G69" s="36"/>
    </row>
    <row r="70" spans="2:7" s="40" customFormat="1" x14ac:dyDescent="0.25"/>
    <row r="71" spans="2:7" s="20" customFormat="1" ht="30.75" x14ac:dyDescent="0.25">
      <c r="B71" s="77" t="s">
        <v>385</v>
      </c>
      <c r="D71" s="57" t="s">
        <v>452</v>
      </c>
      <c r="G71" s="36"/>
    </row>
    <row r="72" spans="2:7" s="20" customFormat="1" ht="30.75" x14ac:dyDescent="0.25">
      <c r="B72" s="77" t="s">
        <v>386</v>
      </c>
      <c r="D72" s="57" t="s">
        <v>451</v>
      </c>
      <c r="G72" s="36"/>
    </row>
    <row r="73" spans="2:7" s="20" customFormat="1" ht="15.75" x14ac:dyDescent="0.25">
      <c r="B73" s="38" t="s">
        <v>425</v>
      </c>
      <c r="C73" s="41"/>
      <c r="D73" s="66" t="s">
        <v>429</v>
      </c>
      <c r="G73" s="36"/>
    </row>
  </sheetData>
  <sheetProtection algorithmName="SHA-512" hashValue="NqYDHl6N4EsT4CQRnJIeN7yAL+DKNMv2pIvjhaap0Nna5+btN3LRgkMsNb7ECslIyfQVsKmpMDG+BvLh+//ncg==" saltValue="evnRCEsALCSEiQ4LXfL4Tg=="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21" customFormat="1" ht="21" x14ac:dyDescent="0.35">
      <c r="B2" s="21" t="s">
        <v>14</v>
      </c>
      <c r="C2" s="22"/>
      <c r="F2" s="22"/>
      <c r="G2" s="22"/>
    </row>
    <row r="3" spans="1:18" x14ac:dyDescent="0.25">
      <c r="G3" s="4"/>
      <c r="H3" s="7"/>
      <c r="I3" s="7"/>
      <c r="J3" s="7"/>
      <c r="K3" s="7"/>
      <c r="L3" s="7"/>
      <c r="M3" s="7"/>
      <c r="N3" s="7"/>
      <c r="O3" s="7"/>
      <c r="P3" s="7"/>
      <c r="Q3" s="7"/>
      <c r="R3" s="7"/>
    </row>
    <row r="4" spans="1:18" x14ac:dyDescent="0.25">
      <c r="A4" t="s">
        <v>15</v>
      </c>
      <c r="B4" t="s">
        <v>16</v>
      </c>
    </row>
    <row r="7" spans="1:18" x14ac:dyDescent="0.25">
      <c r="B7" s="16" t="s">
        <v>17</v>
      </c>
    </row>
    <row r="8" spans="1:18" x14ac:dyDescent="0.25">
      <c r="B8" s="16"/>
    </row>
    <row r="9" spans="1:18" x14ac:dyDescent="0.25">
      <c r="B9" t="s">
        <v>18</v>
      </c>
      <c r="C9" s="1" t="s">
        <v>19</v>
      </c>
    </row>
    <row r="10" spans="1:18" s="20" customFormat="1" ht="30" x14ac:dyDescent="0.25">
      <c r="B10" s="23" t="s">
        <v>20</v>
      </c>
      <c r="C10" s="23" t="s">
        <v>21</v>
      </c>
      <c r="D10" s="24"/>
      <c r="F10" s="23"/>
      <c r="G10" s="23"/>
    </row>
    <row r="11" spans="1:18" s="20" customFormat="1" ht="30" x14ac:dyDescent="0.25">
      <c r="B11" s="23" t="s">
        <v>22</v>
      </c>
      <c r="C11" s="23" t="s">
        <v>23</v>
      </c>
      <c r="D11" s="24"/>
      <c r="F11" s="23"/>
      <c r="G11" s="23"/>
    </row>
    <row r="12" spans="1:18" s="20" customFormat="1" ht="30" x14ac:dyDescent="0.25">
      <c r="B12" s="23" t="s">
        <v>24</v>
      </c>
      <c r="C12" s="23" t="s">
        <v>25</v>
      </c>
      <c r="D12" s="24"/>
      <c r="F12" s="23"/>
      <c r="G12" s="23"/>
    </row>
    <row r="13" spans="1:18" s="20" customFormat="1" x14ac:dyDescent="0.25">
      <c r="B13" s="23" t="s">
        <v>26</v>
      </c>
      <c r="C13" s="23" t="s">
        <v>27</v>
      </c>
      <c r="D13" s="24"/>
      <c r="F13" s="23"/>
      <c r="G13" s="23"/>
    </row>
    <row r="14" spans="1:18" x14ac:dyDescent="0.25">
      <c r="B14" s="20"/>
      <c r="C14" s="23"/>
    </row>
    <row r="15" spans="1:18" x14ac:dyDescent="0.25">
      <c r="B15" s="20"/>
      <c r="C15" s="23"/>
    </row>
    <row r="16" spans="1:18" x14ac:dyDescent="0.25">
      <c r="B16" s="16" t="s">
        <v>28</v>
      </c>
      <c r="G16" s="4"/>
      <c r="H16" s="7"/>
      <c r="I16" s="7"/>
      <c r="J16" s="7"/>
      <c r="K16" s="7"/>
      <c r="L16" s="7"/>
      <c r="M16" s="7"/>
      <c r="N16" s="7"/>
      <c r="O16" s="7"/>
      <c r="P16" s="7"/>
      <c r="Q16" s="7"/>
      <c r="R16" s="7"/>
    </row>
    <row r="17" spans="2:18" x14ac:dyDescent="0.25">
      <c r="G17" s="4"/>
      <c r="H17" s="7"/>
      <c r="I17" s="7"/>
      <c r="J17" s="7"/>
      <c r="K17" s="7"/>
      <c r="L17" s="7"/>
      <c r="M17" s="7"/>
      <c r="N17" s="7"/>
      <c r="O17" s="7"/>
      <c r="P17" s="7"/>
      <c r="Q17" s="7"/>
      <c r="R17" s="7"/>
    </row>
    <row r="18" spans="2:18" x14ac:dyDescent="0.25">
      <c r="B18" t="s">
        <v>29</v>
      </c>
      <c r="C18" s="1" t="s">
        <v>30</v>
      </c>
      <c r="D18" t="s">
        <v>20</v>
      </c>
      <c r="E18" t="s">
        <v>31</v>
      </c>
      <c r="F18" s="1" t="s">
        <v>32</v>
      </c>
      <c r="G18" s="1" t="s">
        <v>33</v>
      </c>
      <c r="H18" s="7"/>
      <c r="I18" s="7"/>
      <c r="J18" s="7"/>
      <c r="K18" s="7"/>
      <c r="L18" s="7"/>
      <c r="M18" s="7"/>
      <c r="N18" s="7"/>
      <c r="O18" s="7"/>
      <c r="P18" s="7"/>
      <c r="Q18" s="7"/>
      <c r="R18" s="7"/>
    </row>
    <row r="19" spans="2:18" s="20" customFormat="1" ht="90" x14ac:dyDescent="0.25">
      <c r="B19" s="20">
        <v>1</v>
      </c>
      <c r="C19" s="23" t="s">
        <v>34</v>
      </c>
      <c r="D19" s="24">
        <v>45484</v>
      </c>
      <c r="E19" s="20" t="s">
        <v>35</v>
      </c>
      <c r="F19" s="23" t="str">
        <f>$B$12</f>
        <v>Consider Future</v>
      </c>
      <c r="G19" s="23" t="s">
        <v>36</v>
      </c>
    </row>
    <row r="20" spans="2:18" s="20" customFormat="1" ht="30" x14ac:dyDescent="0.25">
      <c r="B20" s="20">
        <v>2</v>
      </c>
      <c r="C20" s="23" t="s">
        <v>37</v>
      </c>
      <c r="D20" s="24">
        <v>45481</v>
      </c>
      <c r="E20" s="20" t="s">
        <v>38</v>
      </c>
      <c r="F20" s="23" t="str">
        <f t="shared" ref="F20:F36" si="0">$B$13</f>
        <v>Resolved</v>
      </c>
      <c r="G20" s="23" t="s">
        <v>39</v>
      </c>
    </row>
    <row r="21" spans="2:18" s="20" customFormat="1" ht="45" x14ac:dyDescent="0.25">
      <c r="B21" s="20">
        <v>3</v>
      </c>
      <c r="C21" s="23" t="s">
        <v>40</v>
      </c>
      <c r="D21" s="24">
        <v>45484</v>
      </c>
      <c r="E21" s="20" t="s">
        <v>35</v>
      </c>
      <c r="F21" s="23" t="str">
        <f t="shared" si="0"/>
        <v>Resolved</v>
      </c>
      <c r="G21" s="23" t="s">
        <v>41</v>
      </c>
    </row>
    <row r="22" spans="2:18" s="20" customFormat="1" x14ac:dyDescent="0.25">
      <c r="B22" s="20">
        <v>4</v>
      </c>
      <c r="C22" s="23" t="s">
        <v>42</v>
      </c>
      <c r="D22" s="24">
        <v>45484</v>
      </c>
      <c r="E22" s="20" t="s">
        <v>35</v>
      </c>
      <c r="F22" s="23" t="str">
        <f t="shared" si="0"/>
        <v>Resolved</v>
      </c>
      <c r="G22" s="23" t="s">
        <v>43</v>
      </c>
    </row>
    <row r="23" spans="2:18" s="20" customFormat="1" ht="45" x14ac:dyDescent="0.25">
      <c r="B23" s="20">
        <v>5</v>
      </c>
      <c r="C23" s="23" t="s">
        <v>44</v>
      </c>
      <c r="D23" s="24">
        <v>45484</v>
      </c>
      <c r="E23" s="20" t="s">
        <v>35</v>
      </c>
      <c r="F23" s="23" t="str">
        <f t="shared" si="0"/>
        <v>Resolved</v>
      </c>
      <c r="G23" s="23" t="s">
        <v>45</v>
      </c>
    </row>
    <row r="24" spans="2:18" s="20" customFormat="1" x14ac:dyDescent="0.25">
      <c r="B24" s="20">
        <v>6</v>
      </c>
      <c r="C24" s="23" t="s">
        <v>46</v>
      </c>
      <c r="D24" s="24">
        <v>45435</v>
      </c>
      <c r="E24" s="20" t="s">
        <v>38</v>
      </c>
      <c r="F24" s="23" t="str">
        <f t="shared" si="0"/>
        <v>Resolved</v>
      </c>
      <c r="G24" s="23" t="s">
        <v>47</v>
      </c>
    </row>
    <row r="25" spans="2:18" s="20" customFormat="1" ht="30" x14ac:dyDescent="0.25">
      <c r="B25" s="20">
        <v>7</v>
      </c>
      <c r="C25" s="23" t="s">
        <v>48</v>
      </c>
      <c r="D25" s="24">
        <v>45484</v>
      </c>
      <c r="E25" s="20" t="s">
        <v>35</v>
      </c>
      <c r="F25" s="23" t="str">
        <f t="shared" si="0"/>
        <v>Resolved</v>
      </c>
      <c r="G25" s="23" t="s">
        <v>49</v>
      </c>
    </row>
    <row r="26" spans="2:18" s="20" customFormat="1" ht="90" x14ac:dyDescent="0.25">
      <c r="B26" s="20">
        <v>8</v>
      </c>
      <c r="C26" s="23" t="s">
        <v>50</v>
      </c>
      <c r="D26" s="24">
        <v>45525</v>
      </c>
      <c r="E26" s="20" t="s">
        <v>51</v>
      </c>
      <c r="F26" s="23" t="str">
        <f t="shared" si="0"/>
        <v>Resolved</v>
      </c>
      <c r="G26" s="23" t="s">
        <v>52</v>
      </c>
    </row>
    <row r="27" spans="2:18" s="20" customFormat="1" ht="30" x14ac:dyDescent="0.25">
      <c r="B27" s="20">
        <v>9</v>
      </c>
      <c r="C27" s="23" t="s">
        <v>53</v>
      </c>
      <c r="D27" s="24">
        <v>45299</v>
      </c>
      <c r="E27" s="20" t="s">
        <v>54</v>
      </c>
      <c r="F27" s="23" t="str">
        <f t="shared" si="0"/>
        <v>Resolved</v>
      </c>
      <c r="G27" s="23" t="s">
        <v>55</v>
      </c>
    </row>
    <row r="28" spans="2:18" s="20" customFormat="1" x14ac:dyDescent="0.25">
      <c r="B28" s="20">
        <v>10</v>
      </c>
      <c r="C28" s="23" t="s">
        <v>56</v>
      </c>
      <c r="D28" s="24">
        <v>45663</v>
      </c>
      <c r="E28" s="20" t="s">
        <v>57</v>
      </c>
      <c r="F28" s="23" t="str">
        <f t="shared" si="0"/>
        <v>Resolved</v>
      </c>
      <c r="G28" s="23" t="s">
        <v>58</v>
      </c>
    </row>
    <row r="29" spans="2:18" s="20" customFormat="1" ht="45" x14ac:dyDescent="0.25">
      <c r="B29" s="20">
        <v>11</v>
      </c>
      <c r="C29" s="23" t="s">
        <v>59</v>
      </c>
      <c r="D29" s="24">
        <v>45663</v>
      </c>
      <c r="E29" s="20" t="s">
        <v>57</v>
      </c>
      <c r="F29" s="23" t="str">
        <f t="shared" si="0"/>
        <v>Resolved</v>
      </c>
      <c r="G29" s="23" t="s">
        <v>60</v>
      </c>
    </row>
    <row r="30" spans="2:18" s="20" customFormat="1" ht="30" x14ac:dyDescent="0.25">
      <c r="B30" s="20">
        <v>12</v>
      </c>
      <c r="C30" s="23" t="s">
        <v>61</v>
      </c>
      <c r="D30" s="24">
        <v>45663</v>
      </c>
      <c r="E30" s="20" t="s">
        <v>57</v>
      </c>
      <c r="F30" s="23" t="str">
        <f t="shared" si="0"/>
        <v>Resolved</v>
      </c>
      <c r="G30" s="23"/>
    </row>
    <row r="31" spans="2:18" s="20" customFormat="1" x14ac:dyDescent="0.25">
      <c r="B31" s="20">
        <v>13</v>
      </c>
      <c r="C31" s="23" t="s">
        <v>62</v>
      </c>
      <c r="D31" s="24">
        <v>45663</v>
      </c>
      <c r="E31" s="20" t="s">
        <v>63</v>
      </c>
      <c r="F31" s="23" t="str">
        <f t="shared" si="0"/>
        <v>Resolved</v>
      </c>
      <c r="G31" s="23"/>
    </row>
    <row r="32" spans="2:18" s="20" customFormat="1" ht="195" x14ac:dyDescent="0.25">
      <c r="B32" s="20">
        <v>14</v>
      </c>
      <c r="C32" s="23" t="s">
        <v>64</v>
      </c>
      <c r="D32" s="24">
        <v>45663</v>
      </c>
      <c r="E32" s="20" t="s">
        <v>63</v>
      </c>
      <c r="F32" s="23" t="str">
        <f t="shared" si="0"/>
        <v>Resolved</v>
      </c>
      <c r="G32" s="23" t="s">
        <v>65</v>
      </c>
    </row>
    <row r="33" spans="2:7" s="20" customFormat="1" ht="45" x14ac:dyDescent="0.25">
      <c r="B33" s="20">
        <v>15</v>
      </c>
      <c r="C33" s="23" t="s">
        <v>66</v>
      </c>
      <c r="D33" s="24">
        <v>45663</v>
      </c>
      <c r="E33" s="20" t="s">
        <v>63</v>
      </c>
      <c r="F33" s="23" t="str">
        <f t="shared" si="0"/>
        <v>Resolved</v>
      </c>
      <c r="G33" s="23" t="s">
        <v>67</v>
      </c>
    </row>
    <row r="34" spans="2:7" s="20" customFormat="1" ht="90" x14ac:dyDescent="0.25">
      <c r="B34" s="20">
        <v>16</v>
      </c>
      <c r="C34" s="23" t="s">
        <v>68</v>
      </c>
      <c r="D34" s="24">
        <v>45663</v>
      </c>
      <c r="E34" s="20" t="s">
        <v>63</v>
      </c>
      <c r="F34" s="23" t="str">
        <f t="shared" si="0"/>
        <v>Resolved</v>
      </c>
      <c r="G34" s="23" t="s">
        <v>67</v>
      </c>
    </row>
    <row r="35" spans="2:7" s="20" customFormat="1" ht="45" x14ac:dyDescent="0.25">
      <c r="B35" s="20">
        <v>17</v>
      </c>
      <c r="C35" s="23" t="s">
        <v>69</v>
      </c>
      <c r="D35" s="24">
        <v>45663</v>
      </c>
      <c r="E35" s="20" t="s">
        <v>63</v>
      </c>
      <c r="F35" s="23" t="str">
        <f t="shared" si="0"/>
        <v>Resolved</v>
      </c>
      <c r="G35" s="23" t="s">
        <v>55</v>
      </c>
    </row>
    <row r="36" spans="2:7" s="20" customFormat="1" ht="45" x14ac:dyDescent="0.25">
      <c r="B36" s="20">
        <v>18</v>
      </c>
      <c r="C36" s="23" t="s">
        <v>70</v>
      </c>
      <c r="D36" s="24">
        <v>45663</v>
      </c>
      <c r="E36" s="20" t="s">
        <v>71</v>
      </c>
      <c r="F36" s="23" t="str">
        <f t="shared" si="0"/>
        <v>Resolved</v>
      </c>
      <c r="G36" s="23" t="s">
        <v>72</v>
      </c>
    </row>
    <row r="37" spans="2:7" s="20" customFormat="1" ht="60" x14ac:dyDescent="0.25">
      <c r="B37" s="20">
        <v>19</v>
      </c>
      <c r="C37" s="23" t="s">
        <v>73</v>
      </c>
      <c r="D37" s="24">
        <v>45663</v>
      </c>
      <c r="E37" s="20" t="s">
        <v>63</v>
      </c>
      <c r="F37" s="23" t="str">
        <f t="shared" ref="F37:F59" si="1">$B$13</f>
        <v>Resolved</v>
      </c>
      <c r="G37" s="23" t="s">
        <v>74</v>
      </c>
    </row>
    <row r="38" spans="2:7" s="20" customFormat="1" ht="45" x14ac:dyDescent="0.25">
      <c r="B38" s="20">
        <v>20</v>
      </c>
      <c r="C38" s="23" t="s">
        <v>75</v>
      </c>
      <c r="D38" s="24">
        <v>45663</v>
      </c>
      <c r="E38" s="20" t="s">
        <v>76</v>
      </c>
      <c r="F38" s="23" t="str">
        <f t="shared" si="1"/>
        <v>Resolved</v>
      </c>
      <c r="G38" s="23" t="s">
        <v>77</v>
      </c>
    </row>
    <row r="39" spans="2:7" s="20" customFormat="1" ht="45" x14ac:dyDescent="0.25">
      <c r="B39" s="20">
        <v>21</v>
      </c>
      <c r="C39" s="23" t="s">
        <v>78</v>
      </c>
      <c r="D39" s="24">
        <v>45664</v>
      </c>
      <c r="E39" s="20" t="s">
        <v>79</v>
      </c>
      <c r="F39" s="23" t="str">
        <f t="shared" si="1"/>
        <v>Resolved</v>
      </c>
      <c r="G39" s="23"/>
    </row>
    <row r="40" spans="2:7" s="20" customFormat="1" ht="45" x14ac:dyDescent="0.25">
      <c r="B40" s="20">
        <v>22</v>
      </c>
      <c r="C40" s="23" t="s">
        <v>80</v>
      </c>
      <c r="D40" s="24">
        <v>45665</v>
      </c>
      <c r="E40" s="20" t="s">
        <v>81</v>
      </c>
      <c r="F40" s="23" t="str">
        <f t="shared" si="1"/>
        <v>Resolved</v>
      </c>
      <c r="G40" s="23" t="s">
        <v>55</v>
      </c>
    </row>
    <row r="41" spans="2:7" s="20" customFormat="1" ht="45" x14ac:dyDescent="0.25">
      <c r="B41" s="20">
        <v>23</v>
      </c>
      <c r="C41" s="23" t="s">
        <v>82</v>
      </c>
      <c r="D41" s="24">
        <v>45671</v>
      </c>
      <c r="E41" s="20" t="s">
        <v>63</v>
      </c>
      <c r="F41" s="23" t="str">
        <f t="shared" si="1"/>
        <v>Resolved</v>
      </c>
      <c r="G41" s="23" t="s">
        <v>83</v>
      </c>
    </row>
    <row r="42" spans="2:7" s="20" customFormat="1" ht="30" x14ac:dyDescent="0.25">
      <c r="B42" s="20">
        <v>24</v>
      </c>
      <c r="C42" s="23" t="s">
        <v>84</v>
      </c>
      <c r="D42" s="24">
        <v>45671</v>
      </c>
      <c r="E42" s="20" t="s">
        <v>85</v>
      </c>
      <c r="F42" s="23" t="str">
        <f t="shared" si="1"/>
        <v>Resolved</v>
      </c>
      <c r="G42" s="23" t="s">
        <v>86</v>
      </c>
    </row>
    <row r="43" spans="2:7" s="20" customFormat="1" ht="60" x14ac:dyDescent="0.25">
      <c r="B43" s="20">
        <v>25</v>
      </c>
      <c r="C43" s="23" t="s">
        <v>87</v>
      </c>
      <c r="D43" s="24">
        <v>45671</v>
      </c>
      <c r="E43" s="20" t="s">
        <v>85</v>
      </c>
      <c r="F43" s="23" t="str">
        <f t="shared" si="1"/>
        <v>Resolved</v>
      </c>
      <c r="G43" s="23" t="s">
        <v>88</v>
      </c>
    </row>
    <row r="44" spans="2:7" s="20" customFormat="1" ht="120" x14ac:dyDescent="0.25">
      <c r="B44" s="20">
        <v>26</v>
      </c>
      <c r="C44" s="23" t="s">
        <v>89</v>
      </c>
      <c r="D44" s="24">
        <v>45671</v>
      </c>
      <c r="E44" s="20" t="s">
        <v>85</v>
      </c>
      <c r="F44" s="23" t="str">
        <f t="shared" si="1"/>
        <v>Resolved</v>
      </c>
      <c r="G44" s="23" t="s">
        <v>90</v>
      </c>
    </row>
    <row r="45" spans="2:7" s="20" customFormat="1" ht="60" x14ac:dyDescent="0.25">
      <c r="B45" s="20">
        <v>27</v>
      </c>
      <c r="C45" s="23" t="s">
        <v>91</v>
      </c>
      <c r="D45" s="24">
        <v>45680</v>
      </c>
      <c r="E45" s="20" t="s">
        <v>92</v>
      </c>
      <c r="F45" s="23" t="str">
        <f t="shared" si="1"/>
        <v>Resolved</v>
      </c>
      <c r="G45" s="23"/>
    </row>
    <row r="46" spans="2:7" s="20" customFormat="1" ht="45" x14ac:dyDescent="0.25">
      <c r="B46" s="20">
        <v>28</v>
      </c>
      <c r="C46" s="23" t="s">
        <v>93</v>
      </c>
      <c r="D46" s="24">
        <v>45680</v>
      </c>
      <c r="E46" s="20" t="s">
        <v>92</v>
      </c>
      <c r="F46" s="23" t="str">
        <f t="shared" si="1"/>
        <v>Resolved</v>
      </c>
      <c r="G46" s="23" t="s">
        <v>94</v>
      </c>
    </row>
    <row r="47" spans="2:7" s="20" customFormat="1" ht="135" x14ac:dyDescent="0.25">
      <c r="B47" s="20">
        <v>29</v>
      </c>
      <c r="C47" s="23" t="s">
        <v>95</v>
      </c>
      <c r="D47" s="24">
        <v>45680</v>
      </c>
      <c r="E47" s="20" t="s">
        <v>38</v>
      </c>
      <c r="F47" s="23" t="str">
        <f t="shared" si="1"/>
        <v>Resolved</v>
      </c>
      <c r="G47" s="23" t="s">
        <v>96</v>
      </c>
    </row>
    <row r="48" spans="2:7" s="20" customFormat="1" ht="60" x14ac:dyDescent="0.25">
      <c r="B48" s="20">
        <v>30</v>
      </c>
      <c r="C48" s="23" t="s">
        <v>97</v>
      </c>
      <c r="D48" s="24">
        <v>45680</v>
      </c>
      <c r="E48" s="20" t="s">
        <v>92</v>
      </c>
      <c r="F48" s="23" t="str">
        <f t="shared" si="1"/>
        <v>Resolved</v>
      </c>
      <c r="G48" s="23"/>
    </row>
    <row r="49" spans="2:12" s="20" customFormat="1" ht="75" x14ac:dyDescent="0.25">
      <c r="B49" s="20">
        <v>31</v>
      </c>
      <c r="C49" s="23" t="s">
        <v>98</v>
      </c>
      <c r="D49" s="24">
        <v>45680</v>
      </c>
      <c r="E49" s="20" t="s">
        <v>38</v>
      </c>
      <c r="F49" s="23" t="str">
        <f t="shared" si="1"/>
        <v>Resolved</v>
      </c>
      <c r="G49" s="23"/>
    </row>
    <row r="50" spans="2:12" s="20" customFormat="1" ht="60" x14ac:dyDescent="0.25">
      <c r="B50" s="20">
        <v>32</v>
      </c>
      <c r="C50" s="23" t="s">
        <v>99</v>
      </c>
      <c r="D50" s="24">
        <v>45680</v>
      </c>
      <c r="E50" s="20" t="s">
        <v>35</v>
      </c>
      <c r="F50" s="23" t="str">
        <f t="shared" si="1"/>
        <v>Resolved</v>
      </c>
      <c r="G50" s="23" t="s">
        <v>100</v>
      </c>
    </row>
    <row r="51" spans="2:12" s="20" customFormat="1" ht="60" x14ac:dyDescent="0.25">
      <c r="B51" s="20">
        <v>33</v>
      </c>
      <c r="C51" s="23" t="s">
        <v>101</v>
      </c>
      <c r="D51" s="24">
        <v>45680</v>
      </c>
      <c r="E51" s="20" t="s">
        <v>92</v>
      </c>
      <c r="F51" s="23" t="str">
        <f t="shared" si="1"/>
        <v>Resolved</v>
      </c>
      <c r="G51" s="23"/>
    </row>
    <row r="52" spans="2:12" s="20" customFormat="1" ht="45" x14ac:dyDescent="0.25">
      <c r="B52" s="20">
        <v>34</v>
      </c>
      <c r="C52" s="23" t="s">
        <v>102</v>
      </c>
      <c r="D52" s="24">
        <v>45680</v>
      </c>
      <c r="E52" s="20" t="s">
        <v>38</v>
      </c>
      <c r="F52" s="23" t="str">
        <f t="shared" si="1"/>
        <v>Resolved</v>
      </c>
      <c r="G52" s="23" t="s">
        <v>103</v>
      </c>
    </row>
    <row r="53" spans="2:12" s="20" customFormat="1" ht="45" x14ac:dyDescent="0.25">
      <c r="B53" s="20">
        <v>35</v>
      </c>
      <c r="C53" s="23" t="s">
        <v>104</v>
      </c>
      <c r="D53" s="24">
        <v>45680</v>
      </c>
      <c r="E53" s="20" t="s">
        <v>92</v>
      </c>
      <c r="F53" s="23" t="str">
        <f t="shared" si="1"/>
        <v>Resolved</v>
      </c>
      <c r="G53" s="23"/>
    </row>
    <row r="54" spans="2:12" s="20" customFormat="1" x14ac:dyDescent="0.25">
      <c r="B54" s="20">
        <v>36</v>
      </c>
      <c r="C54" s="23" t="s">
        <v>105</v>
      </c>
      <c r="D54" s="24">
        <v>45680</v>
      </c>
      <c r="E54" s="20" t="s">
        <v>38</v>
      </c>
      <c r="F54" s="23" t="str">
        <f t="shared" si="1"/>
        <v>Resolved</v>
      </c>
      <c r="G54" s="23" t="s">
        <v>106</v>
      </c>
    </row>
    <row r="55" spans="2:12" s="20" customFormat="1" x14ac:dyDescent="0.25">
      <c r="B55" s="20">
        <v>37</v>
      </c>
      <c r="C55" s="23" t="s">
        <v>107</v>
      </c>
      <c r="D55" s="24">
        <v>45680</v>
      </c>
      <c r="E55" s="20" t="s">
        <v>108</v>
      </c>
      <c r="F55" s="23" t="str">
        <f t="shared" si="1"/>
        <v>Resolved</v>
      </c>
      <c r="G55" s="23"/>
    </row>
    <row r="56" spans="2:12" s="20" customFormat="1" x14ac:dyDescent="0.25">
      <c r="B56" s="20">
        <v>38</v>
      </c>
      <c r="C56" s="23" t="s">
        <v>109</v>
      </c>
      <c r="D56" s="24">
        <v>45680</v>
      </c>
      <c r="F56" s="23" t="str">
        <f t="shared" si="1"/>
        <v>Resolved</v>
      </c>
      <c r="G56" s="23"/>
    </row>
    <row r="57" spans="2:12" s="20" customFormat="1" ht="60" x14ac:dyDescent="0.2">
      <c r="B57" s="20">
        <v>39</v>
      </c>
      <c r="C57" s="23" t="s">
        <v>110</v>
      </c>
      <c r="D57" s="24">
        <v>45680</v>
      </c>
      <c r="E57" s="20" t="s">
        <v>92</v>
      </c>
      <c r="F57" s="23" t="str">
        <f t="shared" si="1"/>
        <v>Resolved</v>
      </c>
      <c r="G57" s="23"/>
      <c r="L57" s="27"/>
    </row>
    <row r="58" spans="2:12" s="20" customFormat="1" ht="30" x14ac:dyDescent="0.25">
      <c r="B58" s="20">
        <v>40</v>
      </c>
      <c r="C58" s="23" t="s">
        <v>111</v>
      </c>
      <c r="D58" s="24">
        <v>45680</v>
      </c>
      <c r="E58" s="20" t="s">
        <v>38</v>
      </c>
      <c r="F58" s="23" t="str">
        <f t="shared" si="1"/>
        <v>Resolved</v>
      </c>
      <c r="G58" s="23" t="s">
        <v>112</v>
      </c>
    </row>
    <row r="59" spans="2:12" s="20" customFormat="1" ht="45" x14ac:dyDescent="0.25">
      <c r="B59" s="20">
        <v>41</v>
      </c>
      <c r="C59" s="23" t="s">
        <v>113</v>
      </c>
      <c r="D59" s="24">
        <v>45680</v>
      </c>
      <c r="E59" s="20" t="s">
        <v>92</v>
      </c>
      <c r="F59" s="23" t="str">
        <f t="shared" si="1"/>
        <v>Resolved</v>
      </c>
      <c r="G59" s="23" t="s">
        <v>114</v>
      </c>
    </row>
    <row r="60" spans="2:12" s="20" customFormat="1" ht="45" x14ac:dyDescent="0.25">
      <c r="B60" s="20">
        <v>42</v>
      </c>
      <c r="C60" s="23" t="s">
        <v>115</v>
      </c>
      <c r="D60" s="24">
        <v>45680</v>
      </c>
      <c r="E60" s="20" t="s">
        <v>92</v>
      </c>
      <c r="F60" s="23" t="str">
        <f t="shared" ref="F60:F70" si="2">$B$13</f>
        <v>Resolved</v>
      </c>
      <c r="G60" s="23" t="s">
        <v>116</v>
      </c>
    </row>
    <row r="61" spans="2:12" s="20" customFormat="1" ht="30" x14ac:dyDescent="0.25">
      <c r="B61" s="20">
        <v>43</v>
      </c>
      <c r="C61" s="23" t="s">
        <v>117</v>
      </c>
      <c r="D61" s="24">
        <v>45680</v>
      </c>
      <c r="E61" s="20" t="s">
        <v>38</v>
      </c>
      <c r="F61" s="23" t="str">
        <f t="shared" si="2"/>
        <v>Resolved</v>
      </c>
      <c r="G61" s="23" t="s">
        <v>118</v>
      </c>
    </row>
    <row r="62" spans="2:12" s="20" customFormat="1" x14ac:dyDescent="0.25">
      <c r="B62" s="20">
        <v>44</v>
      </c>
      <c r="C62" s="23" t="s">
        <v>119</v>
      </c>
      <c r="D62" s="24">
        <v>45680</v>
      </c>
      <c r="E62" s="20" t="s">
        <v>92</v>
      </c>
      <c r="F62" s="23" t="str">
        <f t="shared" si="2"/>
        <v>Resolved</v>
      </c>
      <c r="G62" s="23"/>
    </row>
    <row r="63" spans="2:12" s="20" customFormat="1" ht="45" x14ac:dyDescent="0.25">
      <c r="B63" s="20">
        <v>45</v>
      </c>
      <c r="C63" s="23" t="s">
        <v>120</v>
      </c>
      <c r="D63" s="24">
        <v>45680</v>
      </c>
      <c r="E63" s="20" t="s">
        <v>92</v>
      </c>
      <c r="F63" s="23" t="str">
        <f t="shared" si="2"/>
        <v>Resolved</v>
      </c>
      <c r="G63" s="23"/>
    </row>
    <row r="64" spans="2:12" s="20" customFormat="1" ht="60" x14ac:dyDescent="0.25">
      <c r="B64" s="20">
        <v>46</v>
      </c>
      <c r="C64" s="23" t="s">
        <v>121</v>
      </c>
      <c r="D64" s="24">
        <v>45680</v>
      </c>
      <c r="E64" s="20" t="s">
        <v>92</v>
      </c>
      <c r="F64" s="23" t="str">
        <f t="shared" si="2"/>
        <v>Resolved</v>
      </c>
      <c r="G64" s="23"/>
    </row>
    <row r="65" spans="2:7" s="20" customFormat="1" ht="30" x14ac:dyDescent="0.25">
      <c r="B65" s="20">
        <v>47</v>
      </c>
      <c r="C65" s="23" t="s">
        <v>122</v>
      </c>
      <c r="D65" s="24">
        <v>45680</v>
      </c>
      <c r="E65" s="20" t="s">
        <v>92</v>
      </c>
      <c r="F65" s="23" t="str">
        <f t="shared" si="2"/>
        <v>Resolved</v>
      </c>
      <c r="G65" s="23"/>
    </row>
    <row r="66" spans="2:7" s="20" customFormat="1" ht="30" x14ac:dyDescent="0.25">
      <c r="B66" s="20">
        <v>48</v>
      </c>
      <c r="C66" s="23" t="s">
        <v>123</v>
      </c>
      <c r="D66" s="24">
        <v>45680</v>
      </c>
      <c r="E66" s="20" t="s">
        <v>108</v>
      </c>
      <c r="F66" s="23" t="str">
        <f t="shared" si="2"/>
        <v>Resolved</v>
      </c>
      <c r="G66" s="23" t="s">
        <v>124</v>
      </c>
    </row>
    <row r="67" spans="2:7" s="20" customFormat="1" x14ac:dyDescent="0.25">
      <c r="B67" s="20">
        <v>49</v>
      </c>
      <c r="C67" s="23" t="s">
        <v>125</v>
      </c>
      <c r="D67" s="24">
        <v>45680</v>
      </c>
      <c r="E67" s="20" t="s">
        <v>108</v>
      </c>
      <c r="F67" s="23" t="str">
        <f t="shared" si="2"/>
        <v>Resolved</v>
      </c>
      <c r="G67" s="23"/>
    </row>
    <row r="68" spans="2:7" s="20" customFormat="1" x14ac:dyDescent="0.25">
      <c r="B68" s="20">
        <v>50</v>
      </c>
      <c r="C68" s="23" t="s">
        <v>126</v>
      </c>
      <c r="D68" s="24">
        <v>45680</v>
      </c>
      <c r="E68" s="20" t="s">
        <v>92</v>
      </c>
      <c r="F68" s="23" t="str">
        <f t="shared" si="2"/>
        <v>Resolved</v>
      </c>
      <c r="G68" s="23"/>
    </row>
    <row r="69" spans="2:7" s="20" customFormat="1" x14ac:dyDescent="0.25">
      <c r="B69" s="20">
        <v>51</v>
      </c>
      <c r="C69" s="23" t="s">
        <v>127</v>
      </c>
      <c r="D69" s="24">
        <v>45680</v>
      </c>
      <c r="E69" s="20" t="s">
        <v>92</v>
      </c>
      <c r="F69" s="23" t="str">
        <f t="shared" si="2"/>
        <v>Resolved</v>
      </c>
      <c r="G69" s="23"/>
    </row>
    <row r="70" spans="2:7" s="20" customFormat="1" x14ac:dyDescent="0.25">
      <c r="B70" s="20">
        <v>52</v>
      </c>
      <c r="C70" s="23" t="s">
        <v>128</v>
      </c>
      <c r="D70" s="24">
        <v>45680</v>
      </c>
      <c r="E70" s="20" t="s">
        <v>92</v>
      </c>
      <c r="F70" s="23" t="str">
        <f t="shared" si="2"/>
        <v>Resolved</v>
      </c>
      <c r="G70" s="23"/>
    </row>
    <row r="71" spans="2:7" s="20" customFormat="1" ht="45" x14ac:dyDescent="0.25">
      <c r="B71" s="20">
        <v>53</v>
      </c>
      <c r="C71" s="23" t="s">
        <v>129</v>
      </c>
      <c r="D71" s="24">
        <v>45680</v>
      </c>
      <c r="E71" s="20" t="s">
        <v>35</v>
      </c>
      <c r="F71" s="23" t="str">
        <f>$B$12</f>
        <v>Consider Future</v>
      </c>
      <c r="G71" s="23" t="s">
        <v>130</v>
      </c>
    </row>
    <row r="72" spans="2:7" s="20" customFormat="1" ht="135" x14ac:dyDescent="0.25">
      <c r="B72" s="20">
        <v>54</v>
      </c>
      <c r="C72" s="23" t="s">
        <v>131</v>
      </c>
      <c r="D72" s="24">
        <v>45680</v>
      </c>
      <c r="E72" s="20" t="s">
        <v>92</v>
      </c>
      <c r="F72" s="23" t="str">
        <f>$B$12</f>
        <v>Consider Future</v>
      </c>
      <c r="G72" s="23" t="s">
        <v>132</v>
      </c>
    </row>
    <row r="73" spans="2:7" s="20" customFormat="1" ht="45" x14ac:dyDescent="0.25">
      <c r="B73" s="20">
        <v>55</v>
      </c>
      <c r="C73" s="23" t="s">
        <v>133</v>
      </c>
      <c r="D73" s="24">
        <v>45680</v>
      </c>
      <c r="E73" s="20" t="s">
        <v>92</v>
      </c>
      <c r="F73" s="23" t="str">
        <f>$B$12</f>
        <v>Consider Future</v>
      </c>
      <c r="G73" s="23" t="s">
        <v>134</v>
      </c>
    </row>
    <row r="74" spans="2:7" s="20" customFormat="1" ht="45" x14ac:dyDescent="0.25">
      <c r="B74" s="20">
        <v>56</v>
      </c>
      <c r="C74" s="23" t="s">
        <v>135</v>
      </c>
      <c r="D74" s="24">
        <v>45680</v>
      </c>
      <c r="E74" s="20" t="s">
        <v>92</v>
      </c>
      <c r="F74" s="23" t="str">
        <f>$B$12</f>
        <v>Consider Future</v>
      </c>
      <c r="G74" s="23" t="s">
        <v>136</v>
      </c>
    </row>
    <row r="75" spans="2:7" s="20" customFormat="1" ht="30" x14ac:dyDescent="0.25">
      <c r="B75" s="20">
        <v>57</v>
      </c>
      <c r="C75" s="23" t="s">
        <v>137</v>
      </c>
      <c r="D75" s="24">
        <v>45680</v>
      </c>
      <c r="E75" s="20" t="s">
        <v>92</v>
      </c>
      <c r="F75" s="23" t="str">
        <f>$B$12</f>
        <v>Consider Future</v>
      </c>
      <c r="G75" s="23" t="s">
        <v>136</v>
      </c>
    </row>
    <row r="76" spans="2:7" s="20" customFormat="1" ht="45" x14ac:dyDescent="0.25">
      <c r="B76" s="20">
        <v>58</v>
      </c>
      <c r="C76" s="23" t="s">
        <v>138</v>
      </c>
      <c r="D76" s="24">
        <v>45680</v>
      </c>
      <c r="E76" s="20" t="s">
        <v>35</v>
      </c>
      <c r="F76" s="23" t="str">
        <f>$B$13</f>
        <v>Resolved</v>
      </c>
      <c r="G76" s="23" t="s">
        <v>139</v>
      </c>
    </row>
    <row r="77" spans="2:7" s="20" customFormat="1" ht="90" x14ac:dyDescent="0.25">
      <c r="B77" s="20">
        <v>59</v>
      </c>
      <c r="C77" s="23" t="s">
        <v>140</v>
      </c>
      <c r="D77" s="24">
        <v>45680</v>
      </c>
      <c r="E77" s="20" t="s">
        <v>38</v>
      </c>
      <c r="F77" s="23" t="str">
        <f>$B$13</f>
        <v>Resolved</v>
      </c>
      <c r="G77" s="23" t="s">
        <v>330</v>
      </c>
    </row>
    <row r="78" spans="2:7" s="20" customFormat="1" ht="30" x14ac:dyDescent="0.25">
      <c r="B78" s="20">
        <v>60</v>
      </c>
      <c r="C78" s="23" t="s">
        <v>141</v>
      </c>
      <c r="D78" s="24">
        <v>45680</v>
      </c>
      <c r="E78" s="20" t="s">
        <v>81</v>
      </c>
      <c r="F78" s="23" t="str">
        <f t="shared" ref="F78:F86" si="3">$B$13</f>
        <v>Resolved</v>
      </c>
      <c r="G78" s="23" t="s">
        <v>142</v>
      </c>
    </row>
    <row r="79" spans="2:7" s="20" customFormat="1" ht="30" x14ac:dyDescent="0.25">
      <c r="B79" s="20">
        <v>61</v>
      </c>
      <c r="C79" s="23" t="s">
        <v>143</v>
      </c>
      <c r="D79" s="24">
        <v>45680</v>
      </c>
      <c r="E79" s="20" t="s">
        <v>81</v>
      </c>
      <c r="F79" s="23" t="str">
        <f t="shared" si="3"/>
        <v>Resolved</v>
      </c>
      <c r="G79" s="23" t="s">
        <v>144</v>
      </c>
    </row>
    <row r="80" spans="2:7" s="20" customFormat="1" ht="30" x14ac:dyDescent="0.25">
      <c r="B80" s="20">
        <v>62</v>
      </c>
      <c r="C80" s="23" t="s">
        <v>145</v>
      </c>
      <c r="D80" s="24">
        <v>45680</v>
      </c>
      <c r="E80" s="20" t="s">
        <v>81</v>
      </c>
      <c r="F80" s="23" t="str">
        <f t="shared" si="3"/>
        <v>Resolved</v>
      </c>
      <c r="G80" s="23"/>
    </row>
    <row r="81" spans="2:7" s="20" customFormat="1" ht="210" x14ac:dyDescent="0.25">
      <c r="B81" s="20">
        <v>63</v>
      </c>
      <c r="C81" s="23" t="s">
        <v>146</v>
      </c>
      <c r="D81" s="24">
        <v>45680</v>
      </c>
      <c r="E81" s="20" t="s">
        <v>81</v>
      </c>
      <c r="F81" s="23" t="str">
        <f t="shared" si="3"/>
        <v>Resolved</v>
      </c>
      <c r="G81" s="23" t="s">
        <v>147</v>
      </c>
    </row>
    <row r="82" spans="2:7" s="20" customFormat="1" ht="60" x14ac:dyDescent="0.25">
      <c r="B82" s="20">
        <v>64</v>
      </c>
      <c r="C82" s="23" t="s">
        <v>148</v>
      </c>
      <c r="D82" s="24">
        <v>45680</v>
      </c>
      <c r="E82" s="20" t="s">
        <v>81</v>
      </c>
      <c r="F82" s="23" t="str">
        <f t="shared" si="3"/>
        <v>Resolved</v>
      </c>
      <c r="G82" s="23" t="s">
        <v>149</v>
      </c>
    </row>
    <row r="83" spans="2:7" s="20" customFormat="1" x14ac:dyDescent="0.25">
      <c r="B83" s="20">
        <v>65</v>
      </c>
      <c r="C83" s="23" t="s">
        <v>150</v>
      </c>
      <c r="D83" s="24">
        <v>45680</v>
      </c>
      <c r="E83" s="20" t="s">
        <v>81</v>
      </c>
      <c r="F83" s="23" t="str">
        <f t="shared" si="3"/>
        <v>Resolved</v>
      </c>
      <c r="G83" s="23"/>
    </row>
    <row r="84" spans="2:7" ht="45" x14ac:dyDescent="0.25">
      <c r="B84" s="20">
        <v>66</v>
      </c>
      <c r="C84" s="1" t="s">
        <v>151</v>
      </c>
      <c r="D84" s="28">
        <v>45700</v>
      </c>
      <c r="E84" s="20" t="s">
        <v>81</v>
      </c>
      <c r="F84" s="23" t="str">
        <f t="shared" si="3"/>
        <v>Resolved</v>
      </c>
      <c r="G84" s="1" t="s">
        <v>152</v>
      </c>
    </row>
    <row r="85" spans="2:7" s="20" customFormat="1" ht="45" x14ac:dyDescent="0.25">
      <c r="B85" s="20">
        <v>67</v>
      </c>
      <c r="C85" s="23" t="s">
        <v>153</v>
      </c>
      <c r="D85" s="24">
        <v>45680</v>
      </c>
      <c r="E85" s="20" t="s">
        <v>81</v>
      </c>
      <c r="F85" s="23" t="str">
        <f t="shared" si="3"/>
        <v>Resolved</v>
      </c>
      <c r="G85" s="23"/>
    </row>
    <row r="86" spans="2:7" s="20" customFormat="1" ht="45" x14ac:dyDescent="0.25">
      <c r="B86" s="20">
        <v>68</v>
      </c>
      <c r="C86" s="23" t="s">
        <v>154</v>
      </c>
      <c r="D86" s="28">
        <v>45700</v>
      </c>
      <c r="E86" s="20" t="s">
        <v>81</v>
      </c>
      <c r="F86" s="23" t="str">
        <f t="shared" si="3"/>
        <v>Resolved</v>
      </c>
      <c r="G86" s="23" t="s">
        <v>155</v>
      </c>
    </row>
    <row r="87" spans="2:7" s="20" customFormat="1" ht="90" x14ac:dyDescent="0.25">
      <c r="B87" s="20">
        <v>69</v>
      </c>
      <c r="C87" s="23" t="s">
        <v>156</v>
      </c>
      <c r="D87" s="24">
        <v>45715</v>
      </c>
      <c r="E87" s="20" t="s">
        <v>76</v>
      </c>
      <c r="F87" s="23" t="str">
        <f t="shared" ref="F87" si="4">$B$13</f>
        <v>Resolved</v>
      </c>
      <c r="G87" s="23" t="s">
        <v>356</v>
      </c>
    </row>
    <row r="88" spans="2:7" s="20" customFormat="1" ht="285" x14ac:dyDescent="0.25">
      <c r="B88" s="20">
        <v>70</v>
      </c>
      <c r="C88" s="23" t="s">
        <v>331</v>
      </c>
      <c r="D88" s="24">
        <v>45720</v>
      </c>
      <c r="E88" s="20" t="s">
        <v>157</v>
      </c>
      <c r="F88" s="23" t="str">
        <f t="shared" ref="F88:F89" si="5">$B$13</f>
        <v>Resolved</v>
      </c>
      <c r="G88" s="59" t="s">
        <v>338</v>
      </c>
    </row>
    <row r="89" spans="2:7" s="20" customFormat="1" ht="300" x14ac:dyDescent="0.25">
      <c r="B89" s="20" t="s">
        <v>336</v>
      </c>
      <c r="C89" s="23" t="s">
        <v>337</v>
      </c>
      <c r="D89" s="24">
        <v>45753</v>
      </c>
      <c r="E89" s="20" t="s">
        <v>157</v>
      </c>
      <c r="F89" s="23" t="str">
        <f t="shared" si="5"/>
        <v>Resolved</v>
      </c>
      <c r="G89" s="59" t="s">
        <v>419</v>
      </c>
    </row>
    <row r="90" spans="2:7" s="20" customFormat="1" ht="30" x14ac:dyDescent="0.25">
      <c r="B90" s="20" t="s">
        <v>339</v>
      </c>
      <c r="C90" s="23" t="s">
        <v>340</v>
      </c>
      <c r="D90" s="24">
        <v>45753</v>
      </c>
      <c r="E90" s="20" t="s">
        <v>157</v>
      </c>
      <c r="F90" s="23" t="str">
        <f t="shared" ref="F90:F91" si="6">$B$13</f>
        <v>Resolved</v>
      </c>
      <c r="G90" s="23" t="s">
        <v>329</v>
      </c>
    </row>
    <row r="91" spans="2:7" s="20" customFormat="1" ht="60" x14ac:dyDescent="0.25">
      <c r="B91" s="20" t="s">
        <v>342</v>
      </c>
      <c r="C91" s="23" t="s">
        <v>341</v>
      </c>
      <c r="D91" s="24">
        <v>45753</v>
      </c>
      <c r="E91" s="20" t="s">
        <v>157</v>
      </c>
      <c r="F91" s="23" t="str">
        <f t="shared" si="6"/>
        <v>Resolved</v>
      </c>
      <c r="G91" s="59"/>
    </row>
    <row r="92" spans="2:7" s="20" customFormat="1" ht="210" x14ac:dyDescent="0.25">
      <c r="B92" s="20">
        <v>71</v>
      </c>
      <c r="C92" s="60" t="s">
        <v>278</v>
      </c>
      <c r="D92" s="24">
        <v>45721</v>
      </c>
      <c r="E92" s="20" t="s">
        <v>157</v>
      </c>
      <c r="F92" s="23" t="str">
        <f t="shared" ref="F92:F96" si="7">$B$13</f>
        <v>Resolved</v>
      </c>
      <c r="G92" s="23" t="s">
        <v>329</v>
      </c>
    </row>
    <row r="93" spans="2:7" s="20" customFormat="1" ht="45" x14ac:dyDescent="0.25">
      <c r="B93" s="20">
        <v>71</v>
      </c>
      <c r="C93" s="23" t="s">
        <v>281</v>
      </c>
      <c r="D93" s="24">
        <v>45751</v>
      </c>
      <c r="E93" s="20" t="s">
        <v>38</v>
      </c>
      <c r="F93" s="23" t="str">
        <f t="shared" si="7"/>
        <v>Resolved</v>
      </c>
      <c r="G93" s="23" t="s">
        <v>289</v>
      </c>
    </row>
    <row r="94" spans="2:7" s="20" customFormat="1" ht="60" x14ac:dyDescent="0.25">
      <c r="B94" s="20">
        <v>72</v>
      </c>
      <c r="C94" s="23" t="s">
        <v>290</v>
      </c>
      <c r="D94" s="24">
        <v>45751</v>
      </c>
      <c r="E94" s="20" t="s">
        <v>38</v>
      </c>
      <c r="F94" s="23" t="str">
        <f t="shared" si="7"/>
        <v>Resolved</v>
      </c>
      <c r="G94" s="23" t="s">
        <v>291</v>
      </c>
    </row>
    <row r="95" spans="2:7" s="20" customFormat="1" ht="30" x14ac:dyDescent="0.25">
      <c r="B95" s="20">
        <v>73</v>
      </c>
      <c r="C95" s="23" t="s">
        <v>295</v>
      </c>
      <c r="D95" s="24">
        <v>45751</v>
      </c>
      <c r="E95" s="20" t="s">
        <v>38</v>
      </c>
      <c r="F95" s="23" t="str">
        <f t="shared" si="7"/>
        <v>Resolved</v>
      </c>
      <c r="G95" s="23"/>
    </row>
    <row r="96" spans="2:7" s="20" customFormat="1" ht="60" x14ac:dyDescent="0.25">
      <c r="B96" s="20">
        <v>74</v>
      </c>
      <c r="C96" s="23" t="s">
        <v>292</v>
      </c>
      <c r="D96" s="24">
        <v>45751</v>
      </c>
      <c r="E96" s="20" t="s">
        <v>38</v>
      </c>
      <c r="F96" s="23" t="str">
        <f t="shared" si="7"/>
        <v>Resolved</v>
      </c>
      <c r="G96" s="23" t="s">
        <v>294</v>
      </c>
    </row>
    <row r="97" spans="2:7" s="20" customFormat="1" ht="30" x14ac:dyDescent="0.25">
      <c r="B97" s="20">
        <v>75</v>
      </c>
      <c r="C97" s="23" t="s">
        <v>293</v>
      </c>
      <c r="D97" s="24">
        <v>45751</v>
      </c>
      <c r="E97" s="20" t="s">
        <v>38</v>
      </c>
      <c r="F97" s="23" t="str">
        <f t="shared" ref="F97:F99" si="8">$B$13</f>
        <v>Resolved</v>
      </c>
      <c r="G97" s="23"/>
    </row>
    <row r="98" spans="2:7" s="20" customFormat="1" ht="150" x14ac:dyDescent="0.25">
      <c r="B98" s="20">
        <v>76</v>
      </c>
      <c r="C98" s="23" t="s">
        <v>296</v>
      </c>
      <c r="D98" s="24">
        <v>45751</v>
      </c>
      <c r="E98" s="20" t="s">
        <v>38</v>
      </c>
      <c r="F98" s="23" t="str">
        <f t="shared" si="8"/>
        <v>Resolved</v>
      </c>
      <c r="G98" s="23" t="s">
        <v>420</v>
      </c>
    </row>
    <row r="99" spans="2:7" s="20" customFormat="1" ht="390" x14ac:dyDescent="0.25">
      <c r="B99" s="20">
        <v>77</v>
      </c>
      <c r="C99" s="23" t="s">
        <v>297</v>
      </c>
      <c r="D99" s="24">
        <v>45751</v>
      </c>
      <c r="E99" s="20" t="s">
        <v>38</v>
      </c>
      <c r="F99" s="23" t="str">
        <f t="shared" si="8"/>
        <v>Resolved</v>
      </c>
      <c r="G99" s="23" t="s">
        <v>421</v>
      </c>
    </row>
    <row r="100" spans="2:7" s="20" customFormat="1" ht="75" x14ac:dyDescent="0.25">
      <c r="B100" s="20">
        <v>78</v>
      </c>
      <c r="C100" s="23" t="s">
        <v>298</v>
      </c>
      <c r="D100" s="24">
        <v>45751</v>
      </c>
      <c r="E100" s="20" t="s">
        <v>38</v>
      </c>
      <c r="F100" s="23" t="str">
        <f t="shared" ref="F100:F112" si="9">$B$13</f>
        <v>Resolved</v>
      </c>
      <c r="G100" s="23" t="s">
        <v>328</v>
      </c>
    </row>
    <row r="101" spans="2:7" s="20" customFormat="1" ht="75" x14ac:dyDescent="0.25">
      <c r="B101" s="20">
        <v>79</v>
      </c>
      <c r="C101" s="23" t="s">
        <v>299</v>
      </c>
      <c r="D101" s="24">
        <v>45751</v>
      </c>
      <c r="E101" s="20" t="s">
        <v>38</v>
      </c>
      <c r="F101" s="23" t="str">
        <f t="shared" si="9"/>
        <v>Resolved</v>
      </c>
      <c r="G101" s="23" t="s">
        <v>325</v>
      </c>
    </row>
    <row r="102" spans="2:7" s="20" customFormat="1" ht="30" x14ac:dyDescent="0.25">
      <c r="B102" s="20">
        <v>80</v>
      </c>
      <c r="C102" s="23" t="s">
        <v>301</v>
      </c>
      <c r="D102" s="24">
        <v>45751</v>
      </c>
      <c r="E102" s="20" t="s">
        <v>38</v>
      </c>
      <c r="F102" s="23" t="str">
        <f t="shared" si="9"/>
        <v>Resolved</v>
      </c>
      <c r="G102" s="23" t="s">
        <v>326</v>
      </c>
    </row>
    <row r="103" spans="2:7" s="20" customFormat="1" ht="90" x14ac:dyDescent="0.25">
      <c r="B103" s="20">
        <v>81</v>
      </c>
      <c r="C103" s="23" t="s">
        <v>302</v>
      </c>
      <c r="D103" s="24">
        <v>45751</v>
      </c>
      <c r="E103" s="20" t="s">
        <v>38</v>
      </c>
      <c r="F103" s="23" t="str">
        <f t="shared" si="9"/>
        <v>Resolved</v>
      </c>
      <c r="G103" s="23" t="s">
        <v>327</v>
      </c>
    </row>
    <row r="104" spans="2:7" s="20" customFormat="1" x14ac:dyDescent="0.25">
      <c r="B104" s="20">
        <v>82</v>
      </c>
      <c r="C104" s="23" t="s">
        <v>305</v>
      </c>
      <c r="D104" s="24">
        <v>45751</v>
      </c>
      <c r="E104" s="20" t="s">
        <v>38</v>
      </c>
      <c r="F104" s="23" t="str">
        <f t="shared" ref="F104:F110" si="10">$B$13</f>
        <v>Resolved</v>
      </c>
      <c r="G104" s="23"/>
    </row>
    <row r="105" spans="2:7" x14ac:dyDescent="0.25">
      <c r="B105" s="20">
        <v>83</v>
      </c>
      <c r="C105" s="23" t="s">
        <v>304</v>
      </c>
      <c r="D105" s="24">
        <v>45751</v>
      </c>
      <c r="E105" s="20" t="s">
        <v>38</v>
      </c>
      <c r="F105" s="23" t="str">
        <f t="shared" si="10"/>
        <v>Resolved</v>
      </c>
      <c r="G105" s="23"/>
    </row>
    <row r="106" spans="2:7" ht="75" x14ac:dyDescent="0.25">
      <c r="B106" s="20">
        <v>84</v>
      </c>
      <c r="C106" s="23" t="s">
        <v>306</v>
      </c>
      <c r="D106" s="24">
        <v>45751</v>
      </c>
      <c r="E106" s="20" t="s">
        <v>38</v>
      </c>
      <c r="F106" s="23" t="str">
        <f t="shared" si="10"/>
        <v>Resolved</v>
      </c>
      <c r="G106" s="23" t="s">
        <v>307</v>
      </c>
    </row>
    <row r="107" spans="2:7" ht="60" x14ac:dyDescent="0.25">
      <c r="B107" s="20">
        <v>85</v>
      </c>
      <c r="C107" s="23" t="s">
        <v>308</v>
      </c>
      <c r="D107" s="24">
        <v>45751</v>
      </c>
      <c r="E107" s="20" t="s">
        <v>38</v>
      </c>
      <c r="F107" s="23" t="str">
        <f t="shared" si="10"/>
        <v>Resolved</v>
      </c>
      <c r="G107" s="23"/>
    </row>
    <row r="108" spans="2:7" x14ac:dyDescent="0.25">
      <c r="B108" s="20">
        <v>86</v>
      </c>
      <c r="C108" s="23" t="s">
        <v>309</v>
      </c>
      <c r="D108" s="24">
        <v>45751</v>
      </c>
      <c r="E108" s="20" t="s">
        <v>38</v>
      </c>
      <c r="F108" s="23" t="str">
        <f t="shared" si="10"/>
        <v>Resolved</v>
      </c>
      <c r="G108" s="23"/>
    </row>
    <row r="109" spans="2:7" ht="30" x14ac:dyDescent="0.25">
      <c r="B109" s="20">
        <v>87</v>
      </c>
      <c r="C109" s="23" t="s">
        <v>311</v>
      </c>
      <c r="D109" s="24">
        <v>45751</v>
      </c>
      <c r="E109" s="20" t="s">
        <v>38</v>
      </c>
      <c r="F109" s="23" t="str">
        <f t="shared" si="10"/>
        <v>Resolved</v>
      </c>
      <c r="G109" s="23" t="s">
        <v>312</v>
      </c>
    </row>
    <row r="110" spans="2:7" ht="45" x14ac:dyDescent="0.25">
      <c r="B110" s="20">
        <v>88</v>
      </c>
      <c r="C110" s="23" t="s">
        <v>310</v>
      </c>
      <c r="D110" s="24">
        <v>45751</v>
      </c>
      <c r="E110" s="20" t="s">
        <v>81</v>
      </c>
      <c r="F110" s="23" t="str">
        <f t="shared" si="10"/>
        <v>Resolved</v>
      </c>
      <c r="G110" s="23"/>
    </row>
    <row r="111" spans="2:7" s="20" customFormat="1" ht="90" x14ac:dyDescent="0.25">
      <c r="B111" s="20">
        <v>89</v>
      </c>
      <c r="C111" s="23" t="s">
        <v>300</v>
      </c>
      <c r="D111" s="24">
        <v>45751</v>
      </c>
      <c r="E111" s="20" t="s">
        <v>38</v>
      </c>
      <c r="F111" s="23" t="str">
        <f t="shared" si="9"/>
        <v>Resolved</v>
      </c>
      <c r="G111" s="23" t="s">
        <v>314</v>
      </c>
    </row>
    <row r="112" spans="2:7" ht="45" x14ac:dyDescent="0.25">
      <c r="B112" s="20">
        <v>90</v>
      </c>
      <c r="C112" s="23" t="s">
        <v>357</v>
      </c>
      <c r="D112" s="24">
        <v>45755</v>
      </c>
      <c r="E112" s="20" t="s">
        <v>81</v>
      </c>
      <c r="F112" s="23" t="str">
        <f t="shared" si="9"/>
        <v>Resolved</v>
      </c>
      <c r="G112" s="23"/>
    </row>
    <row r="113" spans="2:7" ht="45" x14ac:dyDescent="0.25">
      <c r="B113" s="20">
        <v>91</v>
      </c>
      <c r="C113" s="23" t="s">
        <v>358</v>
      </c>
      <c r="D113" s="24">
        <v>45755</v>
      </c>
      <c r="E113" s="20" t="s">
        <v>76</v>
      </c>
      <c r="F113" s="23" t="str">
        <f t="shared" ref="F113:F115" si="11">$B$11</f>
        <v>Pending</v>
      </c>
      <c r="G113" s="23"/>
    </row>
    <row r="114" spans="2:7" ht="45" x14ac:dyDescent="0.25">
      <c r="B114" s="20">
        <v>92</v>
      </c>
      <c r="C114" s="23" t="s">
        <v>360</v>
      </c>
      <c r="D114" s="24">
        <v>45755</v>
      </c>
      <c r="E114" s="20" t="s">
        <v>76</v>
      </c>
      <c r="F114" s="23" t="str">
        <f t="shared" si="11"/>
        <v>Pending</v>
      </c>
      <c r="G114" s="23"/>
    </row>
    <row r="115" spans="2:7" ht="135" x14ac:dyDescent="0.25">
      <c r="B115" s="20">
        <v>93</v>
      </c>
      <c r="C115" s="23" t="s">
        <v>422</v>
      </c>
      <c r="D115" s="24">
        <v>45762</v>
      </c>
      <c r="E115" s="20" t="s">
        <v>92</v>
      </c>
      <c r="F115" s="23" t="str">
        <f t="shared" si="11"/>
        <v>Pending</v>
      </c>
      <c r="G115" s="23" t="s">
        <v>423</v>
      </c>
    </row>
    <row r="116" spans="2:7" x14ac:dyDescent="0.25">
      <c r="B116" s="20">
        <v>94</v>
      </c>
      <c r="C116" s="23"/>
      <c r="D116" s="24"/>
      <c r="E116" s="20"/>
      <c r="F116" s="23"/>
      <c r="G116" s="23"/>
    </row>
    <row r="117" spans="2:7" x14ac:dyDescent="0.25">
      <c r="B117" s="20">
        <v>95</v>
      </c>
      <c r="C117" s="23"/>
      <c r="D117" s="24"/>
      <c r="E117" s="20"/>
      <c r="F117" s="23"/>
      <c r="G117" s="23"/>
    </row>
    <row r="118" spans="2:7" x14ac:dyDescent="0.25">
      <c r="B118" s="20">
        <v>96</v>
      </c>
      <c r="C118" s="23"/>
      <c r="D118" s="24"/>
      <c r="E118" s="20"/>
      <c r="F118" s="23"/>
      <c r="G118" s="23"/>
    </row>
    <row r="119" spans="2:7" x14ac:dyDescent="0.25">
      <c r="B119" s="20">
        <v>97</v>
      </c>
      <c r="C119" s="23"/>
      <c r="D119" s="24"/>
      <c r="E119" s="20"/>
      <c r="F119" s="23"/>
      <c r="G119" s="23"/>
    </row>
    <row r="120" spans="2:7" x14ac:dyDescent="0.25">
      <c r="B120" s="20">
        <v>98</v>
      </c>
      <c r="C120" s="23"/>
      <c r="D120" s="24"/>
      <c r="E120" s="20"/>
      <c r="F120" s="23"/>
      <c r="G120" s="23"/>
    </row>
    <row r="121" spans="2:7" x14ac:dyDescent="0.25">
      <c r="B121" s="20">
        <v>99</v>
      </c>
      <c r="C121" s="23"/>
      <c r="D121" s="24"/>
      <c r="E121" s="20"/>
      <c r="F121" s="23"/>
      <c r="G121" s="23"/>
    </row>
    <row r="122" spans="2:7" x14ac:dyDescent="0.25">
      <c r="B122" s="20">
        <v>100</v>
      </c>
      <c r="C122" s="23"/>
      <c r="D122" s="24"/>
      <c r="E122" s="20"/>
      <c r="F122" s="23"/>
      <c r="G122" s="23"/>
    </row>
  </sheetData>
  <sheetProtection algorithmName="SHA-512" hashValue="Lpg43YAqfeK54GSsyGt9ipAXoZehtKtQHCnjqEHDE9dZ/Ou7bck8GnhrmqeHA8x1uXHXi0mhi9ZRdLgqkPJyug==" saltValue="fSJ1I5bS55fkCaAxmQF2P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5" x14ac:dyDescent="0.25"/>
  <cols>
    <col min="1" max="1" width="3.7109375" customWidth="1"/>
    <col min="2" max="2" width="92.28515625" bestFit="1" customWidth="1"/>
    <col min="3" max="3" width="37.140625" customWidth="1"/>
    <col min="4" max="5" width="16.7109375" customWidth="1"/>
    <col min="6" max="17" width="16.7109375" style="7" customWidth="1"/>
  </cols>
  <sheetData>
    <row r="2" spans="1:17" s="71" customFormat="1" ht="21" x14ac:dyDescent="0.35">
      <c r="B2" s="71" t="s">
        <v>158</v>
      </c>
    </row>
    <row r="4" spans="1:17" x14ac:dyDescent="0.25">
      <c r="A4" t="s">
        <v>15</v>
      </c>
      <c r="B4" t="s">
        <v>159</v>
      </c>
      <c r="F4"/>
      <c r="G4"/>
      <c r="H4"/>
      <c r="I4"/>
      <c r="J4"/>
      <c r="K4"/>
      <c r="L4"/>
      <c r="M4"/>
      <c r="N4"/>
      <c r="O4"/>
      <c r="P4"/>
      <c r="Q4"/>
    </row>
    <row r="5" spans="1:17" x14ac:dyDescent="0.25">
      <c r="A5" t="s">
        <v>15</v>
      </c>
      <c r="B5" t="s">
        <v>160</v>
      </c>
      <c r="G5"/>
      <c r="H5"/>
      <c r="I5"/>
      <c r="J5"/>
      <c r="K5"/>
      <c r="L5"/>
      <c r="M5"/>
      <c r="N5"/>
      <c r="O5"/>
      <c r="P5"/>
      <c r="Q5"/>
    </row>
    <row r="6" spans="1:17" x14ac:dyDescent="0.25">
      <c r="A6" t="s">
        <v>15</v>
      </c>
      <c r="B6" s="18" t="s">
        <v>161</v>
      </c>
      <c r="G6"/>
      <c r="H6"/>
      <c r="I6"/>
      <c r="J6"/>
      <c r="K6"/>
      <c r="L6"/>
      <c r="M6"/>
      <c r="N6"/>
      <c r="O6"/>
      <c r="P6"/>
      <c r="Q6"/>
    </row>
    <row r="7" spans="1:17" x14ac:dyDescent="0.25">
      <c r="G7"/>
      <c r="H7"/>
      <c r="I7"/>
      <c r="J7"/>
      <c r="K7"/>
      <c r="L7"/>
      <c r="M7"/>
      <c r="N7"/>
      <c r="O7"/>
      <c r="P7"/>
      <c r="Q7"/>
    </row>
    <row r="8" spans="1:17" s="72" customFormat="1" ht="21" x14ac:dyDescent="0.35">
      <c r="B8" s="72" t="s">
        <v>363</v>
      </c>
    </row>
    <row r="9" spans="1:17" x14ac:dyDescent="0.25">
      <c r="G9"/>
      <c r="H9"/>
      <c r="I9"/>
      <c r="J9"/>
      <c r="K9"/>
      <c r="L9"/>
      <c r="M9"/>
      <c r="N9"/>
      <c r="O9"/>
      <c r="P9"/>
      <c r="Q9"/>
    </row>
    <row r="10" spans="1:17" s="16" customFormat="1" x14ac:dyDescent="0.25">
      <c r="B10" s="16" t="s">
        <v>187</v>
      </c>
      <c r="C10" s="16" t="s">
        <v>188</v>
      </c>
      <c r="E10" s="16" t="s">
        <v>189</v>
      </c>
      <c r="F10" s="73"/>
      <c r="H10" s="73"/>
      <c r="I10" s="73"/>
      <c r="J10" s="73"/>
      <c r="K10" s="73"/>
      <c r="L10" s="73"/>
      <c r="M10" s="73"/>
      <c r="N10" s="73"/>
      <c r="O10" s="73"/>
      <c r="P10" s="73"/>
      <c r="Q10" s="73"/>
    </row>
    <row r="11" spans="1:17" x14ac:dyDescent="0.2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2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2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1" x14ac:dyDescent="0.35">
      <c r="B15" s="72" t="s">
        <v>364</v>
      </c>
    </row>
    <row r="17" spans="2:2" x14ac:dyDescent="0.25">
      <c r="B17" s="16" t="s">
        <v>162</v>
      </c>
    </row>
    <row r="19" spans="2:2" x14ac:dyDescent="0.25">
      <c r="B19" t="s">
        <v>164</v>
      </c>
    </row>
    <row r="20" spans="2:2" x14ac:dyDescent="0.25">
      <c r="B20" t="s">
        <v>10</v>
      </c>
    </row>
    <row r="22" spans="2:2" x14ac:dyDescent="0.25">
      <c r="B22" s="16" t="s">
        <v>345</v>
      </c>
    </row>
    <row r="23" spans="2:2" x14ac:dyDescent="0.25">
      <c r="B23" s="16"/>
    </row>
    <row r="24" spans="2:2" x14ac:dyDescent="0.25">
      <c r="B24" t="s">
        <v>334</v>
      </c>
    </row>
    <row r="25" spans="2:2" x14ac:dyDescent="0.25">
      <c r="B25" t="s">
        <v>335</v>
      </c>
    </row>
    <row r="26" spans="2:2" x14ac:dyDescent="0.25">
      <c r="B26" t="s">
        <v>332</v>
      </c>
    </row>
    <row r="28" spans="2:2" x14ac:dyDescent="0.25">
      <c r="B28" s="16" t="s">
        <v>346</v>
      </c>
    </row>
    <row r="30" spans="2:2" x14ac:dyDescent="0.25">
      <c r="B30" t="s">
        <v>313</v>
      </c>
    </row>
    <row r="31" spans="2:2" x14ac:dyDescent="0.25">
      <c r="B31" t="s">
        <v>12</v>
      </c>
    </row>
    <row r="32" spans="2:2" x14ac:dyDescent="0.25">
      <c r="B32" t="s">
        <v>165</v>
      </c>
    </row>
    <row r="33" spans="2:17" x14ac:dyDescent="0.25">
      <c r="B33" t="s">
        <v>166</v>
      </c>
    </row>
    <row r="35" spans="2:17" x14ac:dyDescent="0.25">
      <c r="B35" s="16" t="s">
        <v>353</v>
      </c>
    </row>
    <row r="37" spans="2:17" x14ac:dyDescent="0.25">
      <c r="B37" t="str">
        <f t="shared" ref="B37:B43" si="0">D38</f>
        <v>Gas Collection System Component (e.g., blower, well, valve, port)</v>
      </c>
      <c r="C37" s="7"/>
      <c r="D37" s="7" t="s">
        <v>354</v>
      </c>
      <c r="E37" s="7"/>
      <c r="F37" s="8"/>
      <c r="G37" s="8"/>
      <c r="H37" s="8"/>
      <c r="I37" s="8"/>
      <c r="J37" s="8"/>
      <c r="K37" s="8"/>
      <c r="P37"/>
      <c r="Q37"/>
    </row>
    <row r="38" spans="2:17" x14ac:dyDescent="0.2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25">
      <c r="B39" t="str">
        <f t="shared" si="0"/>
        <v>Landfill Surface: Daily Cover</v>
      </c>
      <c r="D39" s="7" t="str">
        <v>Gas Control Device/Control System Component</v>
      </c>
      <c r="E39" s="7"/>
      <c r="F39" s="8"/>
      <c r="G39" s="8"/>
      <c r="H39" s="8"/>
      <c r="I39" s="8"/>
      <c r="J39" s="8"/>
      <c r="K39" s="8"/>
      <c r="P39"/>
      <c r="Q39"/>
    </row>
    <row r="40" spans="2:17" x14ac:dyDescent="0.25">
      <c r="B40" t="str">
        <f t="shared" si="0"/>
        <v>Landfill Surface: Final Cover</v>
      </c>
      <c r="D40" s="7" t="str">
        <v>Landfill Surface: Daily Cover</v>
      </c>
      <c r="E40" s="7"/>
      <c r="F40" s="8"/>
      <c r="G40" s="8"/>
      <c r="H40" s="8"/>
      <c r="I40" s="8"/>
      <c r="J40" s="8"/>
      <c r="K40" s="8"/>
      <c r="P40"/>
      <c r="Q40"/>
    </row>
    <row r="41" spans="2:17" x14ac:dyDescent="0.25">
      <c r="B41" t="str">
        <f t="shared" si="0"/>
        <v>Landfill Surface: Intermediate Cover</v>
      </c>
      <c r="D41" s="7" t="str">
        <v>Landfill Surface: Final Cover</v>
      </c>
      <c r="E41" s="7"/>
      <c r="F41" s="8"/>
      <c r="G41" s="8"/>
      <c r="H41" s="8"/>
      <c r="I41" s="8"/>
      <c r="J41" s="8"/>
      <c r="K41" s="8"/>
      <c r="P41"/>
      <c r="Q41"/>
    </row>
    <row r="42" spans="2:17" x14ac:dyDescent="0.25">
      <c r="B42" t="str">
        <f t="shared" si="0"/>
        <v>Leachate Management System</v>
      </c>
      <c r="D42" s="7" t="str">
        <v>Landfill Surface: Intermediate Cover</v>
      </c>
      <c r="E42" s="7"/>
      <c r="F42" s="8"/>
      <c r="G42" s="8"/>
      <c r="H42" s="8"/>
      <c r="I42" s="8"/>
      <c r="J42" s="8"/>
      <c r="K42" s="8"/>
      <c r="P42"/>
      <c r="Q42"/>
    </row>
    <row r="43" spans="2:17" x14ac:dyDescent="0.2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25">
      <c r="D44" s="7" t="str">
        <v>Working Face (area where active filling was being conducted at the time of detection)</v>
      </c>
    </row>
    <row r="45" spans="2:17" x14ac:dyDescent="0.25">
      <c r="B45" s="16" t="s">
        <v>347</v>
      </c>
    </row>
    <row r="46" spans="2:17" x14ac:dyDescent="0.25">
      <c r="B46" s="16"/>
    </row>
    <row r="47" spans="2:17" x14ac:dyDescent="0.25">
      <c r="B47" t="s">
        <v>163</v>
      </c>
    </row>
    <row r="48" spans="2:17" ht="15" customHeight="1" x14ac:dyDescent="0.25">
      <c r="B48" s="67" t="str" cm="1">
        <f t="array" ref="B48:B58">_xlfn._xlws.SORT(_xlfn.UNIQUE(_xlfn.TOCOL(C64:M70, 1)))</f>
        <v>Collection system downtime</v>
      </c>
      <c r="E48" s="7"/>
      <c r="Q48"/>
    </row>
    <row r="49" spans="2:17" ht="15" customHeight="1" x14ac:dyDescent="0.25">
      <c r="B49" s="69" t="str">
        <v>Construction - New Well Installation</v>
      </c>
      <c r="E49" s="7"/>
      <c r="Q49"/>
    </row>
    <row r="50" spans="2:17" ht="15" customHeight="1" x14ac:dyDescent="0.25">
      <c r="B50" s="70" t="str">
        <v>Construction - Well Raising or Horizontal Extension</v>
      </c>
      <c r="E50" s="7"/>
      <c r="Q50"/>
    </row>
    <row r="51" spans="2:17" ht="15" customHeight="1" x14ac:dyDescent="0.25">
      <c r="B51" s="68" t="str">
        <v>Cover integrity</v>
      </c>
      <c r="E51" s="7"/>
      <c r="Q51"/>
    </row>
    <row r="52" spans="2:17" ht="15" customHeight="1" x14ac:dyDescent="0.25">
      <c r="B52" s="67" t="str">
        <v>Cover-related Construction (Excavation/ Exposed Operations/ Re-grading)</v>
      </c>
      <c r="E52" s="7"/>
      <c r="Q52"/>
    </row>
    <row r="53" spans="2:17" ht="15" customHeight="1" x14ac:dyDescent="0.25">
      <c r="B53" s="68" t="str">
        <v>Cracked/Broken Seal</v>
      </c>
      <c r="E53" s="7"/>
      <c r="Q53"/>
    </row>
    <row r="54" spans="2:17" ht="15" customHeight="1" x14ac:dyDescent="0.25">
      <c r="B54" s="67" t="str">
        <v>Damaged component</v>
      </c>
      <c r="E54" s="7"/>
      <c r="Q54"/>
    </row>
    <row r="55" spans="2:17" ht="15" customHeight="1" x14ac:dyDescent="0.25">
      <c r="B55" s="67" t="str">
        <v>Insufficient vacuum</v>
      </c>
      <c r="E55" s="7"/>
      <c r="Q55"/>
    </row>
    <row r="56" spans="2:17" ht="15" customHeight="1" x14ac:dyDescent="0.25">
      <c r="B56" s="69" t="str">
        <v>Offline Gas Collection Well(s)</v>
      </c>
      <c r="E56" s="7"/>
      <c r="Q56"/>
    </row>
    <row r="57" spans="2:17" ht="15" customHeight="1" x14ac:dyDescent="0.25">
      <c r="B57" s="70" t="str">
        <v>Other</v>
      </c>
      <c r="E57" s="7"/>
      <c r="Q57"/>
    </row>
    <row r="58" spans="2:17" ht="15" customHeight="1" x14ac:dyDescent="0.25">
      <c r="B58" s="68" t="str">
        <v>Uncontrolled Area (no gas collection infrastructure)</v>
      </c>
      <c r="E58" s="7"/>
      <c r="Q58"/>
    </row>
    <row r="60" spans="2:17" x14ac:dyDescent="0.25">
      <c r="B60" s="16" t="s">
        <v>348</v>
      </c>
    </row>
    <row r="61" spans="2:17" x14ac:dyDescent="0.25">
      <c r="C61" s="7"/>
      <c r="D61" s="7"/>
      <c r="E61" s="12" t="s">
        <v>175</v>
      </c>
    </row>
    <row r="62" spans="2:17" ht="21" x14ac:dyDescent="0.35">
      <c r="B62" s="3" t="s">
        <v>176</v>
      </c>
      <c r="C62" s="7"/>
      <c r="D62" s="7"/>
      <c r="E62" s="7"/>
    </row>
    <row r="63" spans="2:17" ht="15.75" x14ac:dyDescent="0.25">
      <c r="B63" s="2" t="s">
        <v>177</v>
      </c>
      <c r="C63" s="9" t="s">
        <v>178</v>
      </c>
      <c r="D63" s="7"/>
      <c r="E63" s="7"/>
    </row>
    <row r="64" spans="2:17" ht="59.65" customHeight="1" x14ac:dyDescent="0.25">
      <c r="B64" s="6" t="s">
        <v>399</v>
      </c>
      <c r="C64" s="4"/>
      <c r="D64" s="11" t="s">
        <v>179</v>
      </c>
      <c r="E64" s="4" t="s">
        <v>180</v>
      </c>
      <c r="F64" s="5" t="s">
        <v>181</v>
      </c>
      <c r="G64" s="4" t="s">
        <v>172</v>
      </c>
      <c r="H64" s="5" t="s">
        <v>182</v>
      </c>
      <c r="I64" s="4"/>
      <c r="J64" s="4"/>
      <c r="K64" s="4"/>
      <c r="L64" s="4"/>
      <c r="M64" s="1" t="s">
        <v>174</v>
      </c>
    </row>
    <row r="65" spans="2:13" ht="59.65" customHeight="1" x14ac:dyDescent="0.2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65" customHeight="1" x14ac:dyDescent="0.2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65" customHeight="1" x14ac:dyDescent="0.25">
      <c r="B67" s="6" t="s">
        <v>169</v>
      </c>
      <c r="C67" s="4" t="s">
        <v>171</v>
      </c>
      <c r="D67" s="4" t="s">
        <v>179</v>
      </c>
      <c r="E67" s="4" t="s">
        <v>180</v>
      </c>
      <c r="F67" s="13"/>
      <c r="G67" s="4" t="s">
        <v>172</v>
      </c>
      <c r="H67" s="5" t="s">
        <v>182</v>
      </c>
      <c r="I67" s="4" t="s">
        <v>183</v>
      </c>
      <c r="J67" s="4" t="s">
        <v>184</v>
      </c>
      <c r="K67" s="4" t="s">
        <v>173</v>
      </c>
      <c r="L67" s="4" t="s">
        <v>185</v>
      </c>
      <c r="M67" s="1" t="s">
        <v>174</v>
      </c>
    </row>
    <row r="68" spans="2:13" ht="59.65" customHeight="1" x14ac:dyDescent="0.25">
      <c r="B68" s="10" t="s">
        <v>170</v>
      </c>
      <c r="C68" s="4"/>
      <c r="D68" s="4" t="s">
        <v>179</v>
      </c>
      <c r="E68" s="4"/>
      <c r="F68" s="5"/>
      <c r="G68" s="4" t="s">
        <v>172</v>
      </c>
      <c r="H68" s="4"/>
      <c r="I68" s="4"/>
      <c r="J68" s="4" t="s">
        <v>184</v>
      </c>
      <c r="K68" s="4"/>
      <c r="L68" s="4"/>
      <c r="M68" s="1" t="s">
        <v>174</v>
      </c>
    </row>
    <row r="69" spans="2:13" ht="59.65" customHeight="1" x14ac:dyDescent="0.25">
      <c r="B69" s="10" t="s">
        <v>186</v>
      </c>
      <c r="C69" s="4"/>
      <c r="D69" s="4" t="s">
        <v>179</v>
      </c>
      <c r="E69" s="11" t="s">
        <v>180</v>
      </c>
      <c r="F69" s="5" t="s">
        <v>181</v>
      </c>
      <c r="G69" s="4" t="s">
        <v>172</v>
      </c>
      <c r="H69" s="4"/>
      <c r="I69" s="4"/>
      <c r="J69" s="4" t="s">
        <v>184</v>
      </c>
      <c r="K69" s="4" t="s">
        <v>173</v>
      </c>
      <c r="L69" s="4"/>
      <c r="M69" s="1" t="s">
        <v>174</v>
      </c>
    </row>
    <row r="70" spans="2:13" ht="59.65" customHeight="1" x14ac:dyDescent="0.25">
      <c r="B70" s="6" t="s">
        <v>13</v>
      </c>
      <c r="C70" s="4"/>
      <c r="D70" s="4"/>
      <c r="E70" s="4"/>
      <c r="F70" s="5"/>
      <c r="G70" s="4" t="s">
        <v>172</v>
      </c>
      <c r="H70" s="4"/>
      <c r="I70" s="4"/>
      <c r="J70" s="4" t="s">
        <v>184</v>
      </c>
      <c r="K70" s="4"/>
      <c r="L70" s="4"/>
      <c r="M70" s="1" t="s">
        <v>174</v>
      </c>
    </row>
    <row r="72" spans="2:13" x14ac:dyDescent="0.25">
      <c r="B72" s="16" t="s">
        <v>349</v>
      </c>
    </row>
    <row r="74" spans="2:13" x14ac:dyDescent="0.25">
      <c r="B74" t="str" cm="1">
        <f t="array" ref="B74:C125">_xlfn.HSTACK(_xlfn.TOCOL(_xlfn.IFS(C64:M70&lt;&gt;"",B64:B70),3),_xlfn.TOCOL(C64:M70,1))</f>
        <v>Working Face (area where active filling was being conducted at the time of detection)</v>
      </c>
      <c r="C74" t="str">
        <v>Offline Gas Collection Well(s)</v>
      </c>
      <c r="G74"/>
    </row>
    <row r="75" spans="2:13" x14ac:dyDescent="0.25">
      <c r="B75" t="str">
        <v>Working Face (area where active filling was being conducted at the time of detection)</v>
      </c>
      <c r="C75" t="str">
        <v>Construction - New Well Installation</v>
      </c>
      <c r="G75"/>
    </row>
    <row r="76" spans="2:13" x14ac:dyDescent="0.25">
      <c r="B76" t="str">
        <v>Working Face (area where active filling was being conducted at the time of detection)</v>
      </c>
      <c r="C76" t="str">
        <v>Construction - Well Raising or Horizontal Extension</v>
      </c>
      <c r="G76"/>
    </row>
    <row r="77" spans="2:13" x14ac:dyDescent="0.25">
      <c r="B77" t="str">
        <v>Working Face (area where active filling was being conducted at the time of detection)</v>
      </c>
      <c r="C77" t="str">
        <v>Cover-related Construction (Excavation/ Exposed Operations/ Re-grading)</v>
      </c>
      <c r="G77"/>
    </row>
    <row r="78" spans="2:13" x14ac:dyDescent="0.25">
      <c r="B78" t="str">
        <v>Working Face (area where active filling was being conducted at the time of detection)</v>
      </c>
      <c r="C78" t="str">
        <v>Uncontrolled Area (no gas collection infrastructure)</v>
      </c>
      <c r="G78"/>
    </row>
    <row r="79" spans="2:13" x14ac:dyDescent="0.25">
      <c r="B79" t="str">
        <v>Working Face (area where active filling was being conducted at the time of detection)</v>
      </c>
      <c r="C79" t="str">
        <v>Other</v>
      </c>
      <c r="G79"/>
    </row>
    <row r="80" spans="2:13" x14ac:dyDescent="0.25">
      <c r="B80" t="str">
        <v>Landfill Surface: Daily Cover</v>
      </c>
      <c r="C80" t="str">
        <v>Collection system downtime</v>
      </c>
      <c r="G80"/>
    </row>
    <row r="81" spans="2:7" x14ac:dyDescent="0.25">
      <c r="B81" t="str">
        <v>Landfill Surface: Daily Cover</v>
      </c>
      <c r="C81" t="str">
        <v>Offline Gas Collection Well(s)</v>
      </c>
      <c r="G81"/>
    </row>
    <row r="82" spans="2:7" x14ac:dyDescent="0.25">
      <c r="B82" t="str">
        <v>Landfill Surface: Daily Cover</v>
      </c>
      <c r="C82" t="str">
        <v>Construction - New Well Installation</v>
      </c>
      <c r="G82"/>
    </row>
    <row r="83" spans="2:7" x14ac:dyDescent="0.25">
      <c r="B83" t="str">
        <v>Landfill Surface: Daily Cover</v>
      </c>
      <c r="C83" t="str">
        <v>Construction - Well Raising or Horizontal Extension</v>
      </c>
      <c r="G83"/>
    </row>
    <row r="84" spans="2:7" x14ac:dyDescent="0.25">
      <c r="B84" t="str">
        <v>Landfill Surface: Daily Cover</v>
      </c>
      <c r="C84" t="str">
        <v>Cover-related Construction (Excavation/ Exposed Operations/ Re-grading)</v>
      </c>
      <c r="G84"/>
    </row>
    <row r="85" spans="2:7" x14ac:dyDescent="0.25">
      <c r="B85" t="str">
        <v>Landfill Surface: Daily Cover</v>
      </c>
      <c r="C85" t="str">
        <v>Uncontrolled Area (no gas collection infrastructure)</v>
      </c>
      <c r="G85"/>
    </row>
    <row r="86" spans="2:7" x14ac:dyDescent="0.25">
      <c r="B86" t="str">
        <v>Landfill Surface: Daily Cover</v>
      </c>
      <c r="C86" t="str">
        <v>Cover integrity</v>
      </c>
      <c r="G86"/>
    </row>
    <row r="87" spans="2:7" x14ac:dyDescent="0.25">
      <c r="B87" t="str">
        <v>Landfill Surface: Daily Cover</v>
      </c>
      <c r="C87" t="str">
        <v>Damaged component</v>
      </c>
      <c r="G87"/>
    </row>
    <row r="88" spans="2:7" x14ac:dyDescent="0.25">
      <c r="B88" t="str">
        <v>Landfill Surface: Daily Cover</v>
      </c>
      <c r="C88" t="str">
        <v>Insufficient vacuum</v>
      </c>
      <c r="G88"/>
    </row>
    <row r="89" spans="2:7" x14ac:dyDescent="0.25">
      <c r="B89" t="str">
        <v>Landfill Surface: Daily Cover</v>
      </c>
      <c r="C89" t="str">
        <v>Cracked/Broken Seal</v>
      </c>
      <c r="G89"/>
    </row>
    <row r="90" spans="2:7" x14ac:dyDescent="0.25">
      <c r="B90" t="str">
        <v>Landfill Surface: Daily Cover</v>
      </c>
      <c r="C90" t="str">
        <v>Other</v>
      </c>
      <c r="G90"/>
    </row>
    <row r="91" spans="2:7" x14ac:dyDescent="0.25">
      <c r="B91" t="str">
        <v>Landfill Surface: Intermediate Cover</v>
      </c>
      <c r="C91" t="str">
        <v>Collection system downtime</v>
      </c>
      <c r="G91"/>
    </row>
    <row r="92" spans="2:7" x14ac:dyDescent="0.25">
      <c r="B92" t="str">
        <v>Landfill Surface: Intermediate Cover</v>
      </c>
      <c r="C92" t="str">
        <v>Offline Gas Collection Well(s)</v>
      </c>
      <c r="G92"/>
    </row>
    <row r="93" spans="2:7" x14ac:dyDescent="0.25">
      <c r="B93" t="str">
        <v>Landfill Surface: Intermediate Cover</v>
      </c>
      <c r="C93" t="str">
        <v>Construction - New Well Installation</v>
      </c>
      <c r="G93"/>
    </row>
    <row r="94" spans="2:7" x14ac:dyDescent="0.25">
      <c r="B94" t="str">
        <v>Landfill Surface: Intermediate Cover</v>
      </c>
      <c r="C94" t="str">
        <v>Construction - Well Raising or Horizontal Extension</v>
      </c>
      <c r="G94"/>
    </row>
    <row r="95" spans="2:7" x14ac:dyDescent="0.25">
      <c r="B95" t="str">
        <v>Landfill Surface: Intermediate Cover</v>
      </c>
      <c r="C95" t="str">
        <v>Cover-related Construction (Excavation/ Exposed Operations/ Re-grading)</v>
      </c>
      <c r="G95"/>
    </row>
    <row r="96" spans="2:7" x14ac:dyDescent="0.25">
      <c r="B96" t="str">
        <v>Landfill Surface: Intermediate Cover</v>
      </c>
      <c r="C96" t="str">
        <v>Uncontrolled Area (no gas collection infrastructure)</v>
      </c>
      <c r="G96"/>
    </row>
    <row r="97" spans="2:7" x14ac:dyDescent="0.25">
      <c r="B97" t="str">
        <v>Landfill Surface: Intermediate Cover</v>
      </c>
      <c r="C97" t="str">
        <v>Cover integrity</v>
      </c>
      <c r="G97"/>
    </row>
    <row r="98" spans="2:7" x14ac:dyDescent="0.25">
      <c r="B98" t="str">
        <v>Landfill Surface: Intermediate Cover</v>
      </c>
      <c r="C98" t="str">
        <v>Damaged component</v>
      </c>
      <c r="G98"/>
    </row>
    <row r="99" spans="2:7" x14ac:dyDescent="0.25">
      <c r="B99" t="str">
        <v>Landfill Surface: Intermediate Cover</v>
      </c>
      <c r="C99" t="str">
        <v>Insufficient vacuum</v>
      </c>
      <c r="G99"/>
    </row>
    <row r="100" spans="2:7" x14ac:dyDescent="0.25">
      <c r="B100" t="str">
        <v>Landfill Surface: Intermediate Cover</v>
      </c>
      <c r="C100" t="str">
        <v>Cracked/Broken Seal</v>
      </c>
      <c r="G100"/>
    </row>
    <row r="101" spans="2:7" x14ac:dyDescent="0.25">
      <c r="B101" t="str">
        <v>Landfill Surface: Intermediate Cover</v>
      </c>
      <c r="C101" t="str">
        <v>Other</v>
      </c>
      <c r="G101"/>
    </row>
    <row r="102" spans="2:7" x14ac:dyDescent="0.25">
      <c r="B102" t="str">
        <v>Landfill Surface: Final Cover</v>
      </c>
      <c r="C102" t="str">
        <v>Collection system downtime</v>
      </c>
      <c r="G102"/>
    </row>
    <row r="103" spans="2:7" x14ac:dyDescent="0.25">
      <c r="B103" t="str">
        <v>Landfill Surface: Final Cover</v>
      </c>
      <c r="C103" t="str">
        <v>Offline Gas Collection Well(s)</v>
      </c>
      <c r="G103"/>
    </row>
    <row r="104" spans="2:7" x14ac:dyDescent="0.25">
      <c r="B104" t="str">
        <v>Landfill Surface: Final Cover</v>
      </c>
      <c r="C104" t="str">
        <v>Construction - New Well Installation</v>
      </c>
      <c r="G104"/>
    </row>
    <row r="105" spans="2:7" x14ac:dyDescent="0.25">
      <c r="B105" t="str">
        <v>Landfill Surface: Final Cover</v>
      </c>
      <c r="C105" t="str">
        <v>Cover-related Construction (Excavation/ Exposed Operations/ Re-grading)</v>
      </c>
      <c r="G105"/>
    </row>
    <row r="106" spans="2:7" x14ac:dyDescent="0.25">
      <c r="B106" t="str">
        <v>Landfill Surface: Final Cover</v>
      </c>
      <c r="C106" t="str">
        <v>Uncontrolled Area (no gas collection infrastructure)</v>
      </c>
      <c r="G106"/>
    </row>
    <row r="107" spans="2:7" x14ac:dyDescent="0.25">
      <c r="B107" t="str">
        <v>Landfill Surface: Final Cover</v>
      </c>
      <c r="C107" t="str">
        <v>Cover integrity</v>
      </c>
      <c r="G107"/>
    </row>
    <row r="108" spans="2:7" x14ac:dyDescent="0.25">
      <c r="B108" t="str">
        <v>Landfill Surface: Final Cover</v>
      </c>
      <c r="C108" t="str">
        <v>Damaged component</v>
      </c>
      <c r="G108"/>
    </row>
    <row r="109" spans="2:7" x14ac:dyDescent="0.25">
      <c r="B109" t="str">
        <v>Landfill Surface: Final Cover</v>
      </c>
      <c r="C109" t="str">
        <v>Insufficient vacuum</v>
      </c>
      <c r="G109"/>
    </row>
    <row r="110" spans="2:7" x14ac:dyDescent="0.25">
      <c r="B110" t="str">
        <v>Landfill Surface: Final Cover</v>
      </c>
      <c r="C110" t="str">
        <v>Cracked/Broken Seal</v>
      </c>
      <c r="G110"/>
    </row>
    <row r="111" spans="2:7" x14ac:dyDescent="0.25">
      <c r="B111" t="str">
        <v>Landfill Surface: Final Cover</v>
      </c>
      <c r="C111" t="str">
        <v>Other</v>
      </c>
      <c r="G111"/>
    </row>
    <row r="112" spans="2:7" x14ac:dyDescent="0.25">
      <c r="B112" t="str">
        <v>Leachate Management System</v>
      </c>
      <c r="C112" t="str">
        <v>Offline Gas Collection Well(s)</v>
      </c>
      <c r="G112"/>
    </row>
    <row r="113" spans="2:7" x14ac:dyDescent="0.25">
      <c r="B113" t="str">
        <v>Leachate Management System</v>
      </c>
      <c r="C113" t="str">
        <v>Cover-related Construction (Excavation/ Exposed Operations/ Re-grading)</v>
      </c>
      <c r="G113"/>
    </row>
    <row r="114" spans="2:7" x14ac:dyDescent="0.25">
      <c r="B114" t="str">
        <v>Leachate Management System</v>
      </c>
      <c r="C114" t="str">
        <v>Damaged component</v>
      </c>
      <c r="G114"/>
    </row>
    <row r="115" spans="2:7" x14ac:dyDescent="0.25">
      <c r="B115" t="str">
        <v>Leachate Management System</v>
      </c>
      <c r="C115" t="str">
        <v>Other</v>
      </c>
      <c r="G115"/>
    </row>
    <row r="116" spans="2:7" x14ac:dyDescent="0.25">
      <c r="B116" t="str">
        <v>Gas Collection System Component (e.g., blower, well, valve, port)</v>
      </c>
      <c r="C116" t="str">
        <v>Offline Gas Collection Well(s)</v>
      </c>
      <c r="G116"/>
    </row>
    <row r="117" spans="2:7" x14ac:dyDescent="0.25">
      <c r="B117" t="str">
        <v>Gas Collection System Component (e.g., blower, well, valve, port)</v>
      </c>
      <c r="C117" t="str">
        <v>Construction - New Well Installation</v>
      </c>
      <c r="G117"/>
    </row>
    <row r="118" spans="2:7" x14ac:dyDescent="0.25">
      <c r="B118" t="str">
        <v>Gas Collection System Component (e.g., blower, well, valve, port)</v>
      </c>
      <c r="C118" t="str">
        <v>Construction - Well Raising or Horizontal Extension</v>
      </c>
      <c r="G118"/>
    </row>
    <row r="119" spans="2:7" x14ac:dyDescent="0.25">
      <c r="B119" t="str">
        <v>Gas Collection System Component (e.g., blower, well, valve, port)</v>
      </c>
      <c r="C119" t="str">
        <v>Cover-related Construction (Excavation/ Exposed Operations/ Re-grading)</v>
      </c>
      <c r="G119"/>
    </row>
    <row r="120" spans="2:7" x14ac:dyDescent="0.25">
      <c r="B120" t="str">
        <v>Gas Collection System Component (e.g., blower, well, valve, port)</v>
      </c>
      <c r="C120" t="str">
        <v>Damaged component</v>
      </c>
      <c r="G120"/>
    </row>
    <row r="121" spans="2:7" x14ac:dyDescent="0.25">
      <c r="B121" t="str">
        <v>Gas Collection System Component (e.g., blower, well, valve, port)</v>
      </c>
      <c r="C121" t="str">
        <v>Insufficient vacuum</v>
      </c>
      <c r="G121"/>
    </row>
    <row r="122" spans="2:7" x14ac:dyDescent="0.25">
      <c r="B122" t="str">
        <v>Gas Collection System Component (e.g., blower, well, valve, port)</v>
      </c>
      <c r="C122" t="str">
        <v>Other</v>
      </c>
      <c r="G122"/>
    </row>
    <row r="123" spans="2:7" x14ac:dyDescent="0.25">
      <c r="B123" t="str">
        <v>Gas Control Device/Control System Component</v>
      </c>
      <c r="C123" t="str">
        <v>Cover-related Construction (Excavation/ Exposed Operations/ Re-grading)</v>
      </c>
    </row>
    <row r="124" spans="2:7" x14ac:dyDescent="0.25">
      <c r="B124" t="str">
        <v>Gas Control Device/Control System Component</v>
      </c>
      <c r="C124" t="str">
        <v>Damaged component</v>
      </c>
      <c r="G124"/>
    </row>
    <row r="125" spans="2:7" x14ac:dyDescent="0.25">
      <c r="B125" t="str">
        <v>Gas Control Device/Control System Component</v>
      </c>
      <c r="C125" t="str">
        <v>Other</v>
      </c>
      <c r="G125"/>
    </row>
    <row r="126" spans="2:7" x14ac:dyDescent="0.25">
      <c r="G126"/>
    </row>
    <row r="134" spans="2:7" x14ac:dyDescent="0.25">
      <c r="G134"/>
    </row>
    <row r="135" spans="2:7" s="72" customFormat="1" ht="21" x14ac:dyDescent="0.35">
      <c r="B135" s="72" t="s">
        <v>362</v>
      </c>
    </row>
    <row r="136" spans="2:7" x14ac:dyDescent="0.25">
      <c r="G136"/>
    </row>
    <row r="137" spans="2:7" x14ac:dyDescent="0.25">
      <c r="B137" s="17" t="s">
        <v>193</v>
      </c>
      <c r="C137" s="17" t="s">
        <v>194</v>
      </c>
      <c r="G137"/>
    </row>
    <row r="138" spans="2:7" x14ac:dyDescent="0.25">
      <c r="B138" s="16"/>
      <c r="C138" s="16"/>
      <c r="G138"/>
    </row>
    <row r="139" spans="2:7" x14ac:dyDescent="0.25">
      <c r="B139" t="s">
        <v>163</v>
      </c>
      <c r="C139" t="str" cm="1">
        <f t="array" ref="C139:C142">_xlfn._xlws.FILTER($B$139:$B$142,$B$139:$B$142 &lt;&gt; "")</f>
        <v>Please Select</v>
      </c>
      <c r="G139"/>
    </row>
    <row r="140" spans="2:7" x14ac:dyDescent="0.2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25">
      <c r="B141" t="str">
        <v>Operator detected a leak during follow-up monitoring after receipt of the CARB plume notification</v>
      </c>
      <c r="C141" t="str">
        <v>Operator detected a leak during follow-up monitoring after receipt of the CARB plume notification</v>
      </c>
      <c r="G141"/>
    </row>
    <row r="142" spans="2:7" x14ac:dyDescent="0.25">
      <c r="B142" t="str">
        <v>No leak was detected</v>
      </c>
      <c r="C142" t="str">
        <v>No leak was detected</v>
      </c>
      <c r="G142"/>
    </row>
    <row r="143" spans="2:7" x14ac:dyDescent="0.25">
      <c r="G143"/>
    </row>
    <row r="144" spans="2:7" s="72" customFormat="1" ht="21" x14ac:dyDescent="0.35">
      <c r="B144" s="72" t="s">
        <v>366</v>
      </c>
    </row>
    <row r="145" spans="2:7" x14ac:dyDescent="0.25">
      <c r="G145"/>
    </row>
    <row r="146" spans="2:7" x14ac:dyDescent="0.25">
      <c r="B146" s="17" t="s">
        <v>193</v>
      </c>
      <c r="C146" s="17" t="s">
        <v>194</v>
      </c>
      <c r="G146"/>
    </row>
    <row r="147" spans="2:7" x14ac:dyDescent="0.25">
      <c r="B147" s="16"/>
      <c r="C147" s="16"/>
      <c r="G147"/>
    </row>
    <row r="148" spans="2:7" x14ac:dyDescent="0.25">
      <c r="B148" t="s">
        <v>163</v>
      </c>
      <c r="C148" t="str" cm="1">
        <f t="array" aca="1" ref="C148:C152" ca="1">_xlfn._xlws.FILTER($B$148:$B$153,$B$148:$B$153 &lt;&gt; "")</f>
        <v>Please Select</v>
      </c>
      <c r="G148"/>
    </row>
    <row r="149" spans="2:7" x14ac:dyDescent="0.25">
      <c r="B149" t="str">
        <f ca="1">IF(C11=B26, "Not applicable as no leak was detected", "")</f>
        <v/>
      </c>
      <c r="C149" t="str">
        <f ca="1"/>
        <v>Operator was aware of the leak prior to receiving the notification, and/or repairs were in progress on the date of the plume observation</v>
      </c>
      <c r="G149"/>
    </row>
    <row r="150" spans="2:7" x14ac:dyDescent="0.2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25">
      <c r="B151" t="str">
        <v>An unintentional leak  (i.e., the operator was not aware of, and could be repaired if discovered)</v>
      </c>
      <c r="C151" t="str">
        <f ca="1"/>
        <v>An intentional or allowable vent (i.e., the operator was aware of, and/or would not repair)</v>
      </c>
      <c r="G151"/>
    </row>
    <row r="152" spans="2:7" x14ac:dyDescent="0.25">
      <c r="B152" t="str">
        <v>An intentional or allowable vent (i.e., the operator was aware of, and/or would not repair)</v>
      </c>
      <c r="C152" t="str">
        <f ca="1"/>
        <v>Due to a temporary activity (i.e., would be resolved without corrective action when the activity is complete)</v>
      </c>
      <c r="G152"/>
    </row>
    <row r="153" spans="2:7" x14ac:dyDescent="0.25">
      <c r="B153" t="str">
        <v>Due to a temporary activity (i.e., would be resolved without corrective action when the activity is complete)</v>
      </c>
      <c r="G153"/>
    </row>
    <row r="154" spans="2:7" x14ac:dyDescent="0.25">
      <c r="G154"/>
    </row>
    <row r="155" spans="2:7" s="72" customFormat="1" ht="21" x14ac:dyDescent="0.35">
      <c r="B155" s="72" t="s">
        <v>367</v>
      </c>
    </row>
    <row r="156" spans="2:7" x14ac:dyDescent="0.25">
      <c r="G156"/>
    </row>
    <row r="157" spans="2:7" x14ac:dyDescent="0.25">
      <c r="B157" s="17" t="s">
        <v>193</v>
      </c>
      <c r="C157" s="17" t="s">
        <v>194</v>
      </c>
      <c r="G157"/>
    </row>
    <row r="158" spans="2:7" x14ac:dyDescent="0.25">
      <c r="B158" s="16"/>
      <c r="C158" s="16"/>
      <c r="G158"/>
    </row>
    <row r="159" spans="2:7" x14ac:dyDescent="0.25">
      <c r="B159" t="s">
        <v>163</v>
      </c>
      <c r="C159" t="str" cm="1">
        <f t="array" aca="1" ref="C159:C166" ca="1">_xlfn._xlws.FILTER($B$159:$B$167,$B$159:$B$167 &lt;&gt; "")</f>
        <v>Please Select</v>
      </c>
      <c r="G159"/>
    </row>
    <row r="160" spans="2:7" x14ac:dyDescent="0.25">
      <c r="B160" t="str">
        <f ca="1">IF(C11=B26, "Not applicable as no leak was detected", "")</f>
        <v/>
      </c>
      <c r="C160" t="str">
        <f ca="1"/>
        <v>Gas Collection System Component (e.g., blower, well, valve, port)</v>
      </c>
      <c r="G160"/>
    </row>
    <row r="161" spans="2:7" x14ac:dyDescent="0.25">
      <c r="B161" t="str" cm="1">
        <f t="array" ref="B161:B167">_carb_only_table_04[]</f>
        <v>Gas Collection System Component (e.g., blower, well, valve, port)</v>
      </c>
      <c r="C161" t="str">
        <f ca="1"/>
        <v>Gas Control Device/Control System Component</v>
      </c>
      <c r="G161"/>
    </row>
    <row r="162" spans="2:7" x14ac:dyDescent="0.25">
      <c r="B162" t="str">
        <v>Gas Control Device/Control System Component</v>
      </c>
      <c r="C162" t="str">
        <f ca="1"/>
        <v>Landfill Surface: Daily Cover</v>
      </c>
      <c r="G162"/>
    </row>
    <row r="163" spans="2:7" x14ac:dyDescent="0.25">
      <c r="B163" t="str">
        <v>Landfill Surface: Daily Cover</v>
      </c>
      <c r="C163" t="str">
        <f ca="1"/>
        <v>Landfill Surface: Final Cover</v>
      </c>
      <c r="G163"/>
    </row>
    <row r="164" spans="2:7" x14ac:dyDescent="0.25">
      <c r="B164" t="str">
        <v>Landfill Surface: Final Cover</v>
      </c>
      <c r="C164" t="str">
        <f ca="1"/>
        <v>Landfill Surface: Intermediate Cover</v>
      </c>
      <c r="G164"/>
    </row>
    <row r="165" spans="2:7" x14ac:dyDescent="0.25">
      <c r="B165" t="str">
        <v>Landfill Surface: Intermediate Cover</v>
      </c>
      <c r="C165" t="str">
        <f ca="1"/>
        <v>Leachate Management System</v>
      </c>
      <c r="G165"/>
    </row>
    <row r="166" spans="2:7" x14ac:dyDescent="0.25">
      <c r="B166" t="str">
        <v>Leachate Management System</v>
      </c>
      <c r="C166" t="str">
        <f ca="1"/>
        <v>Working Face (area where active filling was being conducted at the time of detection)</v>
      </c>
      <c r="G166"/>
    </row>
    <row r="167" spans="2:7" x14ac:dyDescent="0.25">
      <c r="B167" t="str">
        <v>Working Face (area where active filling was being conducted at the time of detection)</v>
      </c>
      <c r="G167"/>
    </row>
    <row r="168" spans="2:7" x14ac:dyDescent="0.25">
      <c r="G168"/>
    </row>
    <row r="169" spans="2:7" s="72" customFormat="1" ht="21" x14ac:dyDescent="0.35">
      <c r="B169" s="72" t="s">
        <v>368</v>
      </c>
    </row>
    <row r="170" spans="2:7" x14ac:dyDescent="0.25">
      <c r="G170"/>
    </row>
    <row r="171" spans="2:7" x14ac:dyDescent="0.25">
      <c r="B171" s="17" t="s">
        <v>193</v>
      </c>
      <c r="C171" s="17" t="s">
        <v>194</v>
      </c>
      <c r="G171"/>
    </row>
    <row r="172" spans="2:7" x14ac:dyDescent="0.25">
      <c r="B172" s="16"/>
      <c r="C172" s="16"/>
      <c r="G172"/>
    </row>
    <row r="173" spans="2:7" x14ac:dyDescent="0.25">
      <c r="B173" t="s">
        <v>163</v>
      </c>
      <c r="C173" t="str" cm="1">
        <f t="array" aca="1" ref="C173" ca="1">_xlfn._xlws.FILTER($B$173:$B$189,$B$173:$B$189 &lt;&gt; "")</f>
        <v>Please Select</v>
      </c>
      <c r="G173"/>
    </row>
    <row r="174" spans="2:7" x14ac:dyDescent="0.25">
      <c r="B174" t="str">
        <f ca="1">IF(C11=B26, "Not applicable as no leak was detected", "")</f>
        <v/>
      </c>
      <c r="G174"/>
    </row>
    <row r="175" spans="2:7" x14ac:dyDescent="0.25">
      <c r="B175" t="str" cm="1">
        <f t="array" aca="1" ref="B175" ca="1">_xlfn._xlws.FILTER($C$74:$C$125, $B$74:$B$125=C13, "")</f>
        <v/>
      </c>
      <c r="G175"/>
    </row>
    <row r="176" spans="2:7" x14ac:dyDescent="0.25">
      <c r="G176"/>
    </row>
    <row r="177" spans="2:7" x14ac:dyDescent="0.25">
      <c r="G177"/>
    </row>
    <row r="178" spans="2:7" x14ac:dyDescent="0.25">
      <c r="G178"/>
    </row>
    <row r="179" spans="2:7" x14ac:dyDescent="0.25">
      <c r="G179"/>
    </row>
    <row r="180" spans="2:7" x14ac:dyDescent="0.25">
      <c r="G180"/>
    </row>
    <row r="181" spans="2:7" x14ac:dyDescent="0.25">
      <c r="G181"/>
    </row>
    <row r="182" spans="2:7" x14ac:dyDescent="0.25">
      <c r="G182"/>
    </row>
    <row r="183" spans="2:7" x14ac:dyDescent="0.25">
      <c r="G183"/>
    </row>
    <row r="184" spans="2:7" x14ac:dyDescent="0.25">
      <c r="G184"/>
    </row>
    <row r="185" spans="2:7" x14ac:dyDescent="0.25">
      <c r="G185"/>
    </row>
    <row r="186" spans="2:7" x14ac:dyDescent="0.25">
      <c r="G186"/>
    </row>
    <row r="187" spans="2:7" x14ac:dyDescent="0.25">
      <c r="G187"/>
    </row>
    <row r="188" spans="2:7" x14ac:dyDescent="0.25">
      <c r="G188"/>
    </row>
    <row r="189" spans="2:7" x14ac:dyDescent="0.25">
      <c r="G189"/>
    </row>
    <row r="190" spans="2:7" x14ac:dyDescent="0.25">
      <c r="G190"/>
    </row>
    <row r="191" spans="2:7" s="72" customFormat="1" ht="21" x14ac:dyDescent="0.35">
      <c r="B191" s="72" t="s">
        <v>369</v>
      </c>
    </row>
    <row r="192" spans="2:7" x14ac:dyDescent="0.25">
      <c r="G192"/>
    </row>
    <row r="193" spans="2:7" x14ac:dyDescent="0.25">
      <c r="B193" s="17" t="s">
        <v>193</v>
      </c>
      <c r="C193" s="17" t="s">
        <v>194</v>
      </c>
      <c r="G193"/>
    </row>
    <row r="194" spans="2:7" x14ac:dyDescent="0.25">
      <c r="B194" s="16"/>
      <c r="C194" s="16"/>
      <c r="G194"/>
    </row>
    <row r="195" spans="2:7" x14ac:dyDescent="0.25">
      <c r="B195" t="s">
        <v>163</v>
      </c>
      <c r="C195" t="str" cm="1">
        <f t="array" aca="1" ref="C195:C196" ca="1">_xlfn._xlws.FILTER($B$195:$B$211,$B$195:$B$211 &lt;&gt; "")</f>
        <v>Please Select</v>
      </c>
      <c r="G195"/>
    </row>
    <row r="196" spans="2:7" x14ac:dyDescent="0.25">
      <c r="B196" t="str">
        <f ca="1">IF(C11=B26, "Not applicable as no leak was detected", "")</f>
        <v/>
      </c>
      <c r="C196" t="str">
        <f ca="1"/>
        <v>Not applicable as no additional leak cause suspected</v>
      </c>
      <c r="G196"/>
    </row>
    <row r="197" spans="2:7" x14ac:dyDescent="0.25">
      <c r="B197" t="s">
        <v>355</v>
      </c>
      <c r="G197"/>
    </row>
    <row r="198" spans="2:7" x14ac:dyDescent="0.25">
      <c r="B198" t="str" cm="1">
        <f t="array" aca="1" ref="B198" ca="1">_xlfn._xlws.FILTER($C$74:$C$125, $B$74:$B$125=C13, "")</f>
        <v/>
      </c>
      <c r="G198"/>
    </row>
    <row r="199" spans="2:7" x14ac:dyDescent="0.25">
      <c r="G199"/>
    </row>
    <row r="200" spans="2:7" x14ac:dyDescent="0.25">
      <c r="G200"/>
    </row>
    <row r="201" spans="2:7" x14ac:dyDescent="0.25">
      <c r="G201"/>
    </row>
    <row r="202" spans="2:7" x14ac:dyDescent="0.25">
      <c r="G202"/>
    </row>
    <row r="203" spans="2:7" x14ac:dyDescent="0.25">
      <c r="G203"/>
    </row>
    <row r="204" spans="2:7" x14ac:dyDescent="0.25">
      <c r="G204"/>
    </row>
    <row r="205" spans="2:7" x14ac:dyDescent="0.25">
      <c r="G205"/>
    </row>
    <row r="206" spans="2:7" x14ac:dyDescent="0.25">
      <c r="G206"/>
    </row>
    <row r="207" spans="2:7" x14ac:dyDescent="0.25">
      <c r="G207"/>
    </row>
    <row r="208" spans="2:7" x14ac:dyDescent="0.25">
      <c r="G208"/>
    </row>
    <row r="209" spans="2:7" x14ac:dyDescent="0.25">
      <c r="G209"/>
    </row>
    <row r="210" spans="2:7" x14ac:dyDescent="0.25">
      <c r="G210"/>
    </row>
    <row r="213" spans="2:7" s="72" customFormat="1" ht="21" x14ac:dyDescent="0.35">
      <c r="B213" s="72" t="s">
        <v>365</v>
      </c>
    </row>
    <row r="214" spans="2:7" x14ac:dyDescent="0.25">
      <c r="B214" s="16"/>
      <c r="G214"/>
    </row>
    <row r="215" spans="2:7" x14ac:dyDescent="0.25">
      <c r="B215" s="17" t="s">
        <v>193</v>
      </c>
      <c r="C215" s="17" t="s">
        <v>194</v>
      </c>
      <c r="G215"/>
    </row>
    <row r="216" spans="2:7" x14ac:dyDescent="0.25">
      <c r="B216" s="16"/>
      <c r="C216" s="16"/>
      <c r="G216"/>
    </row>
    <row r="217" spans="2:7" x14ac:dyDescent="0.25">
      <c r="B217" t="s">
        <v>163</v>
      </c>
      <c r="C217" t="str" cm="1">
        <f t="array" ref="C217:C219">_xlfn._xlws.FILTER($B$217:$B$219,$B$217:$B$219 &lt;&gt; "")</f>
        <v>Please Select</v>
      </c>
      <c r="G217"/>
    </row>
    <row r="218" spans="2:7" x14ac:dyDescent="0.25">
      <c r="B218" t="str" cm="1">
        <f t="array" ref="B218:B219">_carb_only_table_01[]</f>
        <v>Yes</v>
      </c>
      <c r="C218" t="str">
        <v>Yes</v>
      </c>
      <c r="G218"/>
    </row>
    <row r="219" spans="2:7" x14ac:dyDescent="0.25">
      <c r="B219" t="str">
        <v>No</v>
      </c>
      <c r="C219" t="str">
        <v>No</v>
      </c>
      <c r="G219"/>
    </row>
  </sheetData>
  <sheetProtection algorithmName="SHA-512" hashValue="En7JGv5gVgf3vUbpLmwPJZYWiA0MLZ/t6Kl7PFTZ/Uce+Y3hnLawyg3jlgZZljlASqzLWY7aHHRify9ebcX7Qw==" saltValue="QmNlLFQHvpSAGkCD3d07H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5" x14ac:dyDescent="0.25"/>
  <cols>
    <col min="1" max="1" width="3.7109375" customWidth="1"/>
    <col min="2" max="3" width="30.7109375" customWidth="1"/>
    <col min="4" max="9" width="8.7109375" customWidth="1"/>
  </cols>
  <sheetData>
    <row r="2" spans="1:3" s="14" customFormat="1" ht="21" x14ac:dyDescent="0.35">
      <c r="B2" s="14" t="s">
        <v>195</v>
      </c>
    </row>
    <row r="4" spans="1:3" x14ac:dyDescent="0.25">
      <c r="A4" t="s">
        <v>15</v>
      </c>
      <c r="B4" t="s">
        <v>196</v>
      </c>
    </row>
    <row r="5" spans="1:3" x14ac:dyDescent="0.25">
      <c r="A5" t="s">
        <v>15</v>
      </c>
      <c r="B5" t="s">
        <v>197</v>
      </c>
    </row>
    <row r="6" spans="1:3" x14ac:dyDescent="0.25">
      <c r="A6" t="s">
        <v>15</v>
      </c>
      <c r="B6" t="s">
        <v>198</v>
      </c>
    </row>
    <row r="7" spans="1:3" x14ac:dyDescent="0.25">
      <c r="A7" t="s">
        <v>15</v>
      </c>
      <c r="B7" t="s">
        <v>199</v>
      </c>
    </row>
    <row r="14" spans="1:3" s="15" customFormat="1" ht="21" x14ac:dyDescent="0.35">
      <c r="B14" s="15" t="s">
        <v>200</v>
      </c>
      <c r="C14" s="15" t="s">
        <v>201</v>
      </c>
    </row>
    <row r="15" spans="1:3" x14ac:dyDescent="0.25">
      <c r="B15" t="s">
        <v>202</v>
      </c>
      <c r="C15" t="s">
        <v>424</v>
      </c>
    </row>
  </sheetData>
  <sheetProtection algorithmName="SHA-512" hashValue="n0/u1kcyBl8FjZGUKm+UWlhGMaosD3M4FH1cqbCDVAHEszmsPZfJOYX3n1+mbJm4ej6hOx8Q/Wk5r7Jt+Rhrkw==" saltValue="1fht5GCtWn6tuH1eFrJROw=="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5" x14ac:dyDescent="0.25"/>
  <cols>
    <col min="1" max="1" width="3.7109375" customWidth="1"/>
    <col min="2" max="3" width="30.7109375" customWidth="1"/>
  </cols>
  <sheetData>
    <row r="2" spans="1:3" s="14" customFormat="1" ht="21" x14ac:dyDescent="0.35">
      <c r="B2" s="14" t="s">
        <v>195</v>
      </c>
    </row>
    <row r="4" spans="1:3" x14ac:dyDescent="0.25">
      <c r="A4" t="s">
        <v>15</v>
      </c>
      <c r="B4" t="s">
        <v>203</v>
      </c>
    </row>
    <row r="5" spans="1:3" x14ac:dyDescent="0.25">
      <c r="A5" t="s">
        <v>15</v>
      </c>
      <c r="B5" t="s">
        <v>160</v>
      </c>
    </row>
    <row r="6" spans="1:3" x14ac:dyDescent="0.25">
      <c r="A6" t="s">
        <v>15</v>
      </c>
      <c r="B6" t="s">
        <v>204</v>
      </c>
    </row>
    <row r="7" spans="1:3" x14ac:dyDescent="0.25">
      <c r="A7" t="s">
        <v>15</v>
      </c>
      <c r="B7" t="s">
        <v>205</v>
      </c>
    </row>
    <row r="9" spans="1:3" s="16" customFormat="1" x14ac:dyDescent="0.25"/>
    <row r="10" spans="1:3" s="16" customFormat="1" x14ac:dyDescent="0.25"/>
    <row r="11" spans="1:3" s="16" customFormat="1" x14ac:dyDescent="0.25"/>
    <row r="12" spans="1:3" s="16" customFormat="1" x14ac:dyDescent="0.25"/>
    <row r="13" spans="1:3" s="16" customFormat="1" x14ac:dyDescent="0.25"/>
    <row r="14" spans="1:3" s="15" customFormat="1" ht="21" x14ac:dyDescent="0.35">
      <c r="B14" s="15" t="s">
        <v>206</v>
      </c>
      <c r="C14" s="15" t="s">
        <v>207</v>
      </c>
    </row>
    <row r="15" spans="1:3" x14ac:dyDescent="0.25">
      <c r="B15" t="s">
        <v>208</v>
      </c>
      <c r="C15" t="s">
        <v>209</v>
      </c>
    </row>
    <row r="16" spans="1:3" x14ac:dyDescent="0.25">
      <c r="B16" t="s">
        <v>210</v>
      </c>
      <c r="C16" t="s">
        <v>211</v>
      </c>
    </row>
  </sheetData>
  <sheetProtection algorithmName="SHA-512" hashValue="jElqzuyne+sWa39hZW4D8pKY/lSxwBTqEjnLwV+VckbodM5c8Jttlemvb8X/beMm8T8vwTGLbInifMGZCHbDxg==" saltValue="YOlLtLV6bZuq5KXcsJKsgg=="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21" customFormat="1" ht="21" x14ac:dyDescent="0.35">
      <c r="B2" s="21" t="s">
        <v>212</v>
      </c>
      <c r="C2" s="22"/>
      <c r="F2" s="25"/>
    </row>
    <row r="4" spans="1:6" x14ac:dyDescent="0.25">
      <c r="A4" t="s">
        <v>15</v>
      </c>
      <c r="B4" t="s">
        <v>213</v>
      </c>
      <c r="C4" s="1"/>
      <c r="F4" s="19"/>
    </row>
    <row r="5" spans="1:6" x14ac:dyDescent="0.25">
      <c r="C5" s="1"/>
      <c r="F5" s="19"/>
    </row>
    <row r="6" spans="1:6" x14ac:dyDescent="0.25">
      <c r="C6" s="1"/>
      <c r="F6" s="19"/>
    </row>
    <row r="7" spans="1:6" x14ac:dyDescent="0.25">
      <c r="C7" s="1"/>
      <c r="F7" s="19"/>
    </row>
    <row r="8" spans="1:6" x14ac:dyDescent="0.25">
      <c r="C8" s="1"/>
      <c r="F8" s="19"/>
    </row>
    <row r="9" spans="1:6" x14ac:dyDescent="0.25">
      <c r="F9" s="19"/>
    </row>
    <row r="10" spans="1:6" s="15" customFormat="1" ht="21" x14ac:dyDescent="0.35">
      <c r="B10" s="15" t="s">
        <v>200</v>
      </c>
      <c r="C10" s="15" t="s">
        <v>214</v>
      </c>
      <c r="D10" s="15" t="s">
        <v>215</v>
      </c>
      <c r="E10" s="15" t="s">
        <v>216</v>
      </c>
      <c r="F10" s="26" t="s">
        <v>207</v>
      </c>
    </row>
    <row r="11" spans="1:6" x14ac:dyDescent="0.25">
      <c r="B11" t="s">
        <v>350</v>
      </c>
      <c r="C11" t="s">
        <v>387</v>
      </c>
      <c r="D11" t="s">
        <v>351</v>
      </c>
      <c r="E11" t="b">
        <v>0</v>
      </c>
      <c r="F11" t="s">
        <v>163</v>
      </c>
    </row>
    <row r="12" spans="1:6" x14ac:dyDescent="0.25">
      <c r="B12" t="s">
        <v>350</v>
      </c>
      <c r="C12" t="s">
        <v>388</v>
      </c>
      <c r="D12" t="s">
        <v>352</v>
      </c>
      <c r="E12" t="b">
        <v>0</v>
      </c>
      <c r="F12" t="s">
        <v>399</v>
      </c>
    </row>
    <row r="13" spans="1:6" x14ac:dyDescent="0.25">
      <c r="B13" t="s">
        <v>202</v>
      </c>
      <c r="C13" t="s">
        <v>400</v>
      </c>
      <c r="D13" t="s">
        <v>217</v>
      </c>
      <c r="E13" t="b">
        <v>0</v>
      </c>
      <c r="F13" t="s">
        <v>11</v>
      </c>
    </row>
    <row r="14" spans="1:6" x14ac:dyDescent="0.25">
      <c r="B14" t="s">
        <v>202</v>
      </c>
      <c r="C14" t="s">
        <v>401</v>
      </c>
      <c r="D14" t="s">
        <v>218</v>
      </c>
      <c r="E14" t="b">
        <v>0</v>
      </c>
      <c r="F14" t="s">
        <v>324</v>
      </c>
    </row>
    <row r="15" spans="1:6" x14ac:dyDescent="0.25">
      <c r="B15" t="s">
        <v>202</v>
      </c>
      <c r="C15" t="s">
        <v>402</v>
      </c>
      <c r="D15" t="s">
        <v>219</v>
      </c>
      <c r="E15" t="b">
        <v>0</v>
      </c>
      <c r="F15" t="s">
        <v>8</v>
      </c>
    </row>
    <row r="16" spans="1:6" x14ac:dyDescent="0.25">
      <c r="B16" t="s">
        <v>202</v>
      </c>
      <c r="C16" t="s">
        <v>220</v>
      </c>
      <c r="D16" t="s">
        <v>221</v>
      </c>
      <c r="E16" t="b">
        <v>0</v>
      </c>
      <c r="F16" t="s">
        <v>6</v>
      </c>
    </row>
    <row r="17" spans="2:6" x14ac:dyDescent="0.25">
      <c r="B17" t="s">
        <v>202</v>
      </c>
      <c r="C17" t="s">
        <v>222</v>
      </c>
      <c r="D17" t="s">
        <v>223</v>
      </c>
      <c r="E17" t="b">
        <v>0</v>
      </c>
      <c r="F17" t="s">
        <v>7</v>
      </c>
    </row>
    <row r="18" spans="2:6" x14ac:dyDescent="0.25">
      <c r="B18" t="s">
        <v>202</v>
      </c>
      <c r="C18" t="s">
        <v>232</v>
      </c>
      <c r="D18" t="s">
        <v>225</v>
      </c>
      <c r="E18" t="b">
        <v>1</v>
      </c>
      <c r="F18" t="s">
        <v>163</v>
      </c>
    </row>
    <row r="19" spans="2:6" x14ac:dyDescent="0.25">
      <c r="B19" t="s">
        <v>202</v>
      </c>
      <c r="C19" t="s">
        <v>403</v>
      </c>
      <c r="D19" t="s">
        <v>226</v>
      </c>
      <c r="E19" t="b">
        <v>0</v>
      </c>
      <c r="F19" t="s">
        <v>320</v>
      </c>
    </row>
    <row r="20" spans="2:6" x14ac:dyDescent="0.25">
      <c r="B20" t="s">
        <v>202</v>
      </c>
      <c r="C20" t="s">
        <v>224</v>
      </c>
      <c r="D20" t="s">
        <v>228</v>
      </c>
      <c r="E20" t="b">
        <v>1</v>
      </c>
      <c r="F20" t="s">
        <v>163</v>
      </c>
    </row>
    <row r="21" spans="2:6" x14ac:dyDescent="0.25">
      <c r="B21" t="s">
        <v>202</v>
      </c>
      <c r="C21" t="s">
        <v>227</v>
      </c>
      <c r="D21" t="s">
        <v>229</v>
      </c>
      <c r="E21" t="b">
        <v>1</v>
      </c>
      <c r="F21" t="s">
        <v>163</v>
      </c>
    </row>
    <row r="22" spans="2:6" x14ac:dyDescent="0.25">
      <c r="B22" t="s">
        <v>202</v>
      </c>
      <c r="C22" t="s">
        <v>230</v>
      </c>
      <c r="D22" t="s">
        <v>190</v>
      </c>
      <c r="E22" t="b">
        <v>1</v>
      </c>
      <c r="F22" t="s">
        <v>163</v>
      </c>
    </row>
    <row r="23" spans="2:6" x14ac:dyDescent="0.25">
      <c r="B23" t="s">
        <v>202</v>
      </c>
      <c r="C23" t="s">
        <v>235</v>
      </c>
      <c r="D23" t="s">
        <v>191</v>
      </c>
      <c r="E23" t="b">
        <v>1</v>
      </c>
      <c r="F23" t="s">
        <v>163</v>
      </c>
    </row>
    <row r="24" spans="2:6" x14ac:dyDescent="0.25">
      <c r="B24" t="s">
        <v>202</v>
      </c>
      <c r="C24" t="s">
        <v>231</v>
      </c>
      <c r="D24" t="s">
        <v>233</v>
      </c>
      <c r="E24" t="b">
        <v>0</v>
      </c>
      <c r="F24" t="s">
        <v>317</v>
      </c>
    </row>
    <row r="25" spans="2:6" x14ac:dyDescent="0.25">
      <c r="B25" t="s">
        <v>202</v>
      </c>
      <c r="C25" t="s">
        <v>234</v>
      </c>
      <c r="D25" t="s">
        <v>192</v>
      </c>
      <c r="E25" t="b">
        <v>1</v>
      </c>
      <c r="F25" t="s">
        <v>163</v>
      </c>
    </row>
    <row r="26" spans="2:6" x14ac:dyDescent="0.25">
      <c r="B26" t="s">
        <v>202</v>
      </c>
      <c r="C26" t="s">
        <v>236</v>
      </c>
      <c r="D26" t="s">
        <v>237</v>
      </c>
      <c r="E26" t="b">
        <v>0</v>
      </c>
      <c r="F26" t="s">
        <v>4</v>
      </c>
    </row>
    <row r="27" spans="2:6" x14ac:dyDescent="0.25">
      <c r="B27" t="s">
        <v>202</v>
      </c>
      <c r="C27" t="s">
        <v>238</v>
      </c>
      <c r="D27" t="s">
        <v>239</v>
      </c>
      <c r="E27" t="b">
        <v>0</v>
      </c>
      <c r="F27" t="s">
        <v>5</v>
      </c>
    </row>
    <row r="28" spans="2:6" x14ac:dyDescent="0.25">
      <c r="B28" t="s">
        <v>202</v>
      </c>
      <c r="C28" t="s">
        <v>242</v>
      </c>
      <c r="D28" t="s">
        <v>240</v>
      </c>
      <c r="E28" t="b">
        <v>0</v>
      </c>
      <c r="F28">
        <v>153</v>
      </c>
    </row>
    <row r="29" spans="2:6" x14ac:dyDescent="0.25">
      <c r="B29" t="s">
        <v>202</v>
      </c>
      <c r="C29" t="s">
        <v>404</v>
      </c>
      <c r="D29" t="s">
        <v>241</v>
      </c>
      <c r="E29" t="b">
        <v>0</v>
      </c>
      <c r="F29" t="s">
        <v>3</v>
      </c>
    </row>
    <row r="30" spans="2:6" x14ac:dyDescent="0.25">
      <c r="B30" t="s">
        <v>202</v>
      </c>
      <c r="C30" t="s">
        <v>270</v>
      </c>
      <c r="D30" t="s">
        <v>243</v>
      </c>
      <c r="E30" t="b">
        <v>0</v>
      </c>
      <c r="F30">
        <v>447</v>
      </c>
    </row>
    <row r="31" spans="2:6" x14ac:dyDescent="0.25">
      <c r="B31" t="s">
        <v>202</v>
      </c>
      <c r="C31" t="s">
        <v>274</v>
      </c>
      <c r="D31" t="s">
        <v>245</v>
      </c>
      <c r="E31" t="b">
        <v>1</v>
      </c>
      <c r="F31" t="s">
        <v>163</v>
      </c>
    </row>
    <row r="32" spans="2:6" x14ac:dyDescent="0.25">
      <c r="B32" t="s">
        <v>202</v>
      </c>
      <c r="C32" t="s">
        <v>244</v>
      </c>
      <c r="D32" t="s">
        <v>247</v>
      </c>
      <c r="E32" t="b">
        <v>0</v>
      </c>
      <c r="F32" t="s">
        <v>322</v>
      </c>
    </row>
    <row r="33" spans="2:6" x14ac:dyDescent="0.25">
      <c r="B33" t="s">
        <v>202</v>
      </c>
      <c r="C33" t="s">
        <v>248</v>
      </c>
      <c r="D33" t="s">
        <v>249</v>
      </c>
      <c r="E33" t="b">
        <v>0</v>
      </c>
      <c r="F33">
        <v>500</v>
      </c>
    </row>
    <row r="34" spans="2:6" x14ac:dyDescent="0.25">
      <c r="B34" t="s">
        <v>202</v>
      </c>
      <c r="C34" t="s">
        <v>250</v>
      </c>
      <c r="D34" t="s">
        <v>251</v>
      </c>
      <c r="E34" t="b">
        <v>0</v>
      </c>
      <c r="F34" s="28">
        <v>45152</v>
      </c>
    </row>
    <row r="35" spans="2:6" x14ac:dyDescent="0.25">
      <c r="B35" t="s">
        <v>202</v>
      </c>
      <c r="C35" t="s">
        <v>252</v>
      </c>
      <c r="D35" t="s">
        <v>253</v>
      </c>
      <c r="E35" t="b">
        <v>0</v>
      </c>
      <c r="F35" t="s">
        <v>9</v>
      </c>
    </row>
    <row r="36" spans="2:6" x14ac:dyDescent="0.25">
      <c r="B36" t="s">
        <v>202</v>
      </c>
      <c r="C36" t="s">
        <v>255</v>
      </c>
      <c r="D36" t="s">
        <v>254</v>
      </c>
      <c r="E36" t="b">
        <v>0</v>
      </c>
      <c r="F36" s="28">
        <v>45277</v>
      </c>
    </row>
    <row r="37" spans="2:6" x14ac:dyDescent="0.25">
      <c r="B37" t="s">
        <v>202</v>
      </c>
      <c r="C37" t="s">
        <v>279</v>
      </c>
      <c r="D37" t="s">
        <v>256</v>
      </c>
      <c r="E37" t="b">
        <v>0</v>
      </c>
      <c r="F37" s="28">
        <v>45276</v>
      </c>
    </row>
    <row r="38" spans="2:6" x14ac:dyDescent="0.25">
      <c r="B38" t="s">
        <v>202</v>
      </c>
      <c r="C38" t="s">
        <v>261</v>
      </c>
      <c r="D38" t="s">
        <v>258</v>
      </c>
      <c r="E38" t="b">
        <v>0</v>
      </c>
      <c r="F38">
        <v>35.321100000000001</v>
      </c>
    </row>
    <row r="39" spans="2:6" x14ac:dyDescent="0.25">
      <c r="B39" t="s">
        <v>202</v>
      </c>
      <c r="C39" t="s">
        <v>259</v>
      </c>
      <c r="D39" t="s">
        <v>260</v>
      </c>
      <c r="E39" t="b">
        <v>0</v>
      </c>
      <c r="F39">
        <v>35.321100000000001</v>
      </c>
    </row>
    <row r="40" spans="2:6" x14ac:dyDescent="0.25">
      <c r="B40" t="s">
        <v>202</v>
      </c>
      <c r="C40" t="s">
        <v>269</v>
      </c>
      <c r="D40" t="s">
        <v>262</v>
      </c>
      <c r="E40" t="b">
        <v>0</v>
      </c>
      <c r="F40">
        <v>-119.5808</v>
      </c>
    </row>
    <row r="41" spans="2:6" x14ac:dyDescent="0.25">
      <c r="B41" t="s">
        <v>202</v>
      </c>
      <c r="C41" t="s">
        <v>263</v>
      </c>
      <c r="D41" t="s">
        <v>264</v>
      </c>
      <c r="E41" t="b">
        <v>0</v>
      </c>
      <c r="F41">
        <v>-119.5808</v>
      </c>
    </row>
    <row r="42" spans="2:6" x14ac:dyDescent="0.25">
      <c r="B42" t="s">
        <v>202</v>
      </c>
      <c r="C42" t="s">
        <v>280</v>
      </c>
      <c r="D42" t="s">
        <v>266</v>
      </c>
      <c r="E42" t="b">
        <v>0</v>
      </c>
      <c r="F42" t="s">
        <v>321</v>
      </c>
    </row>
    <row r="43" spans="2:6" x14ac:dyDescent="0.25">
      <c r="B43" t="s">
        <v>202</v>
      </c>
      <c r="C43" t="s">
        <v>265</v>
      </c>
      <c r="D43" t="s">
        <v>268</v>
      </c>
      <c r="E43" t="b">
        <v>0</v>
      </c>
      <c r="F43" s="28">
        <v>45275</v>
      </c>
    </row>
    <row r="44" spans="2:6" x14ac:dyDescent="0.25">
      <c r="B44" t="s">
        <v>202</v>
      </c>
      <c r="C44" t="s">
        <v>257</v>
      </c>
      <c r="D44" t="s">
        <v>271</v>
      </c>
      <c r="E44" t="b">
        <v>0</v>
      </c>
      <c r="F44" s="28">
        <v>45468</v>
      </c>
    </row>
    <row r="45" spans="2:6" x14ac:dyDescent="0.25">
      <c r="B45" t="s">
        <v>202</v>
      </c>
      <c r="C45" t="s">
        <v>246</v>
      </c>
      <c r="D45" t="s">
        <v>272</v>
      </c>
      <c r="E45" t="b">
        <v>1</v>
      </c>
      <c r="F45" t="s">
        <v>163</v>
      </c>
    </row>
    <row r="46" spans="2:6" x14ac:dyDescent="0.25">
      <c r="B46" t="s">
        <v>202</v>
      </c>
      <c r="C46" t="s">
        <v>405</v>
      </c>
      <c r="D46" t="s">
        <v>273</v>
      </c>
      <c r="E46" t="b">
        <v>0</v>
      </c>
      <c r="F46" t="s">
        <v>323</v>
      </c>
    </row>
    <row r="47" spans="2:6" x14ac:dyDescent="0.25">
      <c r="B47" t="s">
        <v>202</v>
      </c>
      <c r="C47" t="s">
        <v>276</v>
      </c>
      <c r="D47" t="s">
        <v>275</v>
      </c>
      <c r="E47" t="b">
        <v>0</v>
      </c>
      <c r="F47">
        <v>85</v>
      </c>
    </row>
    <row r="48" spans="2:6" x14ac:dyDescent="0.25">
      <c r="B48" t="s">
        <v>202</v>
      </c>
      <c r="C48" t="s">
        <v>267</v>
      </c>
      <c r="D48" t="s">
        <v>277</v>
      </c>
      <c r="E48" t="b">
        <v>0</v>
      </c>
      <c r="F48" s="28">
        <v>85</v>
      </c>
    </row>
  </sheetData>
  <sheetProtection algorithmName="SHA-512" hashValue="D/mZjPwEVUi6Fuo0hufhV59L4I/ywJ/pfq/n+kwV4p5CzEIJW/gSBIjqOmG9Q4hb9YQRNy55m4r/G0g867L6sw==" saltValue="prv38ABnUtAcnWeN5UHQhw=="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5" x14ac:dyDescent="0.25"/>
  <cols>
    <col min="2" max="3" width="12.7109375" bestFit="1" customWidth="1"/>
    <col min="4" max="4" width="12.85546875" customWidth="1"/>
    <col min="5" max="5" width="13.7109375" bestFit="1" customWidth="1"/>
    <col min="6" max="6" width="14" bestFit="1" customWidth="1"/>
    <col min="7" max="7" width="18.5703125" bestFit="1" customWidth="1"/>
    <col min="8" max="8" width="18.28515625" bestFit="1" customWidth="1"/>
    <col min="9" max="9" width="13.7109375" bestFit="1" customWidth="1"/>
    <col min="10" max="10" width="18.28515625" bestFit="1" customWidth="1"/>
    <col min="11" max="11" width="13.7109375" bestFit="1" customWidth="1"/>
    <col min="12" max="12" width="18.28515625" bestFit="1" customWidth="1"/>
    <col min="13" max="13" width="14" bestFit="1" customWidth="1"/>
  </cols>
  <sheetData>
    <row r="2" spans="2:13" s="21" customFormat="1" ht="21" x14ac:dyDescent="0.35">
      <c r="B2" s="21" t="s">
        <v>418</v>
      </c>
      <c r="C2" s="22"/>
      <c r="F2" s="25"/>
    </row>
    <row r="6" spans="2:13" ht="90" x14ac:dyDescent="0.2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25">
      <c r="B7" s="80"/>
      <c r="C7" s="80"/>
      <c r="D7" s="80"/>
      <c r="E7" s="80"/>
      <c r="F7" s="80"/>
      <c r="G7" s="80"/>
      <c r="H7" s="80"/>
      <c r="I7" s="80"/>
      <c r="J7" s="80"/>
      <c r="K7" s="80"/>
      <c r="L7" s="80"/>
      <c r="M7" s="80"/>
    </row>
    <row r="8" spans="2:13" x14ac:dyDescent="0.25">
      <c r="B8" s="80"/>
      <c r="C8" s="80"/>
      <c r="D8" s="80"/>
      <c r="E8" s="80"/>
      <c r="F8" s="80"/>
      <c r="G8" s="80"/>
      <c r="H8" s="80"/>
      <c r="I8" s="80"/>
      <c r="J8" s="80"/>
      <c r="K8" s="80"/>
      <c r="L8" s="80"/>
      <c r="M8" s="80"/>
    </row>
    <row r="9" spans="2:13" x14ac:dyDescent="0.25">
      <c r="B9" s="80"/>
      <c r="C9" s="80"/>
      <c r="D9" s="80"/>
      <c r="E9" s="80"/>
      <c r="F9" s="80"/>
      <c r="G9" s="80"/>
      <c r="H9" s="80"/>
      <c r="I9" s="80"/>
      <c r="J9" s="80"/>
      <c r="K9" s="80"/>
      <c r="L9" s="80"/>
      <c r="M9" s="80"/>
    </row>
    <row r="10" spans="2:13" x14ac:dyDescent="0.25">
      <c r="B10" s="80"/>
      <c r="C10" s="80"/>
      <c r="D10" s="80"/>
      <c r="E10" s="80"/>
      <c r="F10" s="80"/>
      <c r="G10" s="80"/>
      <c r="H10" s="80"/>
      <c r="I10" s="80"/>
      <c r="J10" s="80"/>
      <c r="K10" s="80"/>
      <c r="L10" s="80"/>
      <c r="M10" s="80"/>
    </row>
    <row r="11" spans="2:13" x14ac:dyDescent="0.25">
      <c r="B11" s="80"/>
      <c r="C11" s="80"/>
      <c r="D11" s="80"/>
      <c r="E11" s="80"/>
      <c r="F11" s="80"/>
      <c r="G11" s="80"/>
      <c r="H11" s="80"/>
      <c r="I11" s="80"/>
      <c r="J11" s="80"/>
      <c r="K11" s="80"/>
      <c r="L11" s="80"/>
      <c r="M11" s="80"/>
    </row>
    <row r="12" spans="2:13" x14ac:dyDescent="0.25">
      <c r="B12" s="80"/>
      <c r="C12" s="80"/>
      <c r="D12" s="80"/>
      <c r="E12" s="80"/>
      <c r="F12" s="80"/>
      <c r="G12" s="80"/>
      <c r="H12" s="80"/>
      <c r="I12" s="80"/>
      <c r="J12" s="80"/>
      <c r="K12" s="80"/>
      <c r="L12" s="80"/>
      <c r="M12" s="80"/>
    </row>
    <row r="13" spans="2:13" x14ac:dyDescent="0.25">
      <c r="B13" s="80"/>
      <c r="C13" s="80"/>
      <c r="D13" s="80"/>
      <c r="E13" s="80"/>
      <c r="F13" s="80"/>
      <c r="G13" s="80"/>
      <c r="H13" s="80"/>
      <c r="I13" s="80"/>
      <c r="J13" s="80"/>
      <c r="K13" s="80"/>
      <c r="L13" s="80"/>
      <c r="M13" s="80"/>
    </row>
    <row r="14" spans="2:13" x14ac:dyDescent="0.25">
      <c r="B14" s="80"/>
      <c r="C14" s="80"/>
      <c r="D14" s="80"/>
      <c r="E14" s="80"/>
      <c r="F14" s="80"/>
      <c r="G14" s="80"/>
      <c r="H14" s="80"/>
      <c r="I14" s="80"/>
      <c r="J14" s="80"/>
      <c r="K14" s="80"/>
      <c r="L14" s="80"/>
      <c r="M14" s="80"/>
    </row>
    <row r="15" spans="2:13" x14ac:dyDescent="0.25">
      <c r="B15" s="80"/>
      <c r="C15" s="80"/>
      <c r="D15" s="80"/>
      <c r="E15" s="80"/>
      <c r="F15" s="80"/>
      <c r="G15" s="80"/>
      <c r="H15" s="80"/>
      <c r="I15" s="80"/>
      <c r="J15" s="80"/>
      <c r="K15" s="80"/>
      <c r="L15" s="80"/>
      <c r="M15" s="80"/>
    </row>
    <row r="16" spans="2:13" x14ac:dyDescent="0.25">
      <c r="B16" s="80"/>
      <c r="C16" s="80"/>
      <c r="D16" s="80"/>
      <c r="E16" s="80"/>
      <c r="F16" s="80"/>
      <c r="G16" s="80"/>
      <c r="H16" s="80"/>
      <c r="I16" s="80"/>
      <c r="J16" s="80"/>
      <c r="K16" s="80"/>
      <c r="L16" s="80"/>
      <c r="M16" s="80"/>
    </row>
    <row r="17" spans="2:13" x14ac:dyDescent="0.25">
      <c r="B17" s="80"/>
      <c r="C17" s="80"/>
      <c r="D17" s="80"/>
      <c r="E17" s="80"/>
      <c r="F17" s="80"/>
      <c r="G17" s="80"/>
      <c r="H17" s="80"/>
      <c r="I17" s="80"/>
      <c r="J17" s="80"/>
      <c r="K17" s="80"/>
      <c r="L17" s="80"/>
      <c r="M17" s="80"/>
    </row>
    <row r="18" spans="2:13" x14ac:dyDescent="0.25">
      <c r="B18" s="80"/>
      <c r="C18" s="80"/>
      <c r="D18" s="80"/>
      <c r="E18" s="80"/>
      <c r="F18" s="80"/>
      <c r="G18" s="80"/>
      <c r="H18" s="80"/>
      <c r="I18" s="80"/>
      <c r="J18" s="80"/>
      <c r="K18" s="80"/>
      <c r="L18" s="80"/>
      <c r="M18" s="80"/>
    </row>
    <row r="19" spans="2:13" x14ac:dyDescent="0.25">
      <c r="B19" s="80"/>
      <c r="C19" s="80"/>
      <c r="D19" s="80"/>
      <c r="E19" s="80"/>
      <c r="F19" s="80"/>
      <c r="G19" s="80"/>
      <c r="H19" s="80"/>
      <c r="I19" s="80"/>
      <c r="J19" s="80"/>
      <c r="K19" s="80"/>
      <c r="L19" s="80"/>
      <c r="M19" s="80"/>
    </row>
    <row r="20" spans="2:13" x14ac:dyDescent="0.25">
      <c r="B20" s="80"/>
      <c r="C20" s="80"/>
      <c r="D20" s="80"/>
      <c r="E20" s="80"/>
      <c r="F20" s="80"/>
      <c r="G20" s="80"/>
      <c r="H20" s="80"/>
      <c r="I20" s="80"/>
      <c r="J20" s="80"/>
      <c r="K20" s="80"/>
      <c r="L20" s="80"/>
      <c r="M20" s="80"/>
    </row>
    <row r="21" spans="2:13" x14ac:dyDescent="0.25">
      <c r="B21" s="80"/>
      <c r="C21" s="80"/>
      <c r="D21" s="80"/>
      <c r="E21" s="80"/>
      <c r="F21" s="80"/>
      <c r="G21" s="80"/>
      <c r="H21" s="80"/>
      <c r="I21" s="80"/>
      <c r="J21" s="80"/>
      <c r="K21" s="80"/>
      <c r="L21" s="80"/>
      <c r="M21" s="80"/>
    </row>
    <row r="22" spans="2:13" x14ac:dyDescent="0.25">
      <c r="B22" s="80"/>
      <c r="C22" s="80"/>
      <c r="D22" s="80"/>
      <c r="E22" s="80"/>
      <c r="F22" s="80"/>
      <c r="G22" s="80"/>
      <c r="H22" s="80"/>
      <c r="I22" s="80"/>
      <c r="J22" s="80"/>
      <c r="K22" s="80"/>
      <c r="L22" s="80"/>
      <c r="M22" s="80"/>
    </row>
    <row r="23" spans="2:13" x14ac:dyDescent="0.25">
      <c r="B23" s="80"/>
      <c r="C23" s="80"/>
      <c r="D23" s="80"/>
      <c r="E23" s="80"/>
      <c r="F23" s="80"/>
      <c r="G23" s="80"/>
      <c r="H23" s="80"/>
      <c r="I23" s="80"/>
      <c r="J23" s="80"/>
      <c r="K23" s="80"/>
      <c r="L23" s="80"/>
      <c r="M23" s="80"/>
    </row>
    <row r="24" spans="2:13" x14ac:dyDescent="0.25">
      <c r="B24" s="80"/>
      <c r="C24" s="80"/>
      <c r="D24" s="80"/>
      <c r="E24" s="80"/>
      <c r="F24" s="80"/>
      <c r="G24" s="80"/>
      <c r="H24" s="80"/>
      <c r="I24" s="80"/>
      <c r="J24" s="80"/>
      <c r="K24" s="80"/>
      <c r="L24" s="80"/>
      <c r="M24" s="80"/>
    </row>
    <row r="25" spans="2:13" x14ac:dyDescent="0.25">
      <c r="B25" s="80"/>
      <c r="C25" s="80"/>
      <c r="D25" s="80"/>
      <c r="E25" s="80"/>
      <c r="F25" s="80"/>
      <c r="G25" s="80"/>
      <c r="H25" s="80"/>
      <c r="I25" s="80"/>
      <c r="J25" s="80"/>
      <c r="K25" s="80"/>
      <c r="L25" s="80"/>
      <c r="M25" s="80"/>
    </row>
    <row r="26" spans="2:13" x14ac:dyDescent="0.25">
      <c r="B26" s="80"/>
      <c r="C26" s="80"/>
      <c r="D26" s="80"/>
      <c r="E26" s="80"/>
      <c r="F26" s="80"/>
      <c r="G26" s="80"/>
      <c r="H26" s="80"/>
      <c r="I26" s="80"/>
      <c r="J26" s="80"/>
      <c r="K26" s="80"/>
      <c r="L26" s="80"/>
      <c r="M26" s="80"/>
    </row>
  </sheetData>
  <sheetProtection algorithmName="SHA-512" hashValue="DCmyMC8rzv7ysam0QVyHA5cvZEbwIodKdVoxo3a9kQLm4JUvMV9IZCj9v5W273x9K3qKuxJG/5N3dWchrZvXPA==" saltValue="0zB7XvHBqXC3fKBfSCqQx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2025-07-01T21:51:13Z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