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108\Digital Intelligence Team\2. 이현원\3. 개발 프로젝트\1. 윤활유 분석결과 시각화 시스템\1. 화면설계서\"/>
    </mc:Choice>
  </mc:AlternateContent>
  <bookViews>
    <workbookView xWindow="0" yWindow="0" windowWidth="28800" windowHeight="12285" activeTab="1"/>
  </bookViews>
  <sheets>
    <sheet name="Piston &amp; Liner" sheetId="9" r:id="rId1"/>
    <sheet name="Input Table" sheetId="4" r:id="rId2"/>
    <sheet name="Output Table" sheetId="6" state="hidden" r:id="rId3"/>
    <sheet name="Report" sheetId="8" r:id="rId4"/>
  </sheets>
  <definedNames>
    <definedName name="_xlnm.Print_Area" localSheetId="3">Report!$A$1:$M$177</definedName>
  </definedNames>
  <calcPr calcId="162913"/>
</workbook>
</file>

<file path=xl/calcChain.xml><?xml version="1.0" encoding="utf-8"?>
<calcChain xmlns="http://schemas.openxmlformats.org/spreadsheetml/2006/main">
  <c r="J17" i="4" l="1"/>
  <c r="J13" i="8" l="1"/>
  <c r="J20" i="4"/>
  <c r="AA20" i="4"/>
  <c r="AQ20" i="4"/>
  <c r="J21" i="4"/>
  <c r="AA21" i="4"/>
  <c r="AQ21" i="4"/>
  <c r="J22" i="4"/>
  <c r="AA22" i="4"/>
  <c r="AQ22" i="4"/>
  <c r="J23" i="4"/>
  <c r="AA23" i="4"/>
  <c r="AQ23" i="4"/>
  <c r="J24" i="4"/>
  <c r="AA24" i="4"/>
  <c r="AQ24" i="4"/>
  <c r="J25" i="4"/>
  <c r="AA25" i="4"/>
  <c r="AQ25" i="4"/>
  <c r="J26" i="4"/>
  <c r="AA26" i="4"/>
  <c r="AQ26" i="4"/>
  <c r="J27" i="4"/>
  <c r="AA27" i="4"/>
  <c r="AQ27" i="4"/>
  <c r="J28" i="4"/>
  <c r="AA28" i="4"/>
  <c r="AQ28" i="4"/>
  <c r="J29" i="4"/>
  <c r="AA29" i="4"/>
  <c r="AQ29" i="4"/>
  <c r="J30" i="4"/>
  <c r="AA30" i="4"/>
  <c r="AQ30" i="4"/>
  <c r="J31" i="4"/>
  <c r="AA31" i="4"/>
  <c r="AQ31" i="4"/>
  <c r="J32" i="4"/>
  <c r="AA32" i="4"/>
  <c r="AQ32" i="4"/>
  <c r="J33" i="4"/>
  <c r="AA33" i="4"/>
  <c r="AQ33" i="4"/>
  <c r="J34" i="4"/>
  <c r="AA34" i="4"/>
  <c r="AQ34" i="4"/>
  <c r="J35" i="4"/>
  <c r="AA35" i="4"/>
  <c r="AQ35" i="4"/>
  <c r="J36" i="4"/>
  <c r="AA36" i="4"/>
  <c r="AQ36" i="4"/>
  <c r="J37" i="4"/>
  <c r="AA37" i="4"/>
  <c r="AQ37" i="4"/>
  <c r="J38" i="4"/>
  <c r="AA38" i="4"/>
  <c r="AQ38" i="4"/>
  <c r="J39" i="4"/>
  <c r="AA39" i="4"/>
  <c r="AQ39" i="4"/>
  <c r="J40" i="4"/>
  <c r="AA40" i="4"/>
  <c r="AQ40" i="4"/>
  <c r="J41" i="4"/>
  <c r="AA41" i="4"/>
  <c r="AQ41" i="4"/>
  <c r="J42" i="4"/>
  <c r="AA42" i="4"/>
  <c r="AQ42" i="4"/>
  <c r="J43" i="4"/>
  <c r="AA43" i="4"/>
  <c r="AQ43" i="4"/>
  <c r="J44" i="4"/>
  <c r="AA44" i="4"/>
  <c r="AQ44" i="4"/>
  <c r="J45" i="4"/>
  <c r="AA45" i="4"/>
  <c r="AQ45" i="4"/>
  <c r="J46" i="4"/>
  <c r="AA46" i="4"/>
  <c r="AQ46" i="4"/>
  <c r="J47" i="4"/>
  <c r="AA47" i="4"/>
  <c r="AQ47" i="4"/>
  <c r="J48" i="4"/>
  <c r="AA48" i="4"/>
  <c r="AQ48" i="4"/>
  <c r="J49" i="4"/>
  <c r="AA49" i="4"/>
  <c r="AQ49" i="4"/>
  <c r="D6" i="6" l="1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5" i="6"/>
  <c r="B8" i="6"/>
  <c r="C8" i="6"/>
  <c r="E8" i="6"/>
  <c r="F8" i="6"/>
  <c r="X8" i="6" s="1"/>
  <c r="AO8" i="6" s="1"/>
  <c r="G8" i="6"/>
  <c r="V8" i="6" s="1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B9" i="6"/>
  <c r="C9" i="6"/>
  <c r="E9" i="6"/>
  <c r="F9" i="6"/>
  <c r="X9" i="6" s="1"/>
  <c r="AO9" i="6" s="1"/>
  <c r="G9" i="6"/>
  <c r="Y9" i="6" s="1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B10" i="6"/>
  <c r="C10" i="6"/>
  <c r="E10" i="6"/>
  <c r="F10" i="6"/>
  <c r="X10" i="6" s="1"/>
  <c r="AO10" i="6" s="1"/>
  <c r="G10" i="6"/>
  <c r="V10" i="6" s="1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B11" i="6"/>
  <c r="C11" i="6"/>
  <c r="E11" i="6"/>
  <c r="F11" i="6"/>
  <c r="X11" i="6" s="1"/>
  <c r="AO11" i="6" s="1"/>
  <c r="G11" i="6"/>
  <c r="Y11" i="6" s="1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B12" i="6"/>
  <c r="C12" i="6"/>
  <c r="E12" i="6"/>
  <c r="F12" i="6"/>
  <c r="X12" i="6" s="1"/>
  <c r="AO12" i="6" s="1"/>
  <c r="G12" i="6"/>
  <c r="V12" i="6" s="1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B13" i="6"/>
  <c r="C13" i="6"/>
  <c r="E13" i="6"/>
  <c r="F13" i="6"/>
  <c r="X13" i="6" s="1"/>
  <c r="AO13" i="6" s="1"/>
  <c r="G13" i="6"/>
  <c r="Y13" i="6" s="1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B14" i="6"/>
  <c r="C14" i="6"/>
  <c r="E14" i="6"/>
  <c r="F14" i="6"/>
  <c r="X14" i="6" s="1"/>
  <c r="AO14" i="6" s="1"/>
  <c r="G14" i="6"/>
  <c r="V14" i="6" s="1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B15" i="6"/>
  <c r="C15" i="6"/>
  <c r="E15" i="6"/>
  <c r="F15" i="6"/>
  <c r="X15" i="6" s="1"/>
  <c r="AO15" i="6" s="1"/>
  <c r="G15" i="6"/>
  <c r="Y15" i="6" s="1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B16" i="6"/>
  <c r="C16" i="6"/>
  <c r="E16" i="6"/>
  <c r="F16" i="6"/>
  <c r="X16" i="6" s="1"/>
  <c r="AO16" i="6" s="1"/>
  <c r="G16" i="6"/>
  <c r="V16" i="6" s="1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B17" i="6"/>
  <c r="C17" i="6"/>
  <c r="E17" i="6"/>
  <c r="F17" i="6"/>
  <c r="X17" i="6" s="1"/>
  <c r="AO17" i="6" s="1"/>
  <c r="G17" i="6"/>
  <c r="Y17" i="6" s="1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B18" i="6"/>
  <c r="C18" i="6"/>
  <c r="E18" i="6"/>
  <c r="F18" i="6"/>
  <c r="X18" i="6" s="1"/>
  <c r="AO18" i="6" s="1"/>
  <c r="G18" i="6"/>
  <c r="V18" i="6" s="1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B19" i="6"/>
  <c r="C19" i="6"/>
  <c r="E19" i="6"/>
  <c r="F19" i="6"/>
  <c r="X19" i="6" s="1"/>
  <c r="AO19" i="6" s="1"/>
  <c r="G19" i="6"/>
  <c r="Y19" i="6" s="1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B20" i="6"/>
  <c r="C20" i="6"/>
  <c r="E20" i="6"/>
  <c r="F20" i="6"/>
  <c r="X20" i="6" s="1"/>
  <c r="AO20" i="6" s="1"/>
  <c r="G20" i="6"/>
  <c r="V20" i="6" s="1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B21" i="6"/>
  <c r="C21" i="6"/>
  <c r="E21" i="6"/>
  <c r="F21" i="6"/>
  <c r="X21" i="6" s="1"/>
  <c r="AO21" i="6" s="1"/>
  <c r="G21" i="6"/>
  <c r="Y21" i="6" s="1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B6" i="6"/>
  <c r="C6" i="6"/>
  <c r="E6" i="6"/>
  <c r="F6" i="6"/>
  <c r="X6" i="6" s="1"/>
  <c r="AO6" i="6" s="1"/>
  <c r="G6" i="6"/>
  <c r="V6" i="6" s="1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B7" i="6"/>
  <c r="C7" i="6"/>
  <c r="E7" i="6"/>
  <c r="F7" i="6"/>
  <c r="X7" i="6" s="1"/>
  <c r="AO7" i="6" s="1"/>
  <c r="G7" i="6"/>
  <c r="Y7" i="6" s="1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Y18" i="6" l="1"/>
  <c r="Y10" i="6"/>
  <c r="Y6" i="6"/>
  <c r="Y16" i="6"/>
  <c r="Y20" i="6"/>
  <c r="Y12" i="6"/>
  <c r="Y14" i="6"/>
  <c r="V11" i="6"/>
  <c r="V7" i="6"/>
  <c r="V19" i="6"/>
  <c r="V15" i="6"/>
  <c r="V21" i="6"/>
  <c r="V17" i="6"/>
  <c r="V13" i="6"/>
  <c r="V9" i="6"/>
  <c r="K26" i="6"/>
  <c r="O26" i="6"/>
  <c r="I27" i="6"/>
  <c r="M27" i="6"/>
  <c r="Q27" i="6"/>
  <c r="K28" i="6"/>
  <c r="O28" i="6"/>
  <c r="I29" i="6"/>
  <c r="M29" i="6"/>
  <c r="K30" i="6"/>
  <c r="I31" i="6"/>
  <c r="Q31" i="6"/>
  <c r="O32" i="6"/>
  <c r="M33" i="6"/>
  <c r="K34" i="6"/>
  <c r="I35" i="6"/>
  <c r="Q35" i="6"/>
  <c r="O36" i="6"/>
  <c r="M37" i="6"/>
  <c r="K38" i="6"/>
  <c r="I39" i="6"/>
  <c r="Q39" i="6"/>
  <c r="O40" i="6"/>
  <c r="M41" i="6"/>
  <c r="L5" i="8"/>
  <c r="B4" i="8"/>
  <c r="J14" i="8"/>
  <c r="K12" i="8"/>
  <c r="J12" i="8"/>
  <c r="E13" i="8"/>
  <c r="E12" i="8"/>
  <c r="H26" i="6"/>
  <c r="AM26" i="6" s="1"/>
  <c r="I26" i="6"/>
  <c r="J26" i="6"/>
  <c r="L26" i="6"/>
  <c r="M26" i="6"/>
  <c r="N26" i="6"/>
  <c r="P26" i="6"/>
  <c r="Q26" i="6"/>
  <c r="R26" i="6"/>
  <c r="S26" i="6"/>
  <c r="T26" i="6"/>
  <c r="U26" i="6"/>
  <c r="H27" i="6"/>
  <c r="AM27" i="6" s="1"/>
  <c r="J27" i="6"/>
  <c r="K27" i="6"/>
  <c r="L27" i="6"/>
  <c r="N27" i="6"/>
  <c r="O27" i="6"/>
  <c r="P27" i="6"/>
  <c r="R27" i="6"/>
  <c r="S27" i="6"/>
  <c r="T27" i="6"/>
  <c r="U27" i="6"/>
  <c r="H28" i="6"/>
  <c r="AM28" i="6" s="1"/>
  <c r="I28" i="6"/>
  <c r="J28" i="6"/>
  <c r="L28" i="6"/>
  <c r="M28" i="6"/>
  <c r="N28" i="6"/>
  <c r="P28" i="6"/>
  <c r="Q28" i="6"/>
  <c r="R28" i="6"/>
  <c r="S28" i="6"/>
  <c r="T28" i="6"/>
  <c r="U28" i="6"/>
  <c r="H29" i="6"/>
  <c r="AM29" i="6" s="1"/>
  <c r="J29" i="6"/>
  <c r="K29" i="6"/>
  <c r="L29" i="6"/>
  <c r="N29" i="6"/>
  <c r="O29" i="6"/>
  <c r="P29" i="6"/>
  <c r="Q29" i="6"/>
  <c r="R29" i="6"/>
  <c r="S29" i="6"/>
  <c r="T29" i="6"/>
  <c r="U29" i="6"/>
  <c r="H30" i="6"/>
  <c r="AM30" i="6" s="1"/>
  <c r="I30" i="6"/>
  <c r="J30" i="6"/>
  <c r="L30" i="6"/>
  <c r="M30" i="6"/>
  <c r="N30" i="6"/>
  <c r="O30" i="6"/>
  <c r="P30" i="6"/>
  <c r="Q30" i="6"/>
  <c r="R30" i="6"/>
  <c r="S30" i="6"/>
  <c r="T30" i="6"/>
  <c r="U30" i="6"/>
  <c r="H31" i="6"/>
  <c r="AM31" i="6" s="1"/>
  <c r="J31" i="6"/>
  <c r="K31" i="6"/>
  <c r="L31" i="6"/>
  <c r="M31" i="6"/>
  <c r="N31" i="6"/>
  <c r="O31" i="6"/>
  <c r="P31" i="6"/>
  <c r="R31" i="6"/>
  <c r="S31" i="6"/>
  <c r="T31" i="6"/>
  <c r="U31" i="6"/>
  <c r="H32" i="6"/>
  <c r="AM32" i="6" s="1"/>
  <c r="I32" i="6"/>
  <c r="J32" i="6"/>
  <c r="K32" i="6"/>
  <c r="L32" i="6"/>
  <c r="M32" i="6"/>
  <c r="N32" i="6"/>
  <c r="P32" i="6"/>
  <c r="Q32" i="6"/>
  <c r="R32" i="6"/>
  <c r="S32" i="6"/>
  <c r="T32" i="6"/>
  <c r="U32" i="6"/>
  <c r="H33" i="6"/>
  <c r="AM33" i="6" s="1"/>
  <c r="I33" i="6"/>
  <c r="J33" i="6"/>
  <c r="K33" i="6"/>
  <c r="L33" i="6"/>
  <c r="N33" i="6"/>
  <c r="O33" i="6"/>
  <c r="P33" i="6"/>
  <c r="Q33" i="6"/>
  <c r="R33" i="6"/>
  <c r="S33" i="6"/>
  <c r="T33" i="6"/>
  <c r="U33" i="6"/>
  <c r="H34" i="6"/>
  <c r="AM34" i="6" s="1"/>
  <c r="I34" i="6"/>
  <c r="J34" i="6"/>
  <c r="L34" i="6"/>
  <c r="M34" i="6"/>
  <c r="N34" i="6"/>
  <c r="O34" i="6"/>
  <c r="P34" i="6"/>
  <c r="Q34" i="6"/>
  <c r="R34" i="6"/>
  <c r="S34" i="6"/>
  <c r="T34" i="6"/>
  <c r="U34" i="6"/>
  <c r="H35" i="6"/>
  <c r="AM35" i="6" s="1"/>
  <c r="J35" i="6"/>
  <c r="K35" i="6"/>
  <c r="L35" i="6"/>
  <c r="M35" i="6"/>
  <c r="N35" i="6"/>
  <c r="O35" i="6"/>
  <c r="P35" i="6"/>
  <c r="R35" i="6"/>
  <c r="S35" i="6"/>
  <c r="T35" i="6"/>
  <c r="U35" i="6"/>
  <c r="H36" i="6"/>
  <c r="AM36" i="6" s="1"/>
  <c r="I36" i="6"/>
  <c r="J36" i="6"/>
  <c r="K36" i="6"/>
  <c r="L36" i="6"/>
  <c r="M36" i="6"/>
  <c r="N36" i="6"/>
  <c r="P36" i="6"/>
  <c r="Q36" i="6"/>
  <c r="R36" i="6"/>
  <c r="S36" i="6"/>
  <c r="T36" i="6"/>
  <c r="U36" i="6"/>
  <c r="H37" i="6"/>
  <c r="AM37" i="6" s="1"/>
  <c r="I37" i="6"/>
  <c r="J37" i="6"/>
  <c r="K37" i="6"/>
  <c r="L37" i="6"/>
  <c r="N37" i="6"/>
  <c r="O37" i="6"/>
  <c r="P37" i="6"/>
  <c r="Q37" i="6"/>
  <c r="R37" i="6"/>
  <c r="S37" i="6"/>
  <c r="T37" i="6"/>
  <c r="U37" i="6"/>
  <c r="H38" i="6"/>
  <c r="AM38" i="6" s="1"/>
  <c r="I38" i="6"/>
  <c r="J38" i="6"/>
  <c r="L38" i="6"/>
  <c r="M38" i="6"/>
  <c r="N38" i="6"/>
  <c r="O38" i="6"/>
  <c r="P38" i="6"/>
  <c r="Q38" i="6"/>
  <c r="R38" i="6"/>
  <c r="S38" i="6"/>
  <c r="T38" i="6"/>
  <c r="U38" i="6"/>
  <c r="H39" i="6"/>
  <c r="AM39" i="6" s="1"/>
  <c r="J39" i="6"/>
  <c r="K39" i="6"/>
  <c r="L39" i="6"/>
  <c r="M39" i="6"/>
  <c r="N39" i="6"/>
  <c r="O39" i="6"/>
  <c r="P39" i="6"/>
  <c r="R39" i="6"/>
  <c r="S39" i="6"/>
  <c r="T39" i="6"/>
  <c r="U39" i="6"/>
  <c r="H40" i="6"/>
  <c r="AM40" i="6" s="1"/>
  <c r="I40" i="6"/>
  <c r="J40" i="6"/>
  <c r="K40" i="6"/>
  <c r="L40" i="6"/>
  <c r="M40" i="6"/>
  <c r="N40" i="6"/>
  <c r="P40" i="6"/>
  <c r="Q40" i="6"/>
  <c r="R40" i="6"/>
  <c r="S40" i="6"/>
  <c r="T40" i="6"/>
  <c r="U40" i="6"/>
  <c r="H41" i="6"/>
  <c r="AM41" i="6" s="1"/>
  <c r="I41" i="6"/>
  <c r="J41" i="6"/>
  <c r="K41" i="6"/>
  <c r="L41" i="6"/>
  <c r="N41" i="6"/>
  <c r="O41" i="6"/>
  <c r="P41" i="6"/>
  <c r="Q41" i="6"/>
  <c r="R41" i="6"/>
  <c r="S41" i="6"/>
  <c r="T41" i="6"/>
  <c r="U41" i="6"/>
  <c r="I5" i="6"/>
  <c r="I25" i="6" s="1"/>
  <c r="J5" i="6"/>
  <c r="J25" i="6" s="1"/>
  <c r="K5" i="6"/>
  <c r="K25" i="6" s="1"/>
  <c r="L5" i="6"/>
  <c r="L25" i="6" s="1"/>
  <c r="M5" i="6"/>
  <c r="M25" i="6" s="1"/>
  <c r="N5" i="6"/>
  <c r="N25" i="6" s="1"/>
  <c r="O5" i="6"/>
  <c r="O25" i="6" s="1"/>
  <c r="P5" i="6"/>
  <c r="P25" i="6" s="1"/>
  <c r="Q5" i="6"/>
  <c r="Q25" i="6" s="1"/>
  <c r="R5" i="6"/>
  <c r="R25" i="6" s="1"/>
  <c r="S5" i="6"/>
  <c r="S25" i="6" s="1"/>
  <c r="T5" i="6"/>
  <c r="T25" i="6" s="1"/>
  <c r="U5" i="6"/>
  <c r="U25" i="6" s="1"/>
  <c r="H5" i="6"/>
  <c r="G5" i="6"/>
  <c r="F5" i="6"/>
  <c r="X5" i="6" s="1"/>
  <c r="AO5" i="6" s="1"/>
  <c r="E5" i="6"/>
  <c r="C27" i="6"/>
  <c r="C31" i="6"/>
  <c r="C35" i="6"/>
  <c r="C39" i="6"/>
  <c r="C5" i="6"/>
  <c r="F8" i="8"/>
  <c r="B5" i="6"/>
  <c r="H25" i="6" l="1"/>
  <c r="AM25" i="6" s="1"/>
  <c r="Y5" i="6"/>
  <c r="V5" i="6"/>
  <c r="C37" i="6"/>
  <c r="C33" i="6"/>
  <c r="C29" i="6"/>
  <c r="C25" i="6"/>
  <c r="C38" i="6"/>
  <c r="C34" i="6"/>
  <c r="C30" i="6"/>
  <c r="C26" i="6"/>
  <c r="C36" i="6"/>
  <c r="C32" i="6"/>
  <c r="C28" i="6"/>
  <c r="C24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A5" i="6"/>
  <c r="Y25" i="6" s="1"/>
  <c r="AB5" i="6"/>
  <c r="Z25" i="6" s="1"/>
  <c r="AC5" i="6"/>
  <c r="AA25" i="6" s="1"/>
  <c r="AD5" i="6"/>
  <c r="AB25" i="6" s="1"/>
  <c r="AE5" i="6"/>
  <c r="AC25" i="6" s="1"/>
  <c r="AF5" i="6"/>
  <c r="AD25" i="6" s="1"/>
  <c r="AG5" i="6"/>
  <c r="AE25" i="6" s="1"/>
  <c r="AH5" i="6"/>
  <c r="AF25" i="6" s="1"/>
  <c r="AI5" i="6"/>
  <c r="AG25" i="6" s="1"/>
  <c r="AJ5" i="6"/>
  <c r="AH25" i="6" s="1"/>
  <c r="AK5" i="6"/>
  <c r="AI25" i="6" s="1"/>
  <c r="AL5" i="6"/>
  <c r="AJ25" i="6" s="1"/>
  <c r="AM5" i="6"/>
  <c r="AK25" i="6" s="1"/>
  <c r="Z5" i="6"/>
  <c r="X25" i="6" s="1"/>
  <c r="AQ62" i="4"/>
  <c r="AN20" i="6" s="1"/>
  <c r="AQ63" i="4"/>
  <c r="AN21" i="6" s="1"/>
  <c r="AA62" i="4"/>
  <c r="W20" i="6" s="1"/>
  <c r="AA63" i="4"/>
  <c r="W21" i="6" s="1"/>
  <c r="J63" i="4"/>
  <c r="J62" i="4"/>
  <c r="AQ61" i="4"/>
  <c r="AN19" i="6" s="1"/>
  <c r="AQ60" i="4"/>
  <c r="AN18" i="6" s="1"/>
  <c r="AQ59" i="4"/>
  <c r="AN17" i="6" s="1"/>
  <c r="AQ58" i="4"/>
  <c r="AN16" i="6" s="1"/>
  <c r="AQ57" i="4"/>
  <c r="AN15" i="6" s="1"/>
  <c r="AQ56" i="4"/>
  <c r="AN14" i="6" s="1"/>
  <c r="AQ55" i="4"/>
  <c r="AN13" i="6" s="1"/>
  <c r="AQ54" i="4"/>
  <c r="AN12" i="6" s="1"/>
  <c r="AQ53" i="4"/>
  <c r="AN11" i="6" s="1"/>
  <c r="AQ52" i="4"/>
  <c r="AN10" i="6" s="1"/>
  <c r="AQ51" i="4"/>
  <c r="AN9" i="6" s="1"/>
  <c r="AQ50" i="4"/>
  <c r="AN8" i="6" s="1"/>
  <c r="AQ19" i="4"/>
  <c r="AN7" i="6" s="1"/>
  <c r="AQ18" i="4"/>
  <c r="AN6" i="6" s="1"/>
  <c r="AQ17" i="4"/>
  <c r="AN5" i="6" s="1"/>
  <c r="AA18" i="4"/>
  <c r="W6" i="6" s="1"/>
  <c r="AA19" i="4"/>
  <c r="W7" i="6" s="1"/>
  <c r="AA50" i="4"/>
  <c r="W8" i="6" s="1"/>
  <c r="AA51" i="4"/>
  <c r="W9" i="6" s="1"/>
  <c r="AA52" i="4"/>
  <c r="W10" i="6" s="1"/>
  <c r="AA53" i="4"/>
  <c r="W11" i="6" s="1"/>
  <c r="AA54" i="4"/>
  <c r="W12" i="6" s="1"/>
  <c r="AA55" i="4"/>
  <c r="W13" i="6" s="1"/>
  <c r="AA56" i="4"/>
  <c r="W14" i="6" s="1"/>
  <c r="AA57" i="4"/>
  <c r="W15" i="6" s="1"/>
  <c r="AA58" i="4"/>
  <c r="W16" i="6" s="1"/>
  <c r="AA59" i="4"/>
  <c r="W17" i="6" s="1"/>
  <c r="AA60" i="4"/>
  <c r="W18" i="6" s="1"/>
  <c r="AA61" i="4"/>
  <c r="W19" i="6" s="1"/>
  <c r="AA17" i="4"/>
  <c r="W5" i="6" s="1"/>
  <c r="J18" i="4"/>
  <c r="J19" i="4"/>
  <c r="J50" i="4"/>
  <c r="J51" i="4"/>
  <c r="J52" i="4"/>
  <c r="J53" i="4"/>
  <c r="J54" i="4"/>
  <c r="J55" i="4"/>
  <c r="J56" i="4"/>
  <c r="J57" i="4"/>
  <c r="J58" i="4"/>
  <c r="J59" i="4"/>
  <c r="J60" i="4"/>
  <c r="J61" i="4"/>
  <c r="C40" i="6" l="1"/>
  <c r="F9" i="8" s="1"/>
  <c r="W48" i="6"/>
  <c r="Y48" i="6" s="1"/>
  <c r="W29" i="6"/>
  <c r="X56" i="6"/>
  <c r="AL37" i="6"/>
  <c r="W56" i="6"/>
  <c r="Y56" i="6" s="1"/>
  <c r="W37" i="6"/>
  <c r="W55" i="6"/>
  <c r="Y55" i="6" s="1"/>
  <c r="W36" i="6"/>
  <c r="W51" i="6"/>
  <c r="Y51" i="6" s="1"/>
  <c r="W32" i="6"/>
  <c r="W47" i="6"/>
  <c r="Y47" i="6" s="1"/>
  <c r="W28" i="6"/>
  <c r="X45" i="6"/>
  <c r="AL26" i="6"/>
  <c r="X49" i="6"/>
  <c r="AL30" i="6"/>
  <c r="X53" i="6"/>
  <c r="AL34" i="6"/>
  <c r="X57" i="6"/>
  <c r="AL38" i="6"/>
  <c r="W60" i="6"/>
  <c r="Y60" i="6" s="1"/>
  <c r="W41" i="6"/>
  <c r="X52" i="6"/>
  <c r="AL33" i="6"/>
  <c r="W52" i="6"/>
  <c r="Y52" i="6" s="1"/>
  <c r="W33" i="6"/>
  <c r="AL25" i="6"/>
  <c r="X44" i="6"/>
  <c r="AL40" i="6"/>
  <c r="X59" i="6"/>
  <c r="W58" i="6"/>
  <c r="Y58" i="6" s="1"/>
  <c r="W39" i="6"/>
  <c r="W54" i="6"/>
  <c r="Y54" i="6" s="1"/>
  <c r="W35" i="6"/>
  <c r="W50" i="6"/>
  <c r="Y50" i="6" s="1"/>
  <c r="W31" i="6"/>
  <c r="W27" i="6"/>
  <c r="W46" i="6"/>
  <c r="Y46" i="6" s="1"/>
  <c r="AL27" i="6"/>
  <c r="X46" i="6"/>
  <c r="AL31" i="6"/>
  <c r="X50" i="6"/>
  <c r="AL35" i="6"/>
  <c r="X54" i="6"/>
  <c r="AL39" i="6"/>
  <c r="X58" i="6"/>
  <c r="W59" i="6"/>
  <c r="Y59" i="6" s="1"/>
  <c r="W40" i="6"/>
  <c r="X48" i="6"/>
  <c r="AL29" i="6"/>
  <c r="W44" i="6"/>
  <c r="Y44" i="6" s="1"/>
  <c r="W25" i="6"/>
  <c r="W57" i="6"/>
  <c r="Y57" i="6" s="1"/>
  <c r="W38" i="6"/>
  <c r="W53" i="6"/>
  <c r="Y53" i="6" s="1"/>
  <c r="W34" i="6"/>
  <c r="W49" i="6"/>
  <c r="Y49" i="6" s="1"/>
  <c r="W30" i="6"/>
  <c r="W45" i="6"/>
  <c r="Y45" i="6" s="1"/>
  <c r="W26" i="6"/>
  <c r="AL28" i="6"/>
  <c r="X47" i="6"/>
  <c r="AL32" i="6"/>
  <c r="X51" i="6"/>
  <c r="AL36" i="6"/>
  <c r="X55" i="6"/>
  <c r="X60" i="6"/>
  <c r="AL41" i="6"/>
</calcChain>
</file>

<file path=xl/comments1.xml><?xml version="1.0" encoding="utf-8"?>
<comments xmlns="http://schemas.openxmlformats.org/spreadsheetml/2006/main">
  <authors>
    <author>Administrator</author>
  </authors>
  <commentList>
    <comment ref="B15" authorId="0" shapeId="0">
      <text>
        <r>
          <rPr>
            <b/>
            <sz val="11"/>
            <color indexed="81"/>
            <rFont val="돋움"/>
            <family val="3"/>
            <charset val="129"/>
          </rPr>
          <t>시트의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날짜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선명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선박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기본정보는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참고용입니다</t>
        </r>
        <r>
          <rPr>
            <b/>
            <sz val="11"/>
            <color indexed="81"/>
            <rFont val="Tahoma"/>
            <family val="2"/>
          </rPr>
          <t xml:space="preserve">.
</t>
        </r>
        <r>
          <rPr>
            <b/>
            <sz val="11"/>
            <color indexed="81"/>
            <rFont val="돋움"/>
            <family val="3"/>
            <charset val="129"/>
          </rPr>
          <t>본선에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맞게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재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작성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바랍니다</t>
        </r>
        <r>
          <rPr>
            <b/>
            <sz val="11"/>
            <color indexed="81"/>
            <rFont val="Tahoma"/>
            <family val="2"/>
          </rPr>
          <t xml:space="preserve">. 
Cyl. Oil Feed Rate </t>
        </r>
        <r>
          <rPr>
            <b/>
            <sz val="11"/>
            <color indexed="81"/>
            <rFont val="돋움"/>
            <family val="3"/>
            <charset val="129"/>
          </rPr>
          <t>변동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사항은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필히</t>
        </r>
        <r>
          <rPr>
            <b/>
            <sz val="11"/>
            <color indexed="81"/>
            <rFont val="Tahoma"/>
            <family val="2"/>
          </rPr>
          <t xml:space="preserve"> Remark </t>
        </r>
        <r>
          <rPr>
            <b/>
            <sz val="11"/>
            <color indexed="81"/>
            <rFont val="돋움"/>
            <family val="3"/>
            <charset val="129"/>
          </rPr>
          <t>란에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기재바랍니다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 xml:space="preserve">Cyl. Oil Feed Rate </t>
        </r>
        <r>
          <rPr>
            <b/>
            <sz val="9"/>
            <color indexed="81"/>
            <rFont val="돋움"/>
            <family val="3"/>
            <charset val="129"/>
          </rPr>
          <t>변동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사항은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필히</t>
        </r>
        <r>
          <rPr>
            <b/>
            <sz val="9"/>
            <color indexed="81"/>
            <rFont val="Tahoma"/>
            <family val="2"/>
          </rPr>
          <t xml:space="preserve"> Remark </t>
        </r>
        <r>
          <rPr>
            <b/>
            <sz val="9"/>
            <color indexed="81"/>
            <rFont val="돋움"/>
            <family val="3"/>
            <charset val="129"/>
          </rPr>
          <t>란에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<sst xmlns="http://schemas.openxmlformats.org/spreadsheetml/2006/main" count="580" uniqueCount="108">
  <si>
    <t>Ship Name</t>
    <phoneticPr fontId="1" type="noConversion"/>
  </si>
  <si>
    <t>IMO Number</t>
    <phoneticPr fontId="1" type="noConversion"/>
  </si>
  <si>
    <t>Ship builder's Name</t>
    <phoneticPr fontId="1" type="noConversion"/>
  </si>
  <si>
    <t>Type of Ship</t>
    <phoneticPr fontId="1" type="noConversion"/>
  </si>
  <si>
    <t>Sample Date</t>
    <phoneticPr fontId="1" type="noConversion"/>
  </si>
  <si>
    <t>Cyl. Oil
Feed Rate
(g/kWh)</t>
    <phoneticPr fontId="1" type="noConversion"/>
  </si>
  <si>
    <t>Sulfur
Content
(%)</t>
    <phoneticPr fontId="1" type="noConversion"/>
  </si>
  <si>
    <t>Remark</t>
    <phoneticPr fontId="1" type="noConversion"/>
  </si>
  <si>
    <t>Main Engine
Total R/Hour</t>
    <phoneticPr fontId="1" type="noConversion"/>
  </si>
  <si>
    <t>Cylinder Oil Maker</t>
    <phoneticPr fontId="1" type="noConversion"/>
  </si>
  <si>
    <t>0.05g/Kw.h 증가 요청</t>
  </si>
  <si>
    <t>0.75g/Kw.h로 증가 요청</t>
  </si>
  <si>
    <t>Cyl. 1</t>
    <phoneticPr fontId="1" type="noConversion"/>
  </si>
  <si>
    <t>Cyl. 2</t>
  </si>
  <si>
    <t>Cyl. 3</t>
  </si>
  <si>
    <t>Cyl. 4</t>
  </si>
  <si>
    <t>Cyl. 5</t>
  </si>
  <si>
    <t>Cyl. 6</t>
  </si>
  <si>
    <t>Cyl. 7</t>
  </si>
  <si>
    <t>Cyl. 8</t>
  </si>
  <si>
    <t>Cyl. 9</t>
  </si>
  <si>
    <t>Cyl. 10</t>
  </si>
  <si>
    <t>Cyl. 11</t>
  </si>
  <si>
    <t>Cyl. 12</t>
  </si>
  <si>
    <t>Cyl. 13</t>
  </si>
  <si>
    <t>Cyl. 14</t>
  </si>
  <si>
    <t>Average</t>
    <phoneticPr fontId="1" type="noConversion"/>
  </si>
  <si>
    <t>-</t>
    <phoneticPr fontId="1" type="noConversion"/>
  </si>
  <si>
    <t>FE Values (less than 200 ppm)</t>
    <phoneticPr fontId="1" type="noConversion"/>
  </si>
  <si>
    <t>Residual BN Values (25~50)</t>
    <phoneticPr fontId="1" type="noConversion"/>
  </si>
  <si>
    <t>Engine
Load
(%)</t>
    <phoneticPr fontId="1" type="noConversion"/>
  </si>
  <si>
    <t>RPM</t>
    <phoneticPr fontId="1" type="noConversion"/>
  </si>
  <si>
    <t>ACC
Factor 
(g/kWh / S%)</t>
    <phoneticPr fontId="1" type="noConversion"/>
  </si>
  <si>
    <t>Piston</t>
    <phoneticPr fontId="1" type="noConversion"/>
  </si>
  <si>
    <t>R/H after O/H</t>
    <phoneticPr fontId="1" type="noConversion"/>
  </si>
  <si>
    <t>Last O/H Date</t>
    <phoneticPr fontId="1" type="noConversion"/>
  </si>
  <si>
    <t>Liner</t>
    <phoneticPr fontId="1" type="noConversion"/>
  </si>
  <si>
    <t>Cyl. Oil
BN</t>
    <phoneticPr fontId="1" type="noConversion"/>
  </si>
  <si>
    <t>Lubricator Type</t>
    <phoneticPr fontId="1" type="noConversion"/>
  </si>
  <si>
    <t>MCR Engine Power(kW)</t>
    <phoneticPr fontId="1" type="noConversion"/>
  </si>
  <si>
    <t>LUK OIL</t>
    <phoneticPr fontId="1" type="noConversion"/>
  </si>
  <si>
    <t>Cylinder Oil Name</t>
    <phoneticPr fontId="1" type="noConversion"/>
  </si>
  <si>
    <t>Power at Sampling
(kW)</t>
    <phoneticPr fontId="1" type="noConversion"/>
  </si>
  <si>
    <t>Drain Oil Analysis</t>
    <phoneticPr fontId="1" type="noConversion"/>
  </si>
  <si>
    <t>% MCR</t>
    <phoneticPr fontId="1" type="noConversion"/>
  </si>
  <si>
    <t>Sulfur(%)</t>
    <phoneticPr fontId="1" type="noConversion"/>
  </si>
  <si>
    <t>CYLINDER CONDITION MONITORING</t>
    <phoneticPr fontId="1" type="noConversion"/>
  </si>
  <si>
    <t>Average sample interval(hours)</t>
    <phoneticPr fontId="1" type="noConversion"/>
  </si>
  <si>
    <t>Onboard</t>
    <phoneticPr fontId="1" type="noConversion"/>
  </si>
  <si>
    <t>Laboratory</t>
    <phoneticPr fontId="1" type="noConversion"/>
  </si>
  <si>
    <t xml:space="preserve">  Sampling</t>
    <phoneticPr fontId="1" type="noConversion"/>
  </si>
  <si>
    <t xml:space="preserve">  Latest sample date</t>
    <phoneticPr fontId="1" type="noConversion"/>
  </si>
  <si>
    <t xml:space="preserve">  Average sample interval(hours)</t>
    <phoneticPr fontId="1" type="noConversion"/>
  </si>
  <si>
    <t>Vessel Information</t>
    <phoneticPr fontId="1" type="noConversion"/>
  </si>
  <si>
    <t xml:space="preserve">  Engine Maker</t>
    <phoneticPr fontId="1" type="noConversion"/>
  </si>
  <si>
    <t xml:space="preserve">  Engine Model</t>
    <phoneticPr fontId="1" type="noConversion"/>
  </si>
  <si>
    <t xml:space="preserve">  Engine Configuration</t>
    <phoneticPr fontId="1" type="noConversion"/>
  </si>
  <si>
    <t>Lubricant</t>
    <phoneticPr fontId="1" type="noConversion"/>
  </si>
  <si>
    <t>Luburicator</t>
    <phoneticPr fontId="1" type="noConversion"/>
  </si>
  <si>
    <t>Main Engine Maker</t>
    <phoneticPr fontId="1" type="noConversion"/>
  </si>
  <si>
    <t>10S 90ME-C</t>
    <phoneticPr fontId="1" type="noConversion"/>
  </si>
  <si>
    <t>HYUNDAI B&amp;W</t>
    <phoneticPr fontId="1" type="noConversion"/>
  </si>
  <si>
    <t>Single</t>
    <phoneticPr fontId="1" type="noConversion"/>
  </si>
  <si>
    <t>MCR Output</t>
    <phoneticPr fontId="1" type="noConversion"/>
  </si>
  <si>
    <t>MCR Engine rpm</t>
    <phoneticPr fontId="1" type="noConversion"/>
  </si>
  <si>
    <t>-</t>
    <phoneticPr fontId="1" type="noConversion"/>
  </si>
  <si>
    <t>IMO NO  :</t>
    <phoneticPr fontId="1" type="noConversion"/>
  </si>
  <si>
    <t>FE</t>
    <phoneticPr fontId="1" type="noConversion"/>
  </si>
  <si>
    <t>BN</t>
    <phoneticPr fontId="1" type="noConversion"/>
  </si>
  <si>
    <t>FE</t>
    <phoneticPr fontId="1" type="noConversion"/>
  </si>
  <si>
    <t>BN</t>
    <phoneticPr fontId="1" type="noConversion"/>
  </si>
  <si>
    <t>Technical Information</t>
    <phoneticPr fontId="1" type="noConversion"/>
  </si>
  <si>
    <t>Wartsila</t>
    <phoneticPr fontId="1" type="noConversion"/>
  </si>
  <si>
    <t>MDT</t>
    <phoneticPr fontId="1" type="noConversion"/>
  </si>
  <si>
    <t xml:space="preserve">  Lubricator Type</t>
    <phoneticPr fontId="1" type="noConversion"/>
  </si>
  <si>
    <t xml:space="preserve">  Validated Cylinder Oil</t>
    <phoneticPr fontId="1" type="noConversion"/>
  </si>
  <si>
    <t xml:space="preserve">  Engine Condition</t>
    <phoneticPr fontId="1" type="noConversion"/>
  </si>
  <si>
    <t xml:space="preserve">  Operation</t>
    <phoneticPr fontId="1" type="noConversion"/>
  </si>
  <si>
    <t xml:space="preserve">  Mid. Range BN</t>
    <phoneticPr fontId="1" type="noConversion"/>
  </si>
  <si>
    <t xml:space="preserve">  BN/Sulphur</t>
    <phoneticPr fontId="1" type="noConversion"/>
  </si>
  <si>
    <t xml:space="preserve">  SAE</t>
    <phoneticPr fontId="1" type="noConversion"/>
  </si>
  <si>
    <t xml:space="preserve">  Item</t>
    <phoneticPr fontId="1" type="noConversion"/>
  </si>
  <si>
    <t xml:space="preserve">  RT-138</t>
    <phoneticPr fontId="1" type="noConversion"/>
  </si>
  <si>
    <t xml:space="preserve">  RT-138, RT-161</t>
    <phoneticPr fontId="1" type="noConversion"/>
  </si>
  <si>
    <t xml:space="preserve">  RT-138, RT-148</t>
    <phoneticPr fontId="1" type="noConversion"/>
  </si>
  <si>
    <t xml:space="preserve">  RT-148</t>
    <phoneticPr fontId="1" type="noConversion"/>
  </si>
  <si>
    <t xml:space="preserve">  RT-161</t>
    <phoneticPr fontId="1" type="noConversion"/>
  </si>
  <si>
    <t xml:space="preserve">  RT-161_A1, RTA-76</t>
    <phoneticPr fontId="1" type="noConversion"/>
  </si>
  <si>
    <t xml:space="preserve"> SL2015-604</t>
    <phoneticPr fontId="1" type="noConversion"/>
  </si>
  <si>
    <t xml:space="preserve">  LDF1/DOJA/BAN/182518-2012</t>
    <phoneticPr fontId="1" type="noConversion"/>
  </si>
  <si>
    <t xml:space="preserve">  SL2015-604</t>
    <phoneticPr fontId="1" type="noConversion"/>
  </si>
  <si>
    <t xml:space="preserve">  SL2014-587</t>
    <phoneticPr fontId="1" type="noConversion"/>
  </si>
  <si>
    <t xml:space="preserve">  SL2013-571</t>
    <phoneticPr fontId="1" type="noConversion"/>
  </si>
  <si>
    <t xml:space="preserve">  SL2015-604, SL2014-587</t>
    <phoneticPr fontId="1" type="noConversion"/>
  </si>
  <si>
    <t xml:space="preserve">  SL2014-587, SL00-385</t>
    <phoneticPr fontId="1" type="noConversion"/>
  </si>
  <si>
    <t xml:space="preserve">  RT-138 A1(ISSUE.5)</t>
    <phoneticPr fontId="1" type="noConversion"/>
  </si>
  <si>
    <t>Main Engine Type</t>
    <phoneticPr fontId="1" type="noConversion"/>
  </si>
  <si>
    <t>HYUNDAI HEAVY INDUSTRY</t>
    <phoneticPr fontId="1" type="noConversion"/>
  </si>
  <si>
    <t xml:space="preserve">NAVIGO 100 MCL </t>
    <phoneticPr fontId="1" type="noConversion"/>
  </si>
  <si>
    <t>F/RATE 유지통보</t>
    <phoneticPr fontId="1" type="noConversion"/>
  </si>
  <si>
    <t>ALPHA LUBRICATOR</t>
    <phoneticPr fontId="1" type="noConversion"/>
  </si>
  <si>
    <t>Sulfur(%)</t>
    <phoneticPr fontId="1" type="noConversion"/>
  </si>
  <si>
    <t>Main Engine
Total R/Hour</t>
    <phoneticPr fontId="1" type="noConversion"/>
  </si>
  <si>
    <t>F/Rate</t>
    <phoneticPr fontId="1" type="noConversion"/>
  </si>
  <si>
    <t>PCTC</t>
    <phoneticPr fontId="1" type="noConversion"/>
  </si>
  <si>
    <t>GLOVIS xxxxx</t>
    <phoneticPr fontId="1" type="noConversion"/>
  </si>
  <si>
    <t>구분</t>
    <phoneticPr fontId="1" type="noConversion"/>
  </si>
  <si>
    <t>Piston &amp; Liner O/H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</si>
</sst>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-* #,##0_-;\-* #,##0_-;_-* &quot;-&quot;_-;_-@_-"/>
    <numFmt numFmtId="176" formatCode="yyyy&quot;년&quot;\ m&quot;월&quot;\ d&quot;일&quot;;@"/>
    <numFmt numFmtId="177" formatCode="0.00_);[Red]\(0.00\)"/>
    <numFmt numFmtId="178" formatCode="0.0_ "/>
    <numFmt numFmtId="179" formatCode="0.0_);[Red]\(0.0\)"/>
    <numFmt numFmtId="180" formatCode="yyyy&quot;-&quot;m&quot;-&quot;d;@"/>
    <numFmt numFmtId="181" formatCode="0.0"/>
    <numFmt numFmtId="182" formatCode="0_ "/>
    <numFmt numFmtId="183" formatCode="#,##0\ \k\W"/>
    <numFmt numFmtId="184" formatCode="&quot;@&quot;\ #,##0\ &quot;rpm&quot;"/>
  </numFmts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36"/>
      <color theme="0"/>
      <name val="Calibri"/>
      <family val="2"/>
    </font>
    <font>
      <sz val="11"/>
      <color theme="1"/>
      <name val="Calibri"/>
      <family val="2"/>
    </font>
    <font>
      <b/>
      <sz val="24"/>
      <color theme="1"/>
      <name val="Calibri"/>
      <family val="2"/>
    </font>
    <font>
      <sz val="13"/>
      <color theme="1"/>
      <name val="Calibri"/>
      <family val="2"/>
    </font>
    <font>
      <b/>
      <sz val="13"/>
      <color theme="0"/>
      <name val="Calibri"/>
      <family val="2"/>
    </font>
    <font>
      <sz val="13"/>
      <color theme="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indexed="81"/>
      <name val="돋움"/>
      <family val="3"/>
      <charset val="129"/>
    </font>
    <font>
      <b/>
      <sz val="11"/>
      <color indexed="81"/>
      <name val="Tahoma"/>
      <family val="2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41" fontId="20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8" fillId="4" borderId="1" xfId="0" applyFont="1" applyFill="1" applyBorder="1" applyAlignment="1">
      <alignment vertical="center" wrapText="1"/>
    </xf>
    <xf numFmtId="176" fontId="8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>
      <alignment vertical="center"/>
    </xf>
    <xf numFmtId="176" fontId="8" fillId="5" borderId="1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180" fontId="5" fillId="5" borderId="1" xfId="0" applyNumberFormat="1" applyFont="1" applyFill="1" applyBorder="1">
      <alignment vertical="center"/>
    </xf>
    <xf numFmtId="0" fontId="5" fillId="5" borderId="1" xfId="0" applyFont="1" applyFill="1" applyBorder="1">
      <alignment vertical="center"/>
    </xf>
    <xf numFmtId="2" fontId="5" fillId="0" borderId="0" xfId="0" applyNumberFormat="1" applyFont="1">
      <alignment vertical="center"/>
    </xf>
    <xf numFmtId="1" fontId="5" fillId="3" borderId="0" xfId="0" applyNumberFormat="1" applyFont="1" applyFill="1">
      <alignment vertical="center"/>
    </xf>
    <xf numFmtId="0" fontId="11" fillId="0" borderId="0" xfId="0" applyFont="1">
      <alignment vertical="center"/>
    </xf>
    <xf numFmtId="0" fontId="11" fillId="0" borderId="0" xfId="0" applyFont="1" applyBorder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horizontal="left" vertical="center"/>
    </xf>
    <xf numFmtId="2" fontId="5" fillId="5" borderId="1" xfId="0" applyNumberFormat="1" applyFont="1" applyFill="1" applyBorder="1">
      <alignment vertical="center"/>
    </xf>
    <xf numFmtId="180" fontId="5" fillId="0" borderId="0" xfId="0" applyNumberFormat="1" applyFont="1" applyFill="1" applyBorder="1">
      <alignment vertical="center"/>
    </xf>
    <xf numFmtId="2" fontId="9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82" fontId="13" fillId="0" borderId="0" xfId="0" applyNumberFormat="1" applyFont="1" applyAlignment="1">
      <alignment horizontal="right" vertical="center"/>
    </xf>
    <xf numFmtId="0" fontId="14" fillId="6" borderId="2" xfId="0" applyFont="1" applyFill="1" applyBorder="1">
      <alignment vertical="center"/>
    </xf>
    <xf numFmtId="0" fontId="14" fillId="6" borderId="3" xfId="0" applyFont="1" applyFill="1" applyBorder="1">
      <alignment vertical="center"/>
    </xf>
    <xf numFmtId="0" fontId="14" fillId="6" borderId="4" xfId="0" applyFont="1" applyFill="1" applyBorder="1">
      <alignment vertical="center"/>
    </xf>
    <xf numFmtId="0" fontId="13" fillId="0" borderId="7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0" xfId="0" quotePrefix="1" applyFont="1" applyBorder="1" applyAlignment="1">
      <alignment horizontal="center" vertical="center"/>
    </xf>
    <xf numFmtId="0" fontId="13" fillId="0" borderId="8" xfId="0" applyFont="1" applyBorder="1">
      <alignment vertical="center"/>
    </xf>
    <xf numFmtId="0" fontId="13" fillId="0" borderId="5" xfId="0" applyFont="1" applyBorder="1">
      <alignment vertical="center"/>
    </xf>
    <xf numFmtId="0" fontId="13" fillId="0" borderId="9" xfId="0" applyFont="1" applyBorder="1">
      <alignment vertical="center"/>
    </xf>
    <xf numFmtId="0" fontId="13" fillId="0" borderId="9" xfId="0" quotePrefix="1" applyFont="1" applyBorder="1" applyAlignment="1">
      <alignment horizontal="center" vertical="center"/>
    </xf>
    <xf numFmtId="0" fontId="13" fillId="0" borderId="6" xfId="0" applyFont="1" applyBorder="1">
      <alignment vertical="center"/>
    </xf>
    <xf numFmtId="0" fontId="13" fillId="0" borderId="0" xfId="0" applyFont="1">
      <alignment vertical="center"/>
    </xf>
    <xf numFmtId="183" fontId="13" fillId="0" borderId="0" xfId="0" applyNumberFormat="1" applyFont="1" applyBorder="1">
      <alignment vertical="center"/>
    </xf>
    <xf numFmtId="184" fontId="13" fillId="0" borderId="0" xfId="0" applyNumberFormat="1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2" xfId="0" applyFont="1" applyFill="1" applyBorder="1">
      <alignment vertical="center"/>
    </xf>
    <xf numFmtId="0" fontId="15" fillId="0" borderId="3" xfId="0" applyFont="1" applyBorder="1">
      <alignment vertical="center"/>
    </xf>
    <xf numFmtId="180" fontId="13" fillId="0" borderId="7" xfId="0" applyNumberFormat="1" applyFont="1" applyBorder="1" applyAlignment="1">
      <alignment horizontal="left" vertical="center"/>
    </xf>
    <xf numFmtId="180" fontId="13" fillId="0" borderId="0" xfId="0" applyNumberFormat="1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10" xfId="0" applyFont="1" applyBorder="1">
      <alignment vertical="center"/>
    </xf>
    <xf numFmtId="0" fontId="5" fillId="0" borderId="0" xfId="0" applyFont="1" applyBorder="1">
      <alignment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 applyProtection="1">
      <alignment horizontal="left" vertical="center"/>
      <protection locked="0"/>
    </xf>
    <xf numFmtId="182" fontId="2" fillId="0" borderId="2" xfId="0" applyNumberFormat="1" applyFont="1" applyBorder="1" applyAlignment="1" applyProtection="1">
      <alignment horizontal="left" vertical="center"/>
      <protection locked="0"/>
    </xf>
    <xf numFmtId="3" fontId="2" fillId="0" borderId="2" xfId="0" applyNumberFormat="1" applyFont="1" applyBorder="1" applyAlignment="1" applyProtection="1">
      <alignment horizontal="left" vertical="center"/>
      <protection locked="0"/>
    </xf>
    <xf numFmtId="180" fontId="2" fillId="0" borderId="1" xfId="0" applyNumberFormat="1" applyFont="1" applyBorder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181" fontId="2" fillId="0" borderId="1" xfId="0" applyNumberFormat="1" applyFont="1" applyBorder="1" applyProtection="1">
      <alignment vertical="center"/>
      <protection locked="0"/>
    </xf>
    <xf numFmtId="177" fontId="2" fillId="0" borderId="1" xfId="1" applyNumberFormat="1" applyFont="1" applyBorder="1" applyAlignment="1" applyProtection="1">
      <alignment horizontal="right" vertical="center"/>
      <protection locked="0"/>
    </xf>
    <xf numFmtId="2" fontId="2" fillId="0" borderId="1" xfId="1" applyNumberFormat="1" applyFont="1" applyBorder="1" applyAlignment="1" applyProtection="1">
      <alignment horizontal="left" vertical="center"/>
      <protection locked="0"/>
    </xf>
    <xf numFmtId="0" fontId="2" fillId="0" borderId="1" xfId="1" applyFont="1" applyBorder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right" vertical="center"/>
      <protection locked="0"/>
    </xf>
    <xf numFmtId="179" fontId="2" fillId="0" borderId="1" xfId="1" applyNumberFormat="1" applyFont="1" applyBorder="1" applyAlignment="1" applyProtection="1">
      <alignment horizontal="right" vertical="center"/>
      <protection locked="0"/>
    </xf>
    <xf numFmtId="179" fontId="2" fillId="0" borderId="1" xfId="0" applyNumberFormat="1" applyFont="1" applyBorder="1" applyAlignment="1" applyProtection="1">
      <alignment horizontal="right" vertical="center"/>
      <protection locked="0"/>
    </xf>
    <xf numFmtId="2" fontId="4" fillId="0" borderId="1" xfId="1" applyNumberFormat="1" applyFont="1" applyBorder="1" applyAlignment="1" applyProtection="1">
      <alignment horizontal="left" vertical="center"/>
      <protection locked="0"/>
    </xf>
    <xf numFmtId="177" fontId="4" fillId="0" borderId="1" xfId="1" applyNumberFormat="1" applyFont="1" applyBorder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177" fontId="2" fillId="0" borderId="1" xfId="0" applyNumberFormat="1" applyFont="1" applyBorder="1" applyAlignment="1" applyProtection="1">
      <alignment horizontal="right" vertical="center"/>
    </xf>
    <xf numFmtId="179" fontId="2" fillId="0" borderId="1" xfId="0" applyNumberFormat="1" applyFont="1" applyBorder="1" applyAlignment="1" applyProtection="1">
      <alignment horizontal="right" vertical="center"/>
    </xf>
    <xf numFmtId="176" fontId="6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176" fontId="0" fillId="0" borderId="0" xfId="0" applyNumberFormat="1" applyProtection="1">
      <alignment vertical="center"/>
    </xf>
    <xf numFmtId="176" fontId="7" fillId="2" borderId="2" xfId="0" applyNumberFormat="1" applyFont="1" applyFill="1" applyBorder="1" applyProtection="1">
      <alignment vertical="center"/>
    </xf>
    <xf numFmtId="176" fontId="2" fillId="2" borderId="4" xfId="0" applyNumberFormat="1" applyFont="1" applyFill="1" applyBorder="1" applyProtection="1">
      <alignment vertical="center"/>
    </xf>
    <xf numFmtId="0" fontId="2" fillId="0" borderId="3" xfId="0" applyFont="1" applyBorder="1" applyAlignment="1" applyProtection="1">
      <alignment vertical="center"/>
    </xf>
    <xf numFmtId="0" fontId="2" fillId="0" borderId="0" xfId="0" applyFont="1" applyProtection="1">
      <alignment vertical="center"/>
    </xf>
    <xf numFmtId="176" fontId="8" fillId="2" borderId="5" xfId="0" applyNumberFormat="1" applyFont="1" applyFill="1" applyBorder="1" applyProtection="1">
      <alignment vertical="center"/>
    </xf>
    <xf numFmtId="176" fontId="2" fillId="2" borderId="6" xfId="0" applyNumberFormat="1" applyFont="1" applyFill="1" applyBorder="1" applyProtection="1">
      <alignment vertical="center"/>
    </xf>
    <xf numFmtId="182" fontId="2" fillId="0" borderId="3" xfId="0" applyNumberFormat="1" applyFont="1" applyBorder="1" applyAlignment="1" applyProtection="1">
      <alignment vertical="center"/>
    </xf>
    <xf numFmtId="176" fontId="2" fillId="0" borderId="0" xfId="0" applyNumberFormat="1" applyFo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 vertical="center" wrapText="1"/>
    </xf>
    <xf numFmtId="178" fontId="2" fillId="0" borderId="1" xfId="0" applyNumberFormat="1" applyFont="1" applyBorder="1" applyAlignment="1" applyProtection="1">
      <alignment horizontal="right" vertical="center"/>
    </xf>
    <xf numFmtId="0" fontId="2" fillId="0" borderId="0" xfId="0" applyFont="1" applyAlignment="1" applyProtection="1">
      <alignment horizontal="right" vertical="center"/>
    </xf>
    <xf numFmtId="0" fontId="8" fillId="5" borderId="1" xfId="0" applyFont="1" applyFill="1" applyBorder="1" applyAlignment="1" applyProtection="1">
      <alignment horizontal="center" vertical="center" wrapText="1"/>
    </xf>
    <xf numFmtId="0" fontId="6" fillId="0" borderId="0" xfId="0" applyFont="1">
      <alignment vertical="center"/>
    </xf>
    <xf numFmtId="41" fontId="22" fillId="0" borderId="1" xfId="2" applyFont="1" applyBorder="1">
      <alignment vertical="center"/>
    </xf>
    <xf numFmtId="180" fontId="22" fillId="0" borderId="1" xfId="0" applyNumberFormat="1" applyFont="1" applyBorder="1" applyAlignment="1" applyProtection="1">
      <alignment horizontal="center" vertical="center"/>
      <protection locked="0"/>
    </xf>
    <xf numFmtId="0" fontId="21" fillId="0" borderId="0" xfId="0" applyFont="1" applyProtection="1">
      <alignment vertical="center"/>
    </xf>
    <xf numFmtId="0" fontId="24" fillId="0" borderId="4" xfId="0" applyFont="1" applyBorder="1" applyAlignment="1" applyProtection="1">
      <alignment vertical="center"/>
    </xf>
    <xf numFmtId="0" fontId="24" fillId="0" borderId="0" xfId="0" applyFont="1" applyProtection="1">
      <alignment vertical="center"/>
    </xf>
    <xf numFmtId="177" fontId="25" fillId="0" borderId="1" xfId="1" applyNumberFormat="1" applyFont="1" applyBorder="1" applyAlignment="1" applyProtection="1">
      <alignment horizontal="right" vertical="center"/>
      <protection locked="0"/>
    </xf>
    <xf numFmtId="0" fontId="8" fillId="5" borderId="1" xfId="0" applyFont="1" applyFill="1" applyBorder="1" applyAlignment="1" applyProtection="1">
      <alignment horizontal="center" vertical="center" wrapText="1"/>
    </xf>
    <xf numFmtId="0" fontId="23" fillId="5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 applyProtection="1">
      <alignment horizontal="center" vertical="center"/>
    </xf>
    <xf numFmtId="0" fontId="8" fillId="2" borderId="3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 vertical="center" wrapText="1"/>
    </xf>
    <xf numFmtId="176" fontId="8" fillId="2" borderId="1" xfId="0" applyNumberFormat="1" applyFont="1" applyFill="1" applyBorder="1" applyAlignment="1" applyProtection="1">
      <alignment horizontal="center" vertical="center"/>
    </xf>
    <xf numFmtId="176" fontId="8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176" fontId="8" fillId="5" borderId="1" xfId="0" applyNumberFormat="1" applyFont="1" applyFill="1" applyBorder="1" applyAlignment="1">
      <alignment horizontal="center" vertical="center"/>
    </xf>
    <xf numFmtId="176" fontId="8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176" fontId="8" fillId="5" borderId="13" xfId="0" applyNumberFormat="1" applyFont="1" applyFill="1" applyBorder="1" applyAlignment="1">
      <alignment horizontal="center" vertical="center"/>
    </xf>
    <xf numFmtId="176" fontId="8" fillId="5" borderId="14" xfId="0" applyNumberFormat="1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180" fontId="13" fillId="0" borderId="10" xfId="0" applyNumberFormat="1" applyFont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80" fontId="13" fillId="0" borderId="11" xfId="0" applyNumberFormat="1" applyFont="1" applyBorder="1" applyAlignment="1">
      <alignment horizontal="left" vertical="center"/>
    </xf>
    <xf numFmtId="180" fontId="13" fillId="0" borderId="10" xfId="0" applyNumberFormat="1" applyFont="1" applyBorder="1" applyAlignment="1">
      <alignment horizontal="left" vertical="center"/>
    </xf>
    <xf numFmtId="180" fontId="13" fillId="0" borderId="12" xfId="0" applyNumberFormat="1" applyFont="1" applyBorder="1" applyAlignment="1">
      <alignment horizontal="left" vertical="center"/>
    </xf>
  </cellXfs>
  <cellStyles count="3">
    <cellStyle name="쉼표 [0]" xfId="2" builtinId="6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Iron</a:t>
            </a:r>
            <a:r>
              <a:rPr lang="en-US" altLang="ko-KR" baseline="0"/>
              <a:t> and % MCR</a:t>
            </a:r>
            <a:endParaRPr lang="ko-KR" altLang="en-US"/>
          </a:p>
        </c:rich>
      </c:tx>
      <c:layout>
        <c:manualLayout>
          <c:xMode val="edge"/>
          <c:yMode val="edge"/>
          <c:x val="0.39790503998176019"/>
          <c:y val="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'Output Table'!$H$4</c:f>
              <c:strCache>
                <c:ptCount val="1"/>
                <c:pt idx="0">
                  <c:v>Cyl. 1</c:v>
                </c:pt>
              </c:strCache>
            </c:strRef>
          </c:tx>
          <c:marker>
            <c:symbol val="none"/>
          </c:marker>
          <c:cat>
            <c:numRef>
              <c:f>'Output Table'!$C$5:$C$21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Table'!$H$5:$H$21</c:f>
              <c:numCache>
                <c:formatCode>General</c:formatCode>
                <c:ptCount val="17"/>
                <c:pt idx="0">
                  <c:v>50</c:v>
                </c:pt>
                <c:pt idx="1">
                  <c:v>75</c:v>
                </c:pt>
                <c:pt idx="2">
                  <c:v>65</c:v>
                </c:pt>
                <c:pt idx="3">
                  <c:v>60</c:v>
                </c:pt>
                <c:pt idx="4">
                  <c:v>50</c:v>
                </c:pt>
                <c:pt idx="5">
                  <c:v>55</c:v>
                </c:pt>
                <c:pt idx="6">
                  <c:v>50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40</c:v>
                </c:pt>
                <c:pt idx="13">
                  <c:v>35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8-449C-A23C-FA2BE0D9A35A}"/>
            </c:ext>
          </c:extLst>
        </c:ser>
        <c:ser>
          <c:idx val="3"/>
          <c:order val="2"/>
          <c:tx>
            <c:strRef>
              <c:f>'Output Table'!$I$4</c:f>
              <c:strCache>
                <c:ptCount val="1"/>
                <c:pt idx="0">
                  <c:v>Cyl. 2</c:v>
                </c:pt>
              </c:strCache>
            </c:strRef>
          </c:tx>
          <c:marker>
            <c:symbol val="none"/>
          </c:marker>
          <c:cat>
            <c:numRef>
              <c:f>'Output Table'!$C$5:$C$21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Table'!$I$5:$I$21</c:f>
              <c:numCache>
                <c:formatCode>General</c:formatCode>
                <c:ptCount val="17"/>
                <c:pt idx="0">
                  <c:v>65</c:v>
                </c:pt>
                <c:pt idx="1">
                  <c:v>70</c:v>
                </c:pt>
                <c:pt idx="2">
                  <c:v>85</c:v>
                </c:pt>
                <c:pt idx="3">
                  <c:v>80</c:v>
                </c:pt>
                <c:pt idx="4">
                  <c:v>85</c:v>
                </c:pt>
                <c:pt idx="5">
                  <c:v>70</c:v>
                </c:pt>
                <c:pt idx="6">
                  <c:v>65</c:v>
                </c:pt>
                <c:pt idx="7">
                  <c:v>60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8-449C-A23C-FA2BE0D9A35A}"/>
            </c:ext>
          </c:extLst>
        </c:ser>
        <c:ser>
          <c:idx val="4"/>
          <c:order val="3"/>
          <c:tx>
            <c:strRef>
              <c:f>'Output Table'!$J$4</c:f>
              <c:strCache>
                <c:ptCount val="1"/>
                <c:pt idx="0">
                  <c:v>Cyl. 3</c:v>
                </c:pt>
              </c:strCache>
            </c:strRef>
          </c:tx>
          <c:marker>
            <c:symbol val="none"/>
          </c:marker>
          <c:cat>
            <c:numRef>
              <c:f>'Output Table'!$C$5:$C$21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Table'!$J$5:$J$21</c:f>
              <c:numCache>
                <c:formatCode>General</c:formatCode>
                <c:ptCount val="17"/>
                <c:pt idx="0">
                  <c:v>70</c:v>
                </c:pt>
                <c:pt idx="1">
                  <c:v>80</c:v>
                </c:pt>
                <c:pt idx="2">
                  <c:v>85</c:v>
                </c:pt>
                <c:pt idx="3">
                  <c:v>90</c:v>
                </c:pt>
                <c:pt idx="4">
                  <c:v>55</c:v>
                </c:pt>
                <c:pt idx="5">
                  <c:v>50</c:v>
                </c:pt>
                <c:pt idx="6">
                  <c:v>40</c:v>
                </c:pt>
                <c:pt idx="7">
                  <c:v>45</c:v>
                </c:pt>
                <c:pt idx="8">
                  <c:v>90</c:v>
                </c:pt>
                <c:pt idx="9">
                  <c:v>55</c:v>
                </c:pt>
                <c:pt idx="10">
                  <c:v>50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80</c:v>
                </c:pt>
                <c:pt idx="15">
                  <c:v>70</c:v>
                </c:pt>
                <c:pt idx="1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8-449C-A23C-FA2BE0D9A35A}"/>
            </c:ext>
          </c:extLst>
        </c:ser>
        <c:ser>
          <c:idx val="5"/>
          <c:order val="4"/>
          <c:tx>
            <c:strRef>
              <c:f>'Output Table'!$K$4</c:f>
              <c:strCache>
                <c:ptCount val="1"/>
                <c:pt idx="0">
                  <c:v>Cyl. 4</c:v>
                </c:pt>
              </c:strCache>
            </c:strRef>
          </c:tx>
          <c:marker>
            <c:symbol val="none"/>
          </c:marker>
          <c:cat>
            <c:numRef>
              <c:f>'Output Table'!$C$5:$C$21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Table'!$K$5:$K$21</c:f>
              <c:numCache>
                <c:formatCode>General</c:formatCode>
                <c:ptCount val="17"/>
                <c:pt idx="0">
                  <c:v>80</c:v>
                </c:pt>
                <c:pt idx="1">
                  <c:v>70</c:v>
                </c:pt>
                <c:pt idx="2">
                  <c:v>65</c:v>
                </c:pt>
                <c:pt idx="3">
                  <c:v>60</c:v>
                </c:pt>
                <c:pt idx="4">
                  <c:v>50</c:v>
                </c:pt>
                <c:pt idx="5">
                  <c:v>75</c:v>
                </c:pt>
                <c:pt idx="6">
                  <c:v>65</c:v>
                </c:pt>
                <c:pt idx="7">
                  <c:v>60</c:v>
                </c:pt>
                <c:pt idx="8">
                  <c:v>50</c:v>
                </c:pt>
                <c:pt idx="9">
                  <c:v>55</c:v>
                </c:pt>
                <c:pt idx="10">
                  <c:v>50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75</c:v>
                </c:pt>
                <c:pt idx="15">
                  <c:v>65</c:v>
                </c:pt>
                <c:pt idx="1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8-449C-A23C-FA2BE0D9A35A}"/>
            </c:ext>
          </c:extLst>
        </c:ser>
        <c:ser>
          <c:idx val="6"/>
          <c:order val="5"/>
          <c:tx>
            <c:strRef>
              <c:f>'Output Table'!$L$4</c:f>
              <c:strCache>
                <c:ptCount val="1"/>
                <c:pt idx="0">
                  <c:v>Cyl. 5</c:v>
                </c:pt>
              </c:strCache>
            </c:strRef>
          </c:tx>
          <c:marker>
            <c:symbol val="none"/>
          </c:marker>
          <c:cat>
            <c:numRef>
              <c:f>'Output Table'!$C$5:$C$21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Table'!$L$5:$L$21</c:f>
              <c:numCache>
                <c:formatCode>General</c:formatCode>
                <c:ptCount val="17"/>
                <c:pt idx="0">
                  <c:v>60</c:v>
                </c:pt>
                <c:pt idx="1">
                  <c:v>75</c:v>
                </c:pt>
                <c:pt idx="2">
                  <c:v>65</c:v>
                </c:pt>
                <c:pt idx="3">
                  <c:v>60</c:v>
                </c:pt>
                <c:pt idx="4">
                  <c:v>50</c:v>
                </c:pt>
                <c:pt idx="5">
                  <c:v>55</c:v>
                </c:pt>
                <c:pt idx="6">
                  <c:v>50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50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80</c:v>
                </c:pt>
                <c:pt idx="1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68-449C-A23C-FA2BE0D9A35A}"/>
            </c:ext>
          </c:extLst>
        </c:ser>
        <c:ser>
          <c:idx val="7"/>
          <c:order val="6"/>
          <c:tx>
            <c:strRef>
              <c:f>'Output Table'!$M$4</c:f>
              <c:strCache>
                <c:ptCount val="1"/>
                <c:pt idx="0">
                  <c:v>Cyl. 6</c:v>
                </c:pt>
              </c:strCache>
            </c:strRef>
          </c:tx>
          <c:marker>
            <c:symbol val="none"/>
          </c:marker>
          <c:cat>
            <c:numRef>
              <c:f>'Output Table'!$C$5:$C$21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Table'!$M$5:$M$21</c:f>
              <c:numCache>
                <c:formatCode>General</c:formatCode>
                <c:ptCount val="17"/>
                <c:pt idx="0">
                  <c:v>65</c:v>
                </c:pt>
                <c:pt idx="1">
                  <c:v>75</c:v>
                </c:pt>
                <c:pt idx="2">
                  <c:v>65</c:v>
                </c:pt>
                <c:pt idx="3">
                  <c:v>60</c:v>
                </c:pt>
                <c:pt idx="4">
                  <c:v>50</c:v>
                </c:pt>
                <c:pt idx="5">
                  <c:v>65</c:v>
                </c:pt>
                <c:pt idx="6">
                  <c:v>60</c:v>
                </c:pt>
                <c:pt idx="7">
                  <c:v>50</c:v>
                </c:pt>
                <c:pt idx="8">
                  <c:v>85</c:v>
                </c:pt>
                <c:pt idx="9">
                  <c:v>90</c:v>
                </c:pt>
                <c:pt idx="10">
                  <c:v>55</c:v>
                </c:pt>
                <c:pt idx="11">
                  <c:v>50</c:v>
                </c:pt>
                <c:pt idx="12">
                  <c:v>40</c:v>
                </c:pt>
                <c:pt idx="13">
                  <c:v>45</c:v>
                </c:pt>
                <c:pt idx="14">
                  <c:v>90</c:v>
                </c:pt>
                <c:pt idx="15">
                  <c:v>55</c:v>
                </c:pt>
                <c:pt idx="1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68-449C-A23C-FA2BE0D9A35A}"/>
            </c:ext>
          </c:extLst>
        </c:ser>
        <c:ser>
          <c:idx val="8"/>
          <c:order val="7"/>
          <c:tx>
            <c:strRef>
              <c:f>'Output Table'!$N$4</c:f>
              <c:strCache>
                <c:ptCount val="1"/>
                <c:pt idx="0">
                  <c:v>Cyl. 7</c:v>
                </c:pt>
              </c:strCache>
            </c:strRef>
          </c:tx>
          <c:marker>
            <c:symbol val="none"/>
          </c:marker>
          <c:cat>
            <c:numRef>
              <c:f>'Output Table'!$C$5:$C$21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Table'!$N$5:$N$21</c:f>
              <c:numCache>
                <c:formatCode>General</c:formatCode>
                <c:ptCount val="17"/>
                <c:pt idx="0">
                  <c:v>80</c:v>
                </c:pt>
                <c:pt idx="1">
                  <c:v>75</c:v>
                </c:pt>
                <c:pt idx="2">
                  <c:v>65</c:v>
                </c:pt>
                <c:pt idx="3">
                  <c:v>60</c:v>
                </c:pt>
                <c:pt idx="4">
                  <c:v>85</c:v>
                </c:pt>
                <c:pt idx="5">
                  <c:v>90</c:v>
                </c:pt>
                <c:pt idx="6">
                  <c:v>55</c:v>
                </c:pt>
                <c:pt idx="7">
                  <c:v>50</c:v>
                </c:pt>
                <c:pt idx="8">
                  <c:v>40</c:v>
                </c:pt>
                <c:pt idx="9">
                  <c:v>45</c:v>
                </c:pt>
                <c:pt idx="10">
                  <c:v>90</c:v>
                </c:pt>
                <c:pt idx="11">
                  <c:v>55</c:v>
                </c:pt>
                <c:pt idx="12">
                  <c:v>51</c:v>
                </c:pt>
                <c:pt idx="13">
                  <c:v>57</c:v>
                </c:pt>
                <c:pt idx="14">
                  <c:v>75</c:v>
                </c:pt>
                <c:pt idx="15">
                  <c:v>51</c:v>
                </c:pt>
                <c:pt idx="1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68-449C-A23C-FA2BE0D9A35A}"/>
            </c:ext>
          </c:extLst>
        </c:ser>
        <c:ser>
          <c:idx val="9"/>
          <c:order val="8"/>
          <c:tx>
            <c:strRef>
              <c:f>'Output Table'!$O$4</c:f>
              <c:strCache>
                <c:ptCount val="1"/>
                <c:pt idx="0">
                  <c:v>Cyl. 8</c:v>
                </c:pt>
              </c:strCache>
            </c:strRef>
          </c:tx>
          <c:marker>
            <c:symbol val="none"/>
          </c:marker>
          <c:cat>
            <c:numRef>
              <c:f>'Output Table'!$C$5:$C$21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Table'!$O$5:$O$21</c:f>
              <c:numCache>
                <c:formatCode>General</c:formatCode>
                <c:ptCount val="17"/>
                <c:pt idx="0">
                  <c:v>85</c:v>
                </c:pt>
                <c:pt idx="1">
                  <c:v>90</c:v>
                </c:pt>
                <c:pt idx="2">
                  <c:v>55</c:v>
                </c:pt>
                <c:pt idx="3">
                  <c:v>50</c:v>
                </c:pt>
                <c:pt idx="4">
                  <c:v>40</c:v>
                </c:pt>
                <c:pt idx="5">
                  <c:v>45</c:v>
                </c:pt>
                <c:pt idx="6">
                  <c:v>90</c:v>
                </c:pt>
                <c:pt idx="7">
                  <c:v>55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55</c:v>
                </c:pt>
                <c:pt idx="12">
                  <c:v>49</c:v>
                </c:pt>
                <c:pt idx="13">
                  <c:v>44</c:v>
                </c:pt>
                <c:pt idx="14">
                  <c:v>89</c:v>
                </c:pt>
                <c:pt idx="15">
                  <c:v>51</c:v>
                </c:pt>
                <c:pt idx="1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68-449C-A23C-FA2BE0D9A35A}"/>
            </c:ext>
          </c:extLst>
        </c:ser>
        <c:ser>
          <c:idx val="10"/>
          <c:order val="9"/>
          <c:tx>
            <c:strRef>
              <c:f>'Output Table'!$P$4</c:f>
              <c:strCache>
                <c:ptCount val="1"/>
                <c:pt idx="0">
                  <c:v>Cyl. 9</c:v>
                </c:pt>
              </c:strCache>
            </c:strRef>
          </c:tx>
          <c:marker>
            <c:symbol val="none"/>
          </c:marker>
          <c:cat>
            <c:numRef>
              <c:f>'Output Table'!$C$5:$C$21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Table'!$P$5:$P$21</c:f>
              <c:numCache>
                <c:formatCode>General</c:formatCode>
                <c:ptCount val="17"/>
                <c:pt idx="0">
                  <c:v>90</c:v>
                </c:pt>
                <c:pt idx="1">
                  <c:v>80</c:v>
                </c:pt>
                <c:pt idx="2">
                  <c:v>85</c:v>
                </c:pt>
                <c:pt idx="3">
                  <c:v>90</c:v>
                </c:pt>
                <c:pt idx="4">
                  <c:v>55</c:v>
                </c:pt>
                <c:pt idx="5">
                  <c:v>50</c:v>
                </c:pt>
                <c:pt idx="6">
                  <c:v>40</c:v>
                </c:pt>
                <c:pt idx="7">
                  <c:v>45</c:v>
                </c:pt>
                <c:pt idx="8">
                  <c:v>90</c:v>
                </c:pt>
                <c:pt idx="9">
                  <c:v>55</c:v>
                </c:pt>
                <c:pt idx="10">
                  <c:v>85</c:v>
                </c:pt>
                <c:pt idx="11">
                  <c:v>75</c:v>
                </c:pt>
                <c:pt idx="12">
                  <c:v>65</c:v>
                </c:pt>
                <c:pt idx="13">
                  <c:v>60</c:v>
                </c:pt>
                <c:pt idx="14">
                  <c:v>50</c:v>
                </c:pt>
                <c:pt idx="15">
                  <c:v>51</c:v>
                </c:pt>
                <c:pt idx="1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68-449C-A23C-FA2BE0D9A35A}"/>
            </c:ext>
          </c:extLst>
        </c:ser>
        <c:ser>
          <c:idx val="0"/>
          <c:order val="10"/>
          <c:tx>
            <c:strRef>
              <c:f>'Output Table'!$Q$4</c:f>
              <c:strCache>
                <c:ptCount val="1"/>
                <c:pt idx="0">
                  <c:v>Cyl. 10</c:v>
                </c:pt>
              </c:strCache>
            </c:strRef>
          </c:tx>
          <c:marker>
            <c:symbol val="none"/>
          </c:marker>
          <c:cat>
            <c:numRef>
              <c:f>'Output Table'!$C$5:$C$21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Table'!$Q$5:$Q$21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90</c:v>
                </c:pt>
                <c:pt idx="3">
                  <c:v>40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40</c:v>
                </c:pt>
                <c:pt idx="11">
                  <c:v>70</c:v>
                </c:pt>
                <c:pt idx="12">
                  <c:v>65</c:v>
                </c:pt>
                <c:pt idx="13">
                  <c:v>60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68-449C-A23C-FA2BE0D9A35A}"/>
            </c:ext>
          </c:extLst>
        </c:ser>
        <c:ser>
          <c:idx val="11"/>
          <c:order val="11"/>
          <c:tx>
            <c:strRef>
              <c:f>'Output Table'!$R$4</c:f>
              <c:strCache>
                <c:ptCount val="1"/>
                <c:pt idx="0">
                  <c:v>Cyl. 11</c:v>
                </c:pt>
              </c:strCache>
            </c:strRef>
          </c:tx>
          <c:marker>
            <c:symbol val="none"/>
          </c:marker>
          <c:cat>
            <c:numRef>
              <c:f>'Output Table'!$C$5:$C$21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Table'!$R$5:$R$21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68-449C-A23C-FA2BE0D9A35A}"/>
            </c:ext>
          </c:extLst>
        </c:ser>
        <c:ser>
          <c:idx val="12"/>
          <c:order val="12"/>
          <c:tx>
            <c:strRef>
              <c:f>'Output Table'!$S$4</c:f>
              <c:strCache>
                <c:ptCount val="1"/>
                <c:pt idx="0">
                  <c:v>Cyl. 12</c:v>
                </c:pt>
              </c:strCache>
            </c:strRef>
          </c:tx>
          <c:marker>
            <c:symbol val="none"/>
          </c:marker>
          <c:cat>
            <c:numRef>
              <c:f>'Output Table'!$C$5:$C$21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Table'!$S$5:$S$21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68-449C-A23C-FA2BE0D9A35A}"/>
            </c:ext>
          </c:extLst>
        </c:ser>
        <c:ser>
          <c:idx val="13"/>
          <c:order val="13"/>
          <c:tx>
            <c:strRef>
              <c:f>'Output Table'!$T$4</c:f>
              <c:strCache>
                <c:ptCount val="1"/>
                <c:pt idx="0">
                  <c:v>Cyl. 13</c:v>
                </c:pt>
              </c:strCache>
            </c:strRef>
          </c:tx>
          <c:marker>
            <c:symbol val="none"/>
          </c:marker>
          <c:cat>
            <c:numRef>
              <c:f>'Output Table'!$C$5:$C$21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Table'!$T$5:$T$21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068-449C-A23C-FA2BE0D9A35A}"/>
            </c:ext>
          </c:extLst>
        </c:ser>
        <c:ser>
          <c:idx val="14"/>
          <c:order val="14"/>
          <c:tx>
            <c:strRef>
              <c:f>'Output Table'!$U$4</c:f>
              <c:strCache>
                <c:ptCount val="1"/>
                <c:pt idx="0">
                  <c:v>Cyl. 14</c:v>
                </c:pt>
              </c:strCache>
            </c:strRef>
          </c:tx>
          <c:marker>
            <c:symbol val="none"/>
          </c:marker>
          <c:cat>
            <c:numRef>
              <c:f>'Output Table'!$C$5:$C$21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Table'!$U$5:$U$21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68-449C-A23C-FA2BE0D9A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45120"/>
        <c:axId val="157047424"/>
      </c:lineChart>
      <c:lineChart>
        <c:grouping val="standard"/>
        <c:varyColors val="0"/>
        <c:ser>
          <c:idx val="1"/>
          <c:order val="0"/>
          <c:tx>
            <c:strRef>
              <c:f>'Output Table'!$E$3</c:f>
              <c:strCache>
                <c:ptCount val="1"/>
                <c:pt idx="0">
                  <c:v>% MCR</c:v>
                </c:pt>
              </c:strCache>
            </c:strRef>
          </c:tx>
          <c:spPr>
            <a:ln w="28575"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numRef>
              <c:f>'Output Table'!$C$5:$C$21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Table'!$E$5:$E$21</c:f>
              <c:numCache>
                <c:formatCode>General</c:formatCode>
                <c:ptCount val="17"/>
                <c:pt idx="0">
                  <c:v>45</c:v>
                </c:pt>
                <c:pt idx="1">
                  <c:v>45</c:v>
                </c:pt>
                <c:pt idx="2">
                  <c:v>50</c:v>
                </c:pt>
                <c:pt idx="3">
                  <c:v>60</c:v>
                </c:pt>
                <c:pt idx="4">
                  <c:v>45</c:v>
                </c:pt>
                <c:pt idx="5">
                  <c:v>30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50</c:v>
                </c:pt>
                <c:pt idx="11">
                  <c:v>65</c:v>
                </c:pt>
                <c:pt idx="12">
                  <c:v>60</c:v>
                </c:pt>
                <c:pt idx="13">
                  <c:v>45</c:v>
                </c:pt>
                <c:pt idx="14">
                  <c:v>50</c:v>
                </c:pt>
                <c:pt idx="15">
                  <c:v>60</c:v>
                </c:pt>
                <c:pt idx="1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068-449C-A23C-FA2BE0D9A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32000"/>
        <c:axId val="164070144"/>
      </c:lineChart>
      <c:catAx>
        <c:axId val="157045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en-US" sz="1000"/>
                  <a:t>Total Engine Hours</a:t>
                </a: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ko-KR"/>
          </a:p>
        </c:txPr>
        <c:crossAx val="157047424"/>
        <c:crossesAt val="0"/>
        <c:auto val="0"/>
        <c:lblAlgn val="ctr"/>
        <c:lblOffset val="100"/>
        <c:tickLblSkip val="3"/>
        <c:noMultiLvlLbl val="0"/>
      </c:catAx>
      <c:valAx>
        <c:axId val="157047424"/>
        <c:scaling>
          <c:orientation val="minMax"/>
          <c:max val="300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altLang="ko-KR" sz="1000"/>
                  <a:t>Iron</a:t>
                </a:r>
                <a:endParaRPr lang="ko-KR" altLang="en-US" sz="1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045120"/>
        <c:crosses val="autoZero"/>
        <c:crossBetween val="between"/>
      </c:valAx>
      <c:valAx>
        <c:axId val="164070144"/>
        <c:scaling>
          <c:orientation val="minMax"/>
          <c:max val="1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altLang="ko-KR" sz="1000"/>
                  <a:t>% MCR</a:t>
                </a:r>
                <a:endParaRPr lang="ko-KR" altLang="en-US" sz="1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032000"/>
        <c:crosses val="max"/>
        <c:crossBetween val="between"/>
      </c:valAx>
      <c:catAx>
        <c:axId val="17403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07014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7.9555281227983332E-2"/>
          <c:y val="6.9213994851128932E-2"/>
          <c:w val="0.83599827050387499"/>
          <c:h val="7.5226582700750375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Residual BN Values</a:t>
            </a:r>
            <a:endParaRPr lang="ko-KR" altLang="en-US"/>
          </a:p>
        </c:rich>
      </c:tx>
      <c:layout>
        <c:manualLayout>
          <c:xMode val="edge"/>
          <c:yMode val="edge"/>
          <c:x val="0.41045989671218241"/>
          <c:y val="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'Output Table'!$Y$4</c:f>
              <c:strCache>
                <c:ptCount val="1"/>
                <c:pt idx="0">
                  <c:v>Main Engine
Total R/Hour</c:v>
                </c:pt>
              </c:strCache>
            </c:strRef>
          </c:tx>
          <c:marker>
            <c:symbol val="none"/>
          </c:marker>
          <c:cat>
            <c:numRef>
              <c:f>'Output Table'!$Y$5:$Y$21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Table'!$Y$5:$Y$21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C-4381-8225-A210E726227B}"/>
            </c:ext>
          </c:extLst>
        </c:ser>
        <c:ser>
          <c:idx val="2"/>
          <c:order val="2"/>
          <c:tx>
            <c:strRef>
              <c:f>'Output Table'!$Z$4</c:f>
              <c:strCache>
                <c:ptCount val="1"/>
                <c:pt idx="0">
                  <c:v>Cyl. 1</c:v>
                </c:pt>
              </c:strCache>
            </c:strRef>
          </c:tx>
          <c:marker>
            <c:symbol val="none"/>
          </c:marker>
          <c:cat>
            <c:numRef>
              <c:f>'Output Table'!$Y$5:$Y$21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Table'!$Z$5:$Z$21</c:f>
              <c:numCache>
                <c:formatCode>General</c:formatCode>
                <c:ptCount val="17"/>
                <c:pt idx="0">
                  <c:v>30.8</c:v>
                </c:pt>
                <c:pt idx="1">
                  <c:v>26.4</c:v>
                </c:pt>
                <c:pt idx="2">
                  <c:v>22.1</c:v>
                </c:pt>
                <c:pt idx="3">
                  <c:v>27.7</c:v>
                </c:pt>
                <c:pt idx="4">
                  <c:v>35.4</c:v>
                </c:pt>
                <c:pt idx="5">
                  <c:v>42.7</c:v>
                </c:pt>
                <c:pt idx="6">
                  <c:v>42.8</c:v>
                </c:pt>
                <c:pt idx="7">
                  <c:v>41.9</c:v>
                </c:pt>
                <c:pt idx="8">
                  <c:v>51.5</c:v>
                </c:pt>
                <c:pt idx="9">
                  <c:v>51.4</c:v>
                </c:pt>
                <c:pt idx="10">
                  <c:v>42</c:v>
                </c:pt>
                <c:pt idx="11">
                  <c:v>38</c:v>
                </c:pt>
                <c:pt idx="12">
                  <c:v>42.4</c:v>
                </c:pt>
                <c:pt idx="13">
                  <c:v>42.2</c:v>
                </c:pt>
                <c:pt idx="14">
                  <c:v>49</c:v>
                </c:pt>
                <c:pt idx="15">
                  <c:v>26.4</c:v>
                </c:pt>
                <c:pt idx="16">
                  <c:v>22.1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C-4381-8225-A210E726227B}"/>
            </c:ext>
          </c:extLst>
        </c:ser>
        <c:ser>
          <c:idx val="3"/>
          <c:order val="3"/>
          <c:tx>
            <c:strRef>
              <c:f>'Output Table'!$AA$4</c:f>
              <c:strCache>
                <c:ptCount val="1"/>
                <c:pt idx="0">
                  <c:v>Cyl. 2</c:v>
                </c:pt>
              </c:strCache>
            </c:strRef>
          </c:tx>
          <c:marker>
            <c:symbol val="none"/>
          </c:marker>
          <c:cat>
            <c:numRef>
              <c:f>'Output Table'!$Y$5:$Y$21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Table'!$AA$5:$AA$21</c:f>
              <c:numCache>
                <c:formatCode>General</c:formatCode>
                <c:ptCount val="17"/>
                <c:pt idx="0">
                  <c:v>36.700000000000003</c:v>
                </c:pt>
                <c:pt idx="1">
                  <c:v>23.5</c:v>
                </c:pt>
                <c:pt idx="2">
                  <c:v>25.7</c:v>
                </c:pt>
                <c:pt idx="3">
                  <c:v>30.3</c:v>
                </c:pt>
                <c:pt idx="4">
                  <c:v>40.9</c:v>
                </c:pt>
                <c:pt idx="5">
                  <c:v>52.9</c:v>
                </c:pt>
                <c:pt idx="6">
                  <c:v>44.9</c:v>
                </c:pt>
                <c:pt idx="7">
                  <c:v>41</c:v>
                </c:pt>
                <c:pt idx="8">
                  <c:v>50.7</c:v>
                </c:pt>
                <c:pt idx="9">
                  <c:v>52.5</c:v>
                </c:pt>
                <c:pt idx="10">
                  <c:v>46.7</c:v>
                </c:pt>
                <c:pt idx="11">
                  <c:v>50.9</c:v>
                </c:pt>
                <c:pt idx="12">
                  <c:v>38.799999999999997</c:v>
                </c:pt>
                <c:pt idx="13">
                  <c:v>45.9</c:v>
                </c:pt>
                <c:pt idx="14">
                  <c:v>52.2</c:v>
                </c:pt>
                <c:pt idx="15">
                  <c:v>23.5</c:v>
                </c:pt>
                <c:pt idx="16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AC-4381-8225-A210E726227B}"/>
            </c:ext>
          </c:extLst>
        </c:ser>
        <c:ser>
          <c:idx val="4"/>
          <c:order val="4"/>
          <c:tx>
            <c:strRef>
              <c:f>'Output Table'!$AB$4</c:f>
              <c:strCache>
                <c:ptCount val="1"/>
                <c:pt idx="0">
                  <c:v>Cyl. 3</c:v>
                </c:pt>
              </c:strCache>
            </c:strRef>
          </c:tx>
          <c:marker>
            <c:symbol val="none"/>
          </c:marker>
          <c:cat>
            <c:numRef>
              <c:f>'Output Table'!$Y$5:$Y$21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Table'!$AB$5:$AB$21</c:f>
              <c:numCache>
                <c:formatCode>General</c:formatCode>
                <c:ptCount val="17"/>
                <c:pt idx="0">
                  <c:v>54.4</c:v>
                </c:pt>
                <c:pt idx="1">
                  <c:v>26.1</c:v>
                </c:pt>
                <c:pt idx="2">
                  <c:v>23.7</c:v>
                </c:pt>
                <c:pt idx="3">
                  <c:v>29.4</c:v>
                </c:pt>
                <c:pt idx="4">
                  <c:v>38.4</c:v>
                </c:pt>
                <c:pt idx="5">
                  <c:v>54.4</c:v>
                </c:pt>
                <c:pt idx="6">
                  <c:v>47.8</c:v>
                </c:pt>
                <c:pt idx="7">
                  <c:v>44.7</c:v>
                </c:pt>
                <c:pt idx="8">
                  <c:v>59.4</c:v>
                </c:pt>
                <c:pt idx="9">
                  <c:v>56.4</c:v>
                </c:pt>
                <c:pt idx="10">
                  <c:v>47.2</c:v>
                </c:pt>
                <c:pt idx="11">
                  <c:v>42.2</c:v>
                </c:pt>
                <c:pt idx="12">
                  <c:v>37.799999999999997</c:v>
                </c:pt>
                <c:pt idx="13">
                  <c:v>45.2</c:v>
                </c:pt>
                <c:pt idx="14">
                  <c:v>31.6</c:v>
                </c:pt>
                <c:pt idx="15">
                  <c:v>26.1</c:v>
                </c:pt>
                <c:pt idx="16">
                  <c:v>23.7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AC-4381-8225-A210E726227B}"/>
            </c:ext>
          </c:extLst>
        </c:ser>
        <c:ser>
          <c:idx val="5"/>
          <c:order val="5"/>
          <c:tx>
            <c:strRef>
              <c:f>'Output Table'!$AC$4</c:f>
              <c:strCache>
                <c:ptCount val="1"/>
                <c:pt idx="0">
                  <c:v>Cyl. 4</c:v>
                </c:pt>
              </c:strCache>
            </c:strRef>
          </c:tx>
          <c:marker>
            <c:symbol val="none"/>
          </c:marker>
          <c:cat>
            <c:numRef>
              <c:f>'Output Table'!$Y$5:$Y$21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Table'!$AC$5:$AC$21</c:f>
              <c:numCache>
                <c:formatCode>General</c:formatCode>
                <c:ptCount val="17"/>
                <c:pt idx="0">
                  <c:v>31.1</c:v>
                </c:pt>
                <c:pt idx="1">
                  <c:v>19.100000000000001</c:v>
                </c:pt>
                <c:pt idx="2">
                  <c:v>22.7</c:v>
                </c:pt>
                <c:pt idx="3">
                  <c:v>24.5</c:v>
                </c:pt>
                <c:pt idx="4">
                  <c:v>34.4</c:v>
                </c:pt>
                <c:pt idx="5">
                  <c:v>48</c:v>
                </c:pt>
                <c:pt idx="6">
                  <c:v>36.5</c:v>
                </c:pt>
                <c:pt idx="7">
                  <c:v>33</c:v>
                </c:pt>
                <c:pt idx="8">
                  <c:v>50.2</c:v>
                </c:pt>
                <c:pt idx="9">
                  <c:v>53</c:v>
                </c:pt>
                <c:pt idx="10">
                  <c:v>42.3</c:v>
                </c:pt>
                <c:pt idx="11">
                  <c:v>38.4</c:v>
                </c:pt>
                <c:pt idx="12">
                  <c:v>25.3</c:v>
                </c:pt>
                <c:pt idx="13">
                  <c:v>27.5</c:v>
                </c:pt>
                <c:pt idx="14">
                  <c:v>28.6</c:v>
                </c:pt>
                <c:pt idx="15">
                  <c:v>19.100000000000001</c:v>
                </c:pt>
                <c:pt idx="16">
                  <c:v>22.7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AC-4381-8225-A210E726227B}"/>
            </c:ext>
          </c:extLst>
        </c:ser>
        <c:ser>
          <c:idx val="6"/>
          <c:order val="6"/>
          <c:tx>
            <c:strRef>
              <c:f>'Output Table'!$AD$4</c:f>
              <c:strCache>
                <c:ptCount val="1"/>
                <c:pt idx="0">
                  <c:v>Cyl. 5</c:v>
                </c:pt>
              </c:strCache>
            </c:strRef>
          </c:tx>
          <c:marker>
            <c:symbol val="none"/>
          </c:marker>
          <c:cat>
            <c:numRef>
              <c:f>'Output Table'!$Y$5:$Y$21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Table'!$AD$5:$AD$21</c:f>
              <c:numCache>
                <c:formatCode>General</c:formatCode>
                <c:ptCount val="17"/>
                <c:pt idx="0">
                  <c:v>25.2</c:v>
                </c:pt>
                <c:pt idx="1">
                  <c:v>21.1</c:v>
                </c:pt>
                <c:pt idx="2">
                  <c:v>20</c:v>
                </c:pt>
                <c:pt idx="3">
                  <c:v>21</c:v>
                </c:pt>
                <c:pt idx="4">
                  <c:v>33.299999999999997</c:v>
                </c:pt>
                <c:pt idx="5">
                  <c:v>45.9</c:v>
                </c:pt>
                <c:pt idx="6">
                  <c:v>36.4</c:v>
                </c:pt>
                <c:pt idx="7">
                  <c:v>41.3</c:v>
                </c:pt>
                <c:pt idx="8">
                  <c:v>48.4</c:v>
                </c:pt>
                <c:pt idx="9">
                  <c:v>49.5</c:v>
                </c:pt>
                <c:pt idx="10">
                  <c:v>38.9</c:v>
                </c:pt>
                <c:pt idx="11">
                  <c:v>37</c:v>
                </c:pt>
                <c:pt idx="12">
                  <c:v>30.3</c:v>
                </c:pt>
                <c:pt idx="13">
                  <c:v>29</c:v>
                </c:pt>
                <c:pt idx="14">
                  <c:v>47.2</c:v>
                </c:pt>
                <c:pt idx="15">
                  <c:v>21.1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AC-4381-8225-A210E726227B}"/>
            </c:ext>
          </c:extLst>
        </c:ser>
        <c:ser>
          <c:idx val="7"/>
          <c:order val="7"/>
          <c:tx>
            <c:strRef>
              <c:f>'Output Table'!$AE$4</c:f>
              <c:strCache>
                <c:ptCount val="1"/>
                <c:pt idx="0">
                  <c:v>Cyl. 6</c:v>
                </c:pt>
              </c:strCache>
            </c:strRef>
          </c:tx>
          <c:marker>
            <c:symbol val="none"/>
          </c:marker>
          <c:cat>
            <c:numRef>
              <c:f>'Output Table'!$Y$5:$Y$21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Table'!$AE$5:$AE$21</c:f>
              <c:numCache>
                <c:formatCode>General</c:formatCode>
                <c:ptCount val="17"/>
                <c:pt idx="0">
                  <c:v>33.299999999999997</c:v>
                </c:pt>
                <c:pt idx="1">
                  <c:v>20.2</c:v>
                </c:pt>
                <c:pt idx="2">
                  <c:v>28.1</c:v>
                </c:pt>
                <c:pt idx="3">
                  <c:v>27</c:v>
                </c:pt>
                <c:pt idx="4">
                  <c:v>40.700000000000003</c:v>
                </c:pt>
                <c:pt idx="5">
                  <c:v>47.6</c:v>
                </c:pt>
                <c:pt idx="6">
                  <c:v>43.8</c:v>
                </c:pt>
                <c:pt idx="7">
                  <c:v>41.9</c:v>
                </c:pt>
                <c:pt idx="8">
                  <c:v>51.4</c:v>
                </c:pt>
                <c:pt idx="9">
                  <c:v>48.6</c:v>
                </c:pt>
                <c:pt idx="10">
                  <c:v>38.6</c:v>
                </c:pt>
                <c:pt idx="11">
                  <c:v>41</c:v>
                </c:pt>
                <c:pt idx="12">
                  <c:v>35.700000000000003</c:v>
                </c:pt>
                <c:pt idx="13">
                  <c:v>32.200000000000003</c:v>
                </c:pt>
                <c:pt idx="14">
                  <c:v>50.7</c:v>
                </c:pt>
                <c:pt idx="15">
                  <c:v>20.2</c:v>
                </c:pt>
                <c:pt idx="16">
                  <c:v>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AC-4381-8225-A210E726227B}"/>
            </c:ext>
          </c:extLst>
        </c:ser>
        <c:ser>
          <c:idx val="8"/>
          <c:order val="8"/>
          <c:tx>
            <c:strRef>
              <c:f>'Output Table'!$AF$4</c:f>
              <c:strCache>
                <c:ptCount val="1"/>
                <c:pt idx="0">
                  <c:v>Cyl. 7</c:v>
                </c:pt>
              </c:strCache>
            </c:strRef>
          </c:tx>
          <c:marker>
            <c:symbol val="none"/>
          </c:marker>
          <c:cat>
            <c:numRef>
              <c:f>'Output Table'!$Y$5:$Y$21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Table'!$AF$5:$AF$21</c:f>
              <c:numCache>
                <c:formatCode>General</c:formatCode>
                <c:ptCount val="17"/>
                <c:pt idx="0">
                  <c:v>35.6</c:v>
                </c:pt>
                <c:pt idx="1">
                  <c:v>22.6</c:v>
                </c:pt>
                <c:pt idx="2">
                  <c:v>19.2</c:v>
                </c:pt>
                <c:pt idx="3">
                  <c:v>24.2</c:v>
                </c:pt>
                <c:pt idx="4">
                  <c:v>37</c:v>
                </c:pt>
                <c:pt idx="5">
                  <c:v>52.8</c:v>
                </c:pt>
                <c:pt idx="6">
                  <c:v>42.2</c:v>
                </c:pt>
                <c:pt idx="7">
                  <c:v>38.799999999999997</c:v>
                </c:pt>
                <c:pt idx="8">
                  <c:v>47.4</c:v>
                </c:pt>
                <c:pt idx="9">
                  <c:v>54</c:v>
                </c:pt>
                <c:pt idx="10">
                  <c:v>40.799999999999997</c:v>
                </c:pt>
                <c:pt idx="11">
                  <c:v>37.4</c:v>
                </c:pt>
                <c:pt idx="12">
                  <c:v>36.5</c:v>
                </c:pt>
                <c:pt idx="13">
                  <c:v>37.299999999999997</c:v>
                </c:pt>
                <c:pt idx="14">
                  <c:v>50.8</c:v>
                </c:pt>
                <c:pt idx="15">
                  <c:v>22.6</c:v>
                </c:pt>
                <c:pt idx="16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AC-4381-8225-A210E726227B}"/>
            </c:ext>
          </c:extLst>
        </c:ser>
        <c:ser>
          <c:idx val="9"/>
          <c:order val="9"/>
          <c:tx>
            <c:strRef>
              <c:f>'Output Table'!$AG$4</c:f>
              <c:strCache>
                <c:ptCount val="1"/>
                <c:pt idx="0">
                  <c:v>Cyl. 8</c:v>
                </c:pt>
              </c:strCache>
            </c:strRef>
          </c:tx>
          <c:marker>
            <c:symbol val="none"/>
          </c:marker>
          <c:cat>
            <c:numRef>
              <c:f>'Output Table'!$Y$5:$Y$21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Table'!$AG$5:$AG$21</c:f>
              <c:numCache>
                <c:formatCode>General</c:formatCode>
                <c:ptCount val="17"/>
                <c:pt idx="0">
                  <c:v>39</c:v>
                </c:pt>
                <c:pt idx="1">
                  <c:v>26.8</c:v>
                </c:pt>
                <c:pt idx="2">
                  <c:v>27.8</c:v>
                </c:pt>
                <c:pt idx="3">
                  <c:v>26.8</c:v>
                </c:pt>
                <c:pt idx="4">
                  <c:v>35.200000000000003</c:v>
                </c:pt>
                <c:pt idx="5">
                  <c:v>47.2</c:v>
                </c:pt>
                <c:pt idx="6">
                  <c:v>49.4</c:v>
                </c:pt>
                <c:pt idx="7">
                  <c:v>44.6</c:v>
                </c:pt>
                <c:pt idx="8">
                  <c:v>51.3</c:v>
                </c:pt>
                <c:pt idx="9">
                  <c:v>60.1</c:v>
                </c:pt>
                <c:pt idx="10">
                  <c:v>46.4</c:v>
                </c:pt>
                <c:pt idx="11">
                  <c:v>41.3</c:v>
                </c:pt>
                <c:pt idx="12">
                  <c:v>43.1</c:v>
                </c:pt>
                <c:pt idx="13">
                  <c:v>36.200000000000003</c:v>
                </c:pt>
                <c:pt idx="14">
                  <c:v>55.4</c:v>
                </c:pt>
                <c:pt idx="15">
                  <c:v>26.8</c:v>
                </c:pt>
                <c:pt idx="16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AC-4381-8225-A210E726227B}"/>
            </c:ext>
          </c:extLst>
        </c:ser>
        <c:ser>
          <c:idx val="10"/>
          <c:order val="10"/>
          <c:tx>
            <c:strRef>
              <c:f>'Output Table'!$AH$4</c:f>
              <c:strCache>
                <c:ptCount val="1"/>
                <c:pt idx="0">
                  <c:v>Cyl. 9</c:v>
                </c:pt>
              </c:strCache>
            </c:strRef>
          </c:tx>
          <c:marker>
            <c:symbol val="none"/>
          </c:marker>
          <c:cat>
            <c:numRef>
              <c:f>'Output Table'!$Y$5:$Y$21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Table'!$AH$5:$AH$21</c:f>
              <c:numCache>
                <c:formatCode>General</c:formatCode>
                <c:ptCount val="17"/>
                <c:pt idx="0">
                  <c:v>29.5</c:v>
                </c:pt>
                <c:pt idx="1">
                  <c:v>24.8</c:v>
                </c:pt>
                <c:pt idx="2">
                  <c:v>24</c:v>
                </c:pt>
                <c:pt idx="3">
                  <c:v>26.9</c:v>
                </c:pt>
                <c:pt idx="4">
                  <c:v>40</c:v>
                </c:pt>
                <c:pt idx="5">
                  <c:v>52.8</c:v>
                </c:pt>
                <c:pt idx="6">
                  <c:v>43.5</c:v>
                </c:pt>
                <c:pt idx="7">
                  <c:v>39.4</c:v>
                </c:pt>
                <c:pt idx="8">
                  <c:v>38.299999999999997</c:v>
                </c:pt>
                <c:pt idx="9">
                  <c:v>51.1</c:v>
                </c:pt>
                <c:pt idx="10">
                  <c:v>39.299999999999997</c:v>
                </c:pt>
                <c:pt idx="11">
                  <c:v>37.1</c:v>
                </c:pt>
                <c:pt idx="12">
                  <c:v>29</c:v>
                </c:pt>
                <c:pt idx="13">
                  <c:v>35.700000000000003</c:v>
                </c:pt>
                <c:pt idx="14">
                  <c:v>36.200000000000003</c:v>
                </c:pt>
                <c:pt idx="15">
                  <c:v>24.8</c:v>
                </c:pt>
                <c:pt idx="1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AC-4381-8225-A210E726227B}"/>
            </c:ext>
          </c:extLst>
        </c:ser>
        <c:ser>
          <c:idx val="11"/>
          <c:order val="11"/>
          <c:tx>
            <c:strRef>
              <c:f>'Output Table'!$AI$4</c:f>
              <c:strCache>
                <c:ptCount val="1"/>
                <c:pt idx="0">
                  <c:v>Cyl. 10</c:v>
                </c:pt>
              </c:strCache>
            </c:strRef>
          </c:tx>
          <c:marker>
            <c:symbol val="none"/>
          </c:marker>
          <c:cat>
            <c:numRef>
              <c:f>'Output Table'!$Y$5:$Y$21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Table'!$AI$5:$AI$21</c:f>
              <c:numCache>
                <c:formatCode>General</c:formatCode>
                <c:ptCount val="17"/>
                <c:pt idx="0">
                  <c:v>31.5</c:v>
                </c:pt>
                <c:pt idx="1">
                  <c:v>21.1</c:v>
                </c:pt>
                <c:pt idx="2">
                  <c:v>21.1</c:v>
                </c:pt>
                <c:pt idx="3">
                  <c:v>25.5</c:v>
                </c:pt>
                <c:pt idx="4">
                  <c:v>37.5</c:v>
                </c:pt>
                <c:pt idx="5">
                  <c:v>51.2</c:v>
                </c:pt>
                <c:pt idx="6">
                  <c:v>43.9</c:v>
                </c:pt>
                <c:pt idx="7">
                  <c:v>41.6</c:v>
                </c:pt>
                <c:pt idx="8">
                  <c:v>44.1</c:v>
                </c:pt>
                <c:pt idx="9">
                  <c:v>50</c:v>
                </c:pt>
                <c:pt idx="10">
                  <c:v>39.299999999999997</c:v>
                </c:pt>
                <c:pt idx="11">
                  <c:v>35.6</c:v>
                </c:pt>
                <c:pt idx="12">
                  <c:v>23.5</c:v>
                </c:pt>
                <c:pt idx="13">
                  <c:v>27.3</c:v>
                </c:pt>
                <c:pt idx="14">
                  <c:v>45.7</c:v>
                </c:pt>
                <c:pt idx="15">
                  <c:v>21.1</c:v>
                </c:pt>
                <c:pt idx="16">
                  <c:v>21.1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AC-4381-8225-A210E726227B}"/>
            </c:ext>
          </c:extLst>
        </c:ser>
        <c:ser>
          <c:idx val="12"/>
          <c:order val="12"/>
          <c:tx>
            <c:strRef>
              <c:f>'Output Table'!$AJ$4</c:f>
              <c:strCache>
                <c:ptCount val="1"/>
                <c:pt idx="0">
                  <c:v>Cyl. 11</c:v>
                </c:pt>
              </c:strCache>
            </c:strRef>
          </c:tx>
          <c:marker>
            <c:symbol val="none"/>
          </c:marker>
          <c:cat>
            <c:numRef>
              <c:f>'Output Table'!$Y$5:$Y$21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Table'!$AJ$5:$AJ$21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AC-4381-8225-A210E726227B}"/>
            </c:ext>
          </c:extLst>
        </c:ser>
        <c:ser>
          <c:idx val="13"/>
          <c:order val="13"/>
          <c:tx>
            <c:strRef>
              <c:f>'Output Table'!$AK$4</c:f>
              <c:strCache>
                <c:ptCount val="1"/>
                <c:pt idx="0">
                  <c:v>Cyl. 12</c:v>
                </c:pt>
              </c:strCache>
            </c:strRef>
          </c:tx>
          <c:marker>
            <c:symbol val="none"/>
          </c:marker>
          <c:cat>
            <c:numRef>
              <c:f>'Output Table'!$Y$5:$Y$21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Table'!$AK$5:$AK$21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AC-4381-8225-A210E726227B}"/>
            </c:ext>
          </c:extLst>
        </c:ser>
        <c:ser>
          <c:idx val="14"/>
          <c:order val="14"/>
          <c:tx>
            <c:strRef>
              <c:f>'Output Table'!$AL$4</c:f>
              <c:strCache>
                <c:ptCount val="1"/>
                <c:pt idx="0">
                  <c:v>Cyl. 13</c:v>
                </c:pt>
              </c:strCache>
            </c:strRef>
          </c:tx>
          <c:marker>
            <c:symbol val="none"/>
          </c:marker>
          <c:cat>
            <c:numRef>
              <c:f>'Output Table'!$Y$5:$Y$21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Table'!$AL$5:$AL$21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AC-4381-8225-A210E726227B}"/>
            </c:ext>
          </c:extLst>
        </c:ser>
        <c:ser>
          <c:idx val="15"/>
          <c:order val="15"/>
          <c:tx>
            <c:strRef>
              <c:f>'Output Table'!$AM$4</c:f>
              <c:strCache>
                <c:ptCount val="1"/>
                <c:pt idx="0">
                  <c:v>Cyl. 14</c:v>
                </c:pt>
              </c:strCache>
            </c:strRef>
          </c:tx>
          <c:marker>
            <c:symbol val="none"/>
          </c:marker>
          <c:cat>
            <c:numRef>
              <c:f>'Output Table'!$Y$5:$Y$21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Table'!$AM$5:$AM$21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AC-4381-8225-A210E7262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17888"/>
        <c:axId val="39736448"/>
      </c:lineChart>
      <c:lineChart>
        <c:grouping val="standard"/>
        <c:varyColors val="0"/>
        <c:ser>
          <c:idx val="0"/>
          <c:order val="0"/>
          <c:tx>
            <c:strRef>
              <c:f>'Output Table'!$X$4</c:f>
              <c:strCache>
                <c:ptCount val="1"/>
                <c:pt idx="0">
                  <c:v>Sulfur(%)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val>
            <c:numRef>
              <c:f>'Output Table'!$X$5:$X$21</c:f>
              <c:numCache>
                <c:formatCode>General</c:formatCode>
                <c:ptCount val="17"/>
                <c:pt idx="0">
                  <c:v>3.46</c:v>
                </c:pt>
                <c:pt idx="1">
                  <c:v>3.44</c:v>
                </c:pt>
                <c:pt idx="2">
                  <c:v>3.44</c:v>
                </c:pt>
                <c:pt idx="3">
                  <c:v>3.03</c:v>
                </c:pt>
                <c:pt idx="4">
                  <c:v>3.23</c:v>
                </c:pt>
                <c:pt idx="5">
                  <c:v>3.03</c:v>
                </c:pt>
                <c:pt idx="6">
                  <c:v>2.5499999999999998</c:v>
                </c:pt>
                <c:pt idx="7">
                  <c:v>2.5499999999999998</c:v>
                </c:pt>
                <c:pt idx="8">
                  <c:v>2.5499999999999998</c:v>
                </c:pt>
                <c:pt idx="9">
                  <c:v>2.44</c:v>
                </c:pt>
                <c:pt idx="10">
                  <c:v>2.44</c:v>
                </c:pt>
                <c:pt idx="11">
                  <c:v>2.17</c:v>
                </c:pt>
                <c:pt idx="12">
                  <c:v>2.4900000000000002</c:v>
                </c:pt>
                <c:pt idx="13">
                  <c:v>2.4900000000000002</c:v>
                </c:pt>
                <c:pt idx="14">
                  <c:v>2.8</c:v>
                </c:pt>
                <c:pt idx="15">
                  <c:v>3.44</c:v>
                </c:pt>
                <c:pt idx="16">
                  <c:v>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AC-4381-8225-A210E7262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0544"/>
        <c:axId val="39738368"/>
      </c:lineChart>
      <c:catAx>
        <c:axId val="39717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ko-KR" sz="1000"/>
                  <a:t>Total Engine Hours</a:t>
                </a:r>
                <a:endParaRPr lang="ko-KR" altLang="en-US" sz="1000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ko-KR"/>
          </a:p>
        </c:txPr>
        <c:crossAx val="39736448"/>
        <c:crosses val="autoZero"/>
        <c:auto val="1"/>
        <c:lblAlgn val="ctr"/>
        <c:lblOffset val="100"/>
        <c:tickLblSkip val="3"/>
        <c:noMultiLvlLbl val="0"/>
      </c:catAx>
      <c:valAx>
        <c:axId val="3973644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altLang="ko-KR" sz="1000"/>
                  <a:t>TBN(onboard)</a:t>
                </a:r>
                <a:endParaRPr lang="ko-KR" altLang="en-US" sz="1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717888"/>
        <c:crosses val="autoZero"/>
        <c:crossBetween val="between"/>
      </c:valAx>
      <c:valAx>
        <c:axId val="39738368"/>
        <c:scaling>
          <c:orientation val="minMax"/>
          <c:max val="6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altLang="ko-KR" sz="1000"/>
                  <a:t>Sulfur %</a:t>
                </a:r>
                <a:endParaRPr lang="ko-KR" altLang="en-US" sz="1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740544"/>
        <c:crosses val="max"/>
        <c:crossBetween val="between"/>
      </c:valAx>
      <c:catAx>
        <c:axId val="39740544"/>
        <c:scaling>
          <c:orientation val="minMax"/>
        </c:scaling>
        <c:delete val="1"/>
        <c:axPos val="b"/>
        <c:majorTickMark val="out"/>
        <c:minorTickMark val="none"/>
        <c:tickLblPos val="nextTo"/>
        <c:crossAx val="39738368"/>
        <c:crosses val="autoZero"/>
        <c:auto val="1"/>
        <c:lblAlgn val="ctr"/>
        <c:lblOffset val="100"/>
        <c:noMultiLvlLbl val="0"/>
      </c:catAx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8.3622851449184604E-2"/>
          <c:y val="8.3186313129008566E-2"/>
          <c:w val="0.84864711480047983"/>
          <c:h val="0.10345248800989494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Iron vs</a:t>
            </a:r>
            <a:r>
              <a:rPr lang="en-US" altLang="ko-KR" baseline="0"/>
              <a:t> TBN(onboard)</a:t>
            </a:r>
            <a:endParaRPr lang="ko-KR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'Output Table'!$W$43</c:f>
              <c:strCache>
                <c:ptCount val="1"/>
                <c:pt idx="0">
                  <c:v>FE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xVal>
            <c:numRef>
              <c:f>'Output Table'!$X$44:$X$60</c:f>
              <c:numCache>
                <c:formatCode>General</c:formatCode>
                <c:ptCount val="17"/>
                <c:pt idx="0">
                  <c:v>34.71</c:v>
                </c:pt>
                <c:pt idx="1">
                  <c:v>23.169999999999998</c:v>
                </c:pt>
                <c:pt idx="2">
                  <c:v>23.44</c:v>
                </c:pt>
                <c:pt idx="3">
                  <c:v>26.330000000000002</c:v>
                </c:pt>
                <c:pt idx="4">
                  <c:v>37.279999999999994</c:v>
                </c:pt>
                <c:pt idx="5">
                  <c:v>49.55</c:v>
                </c:pt>
                <c:pt idx="6">
                  <c:v>43.11999999999999</c:v>
                </c:pt>
                <c:pt idx="7">
                  <c:v>40.820000000000007</c:v>
                </c:pt>
                <c:pt idx="8">
                  <c:v>49.269999999999996</c:v>
                </c:pt>
                <c:pt idx="9">
                  <c:v>52.660000000000011</c:v>
                </c:pt>
                <c:pt idx="10">
                  <c:v>42.15</c:v>
                </c:pt>
                <c:pt idx="11">
                  <c:v>39.890000000000008</c:v>
                </c:pt>
                <c:pt idx="12">
                  <c:v>34.24</c:v>
                </c:pt>
                <c:pt idx="13">
                  <c:v>35.85</c:v>
                </c:pt>
                <c:pt idx="14">
                  <c:v>44.739999999999995</c:v>
                </c:pt>
                <c:pt idx="15">
                  <c:v>23.169999999999998</c:v>
                </c:pt>
                <c:pt idx="16">
                  <c:v>23.44</c:v>
                </c:pt>
              </c:numCache>
            </c:numRef>
          </c:xVal>
          <c:yVal>
            <c:numRef>
              <c:f>'Output Table'!$W$44:$W$60</c:f>
              <c:numCache>
                <c:formatCode>0.00</c:formatCode>
                <c:ptCount val="17"/>
                <c:pt idx="0">
                  <c:v>72.5</c:v>
                </c:pt>
                <c:pt idx="1">
                  <c:v>78</c:v>
                </c:pt>
                <c:pt idx="2">
                  <c:v>72.5</c:v>
                </c:pt>
                <c:pt idx="3">
                  <c:v>65</c:v>
                </c:pt>
                <c:pt idx="4">
                  <c:v>59</c:v>
                </c:pt>
                <c:pt idx="5">
                  <c:v>62</c:v>
                </c:pt>
                <c:pt idx="6">
                  <c:v>57.5</c:v>
                </c:pt>
                <c:pt idx="7">
                  <c:v>49.5</c:v>
                </c:pt>
                <c:pt idx="8">
                  <c:v>59.5</c:v>
                </c:pt>
                <c:pt idx="9">
                  <c:v>55</c:v>
                </c:pt>
                <c:pt idx="10">
                  <c:v>57.5</c:v>
                </c:pt>
                <c:pt idx="11">
                  <c:v>52.5</c:v>
                </c:pt>
                <c:pt idx="12">
                  <c:v>49</c:v>
                </c:pt>
                <c:pt idx="13">
                  <c:v>51.1</c:v>
                </c:pt>
                <c:pt idx="14">
                  <c:v>67.900000000000006</c:v>
                </c:pt>
                <c:pt idx="15">
                  <c:v>60.8</c:v>
                </c:pt>
                <c:pt idx="16">
                  <c:v>65.8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D-4DAB-AF50-38946AED413F}"/>
            </c:ext>
          </c:extLst>
        </c:ser>
        <c:ser>
          <c:idx val="1"/>
          <c:order val="1"/>
          <c:tx>
            <c:strRef>
              <c:f>'Output Table'!$X$43</c:f>
              <c:strCache>
                <c:ptCount val="1"/>
                <c:pt idx="0">
                  <c:v>BN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'Output Table'!$X$44:$X$60</c:f>
              <c:numCache>
                <c:formatCode>General</c:formatCode>
                <c:ptCount val="17"/>
                <c:pt idx="0">
                  <c:v>34.71</c:v>
                </c:pt>
                <c:pt idx="1">
                  <c:v>23.169999999999998</c:v>
                </c:pt>
                <c:pt idx="2">
                  <c:v>23.44</c:v>
                </c:pt>
                <c:pt idx="3">
                  <c:v>26.330000000000002</c:v>
                </c:pt>
                <c:pt idx="4">
                  <c:v>37.279999999999994</c:v>
                </c:pt>
                <c:pt idx="5">
                  <c:v>49.55</c:v>
                </c:pt>
                <c:pt idx="6">
                  <c:v>43.11999999999999</c:v>
                </c:pt>
                <c:pt idx="7">
                  <c:v>40.820000000000007</c:v>
                </c:pt>
                <c:pt idx="8">
                  <c:v>49.269999999999996</c:v>
                </c:pt>
                <c:pt idx="9">
                  <c:v>52.660000000000011</c:v>
                </c:pt>
                <c:pt idx="10">
                  <c:v>42.15</c:v>
                </c:pt>
                <c:pt idx="11">
                  <c:v>39.890000000000008</c:v>
                </c:pt>
                <c:pt idx="12">
                  <c:v>34.24</c:v>
                </c:pt>
                <c:pt idx="13">
                  <c:v>35.85</c:v>
                </c:pt>
                <c:pt idx="14">
                  <c:v>44.739999999999995</c:v>
                </c:pt>
                <c:pt idx="15">
                  <c:v>23.169999999999998</c:v>
                </c:pt>
                <c:pt idx="16">
                  <c:v>23.44</c:v>
                </c:pt>
              </c:numCache>
            </c:numRef>
          </c:xVal>
          <c:yVal>
            <c:numRef>
              <c:f>'Output Table'!$W$44:$W$60</c:f>
              <c:numCache>
                <c:formatCode>0.00</c:formatCode>
                <c:ptCount val="17"/>
                <c:pt idx="0">
                  <c:v>72.5</c:v>
                </c:pt>
                <c:pt idx="1">
                  <c:v>78</c:v>
                </c:pt>
                <c:pt idx="2">
                  <c:v>72.5</c:v>
                </c:pt>
                <c:pt idx="3">
                  <c:v>65</c:v>
                </c:pt>
                <c:pt idx="4">
                  <c:v>59</c:v>
                </c:pt>
                <c:pt idx="5">
                  <c:v>62</c:v>
                </c:pt>
                <c:pt idx="6">
                  <c:v>57.5</c:v>
                </c:pt>
                <c:pt idx="7">
                  <c:v>49.5</c:v>
                </c:pt>
                <c:pt idx="8">
                  <c:v>59.5</c:v>
                </c:pt>
                <c:pt idx="9">
                  <c:v>55</c:v>
                </c:pt>
                <c:pt idx="10">
                  <c:v>57.5</c:v>
                </c:pt>
                <c:pt idx="11">
                  <c:v>52.5</c:v>
                </c:pt>
                <c:pt idx="12">
                  <c:v>49</c:v>
                </c:pt>
                <c:pt idx="13">
                  <c:v>51.1</c:v>
                </c:pt>
                <c:pt idx="14">
                  <c:v>67.900000000000006</c:v>
                </c:pt>
                <c:pt idx="15">
                  <c:v>60.8</c:v>
                </c:pt>
                <c:pt idx="16">
                  <c:v>65.8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D-4DAB-AF50-38946AED4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6544"/>
        <c:axId val="39758464"/>
      </c:scatterChart>
      <c:scatterChart>
        <c:scatterStyle val="lineMarker"/>
        <c:varyColors val="0"/>
        <c:ser>
          <c:idx val="2"/>
          <c:order val="2"/>
          <c:tx>
            <c:strRef>
              <c:f>'Output Table'!$Y$43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xVal>
            <c:numRef>
              <c:f>'Output Table'!$U$44:$U$60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'Output Table'!$Y$44:$Y$60</c:f>
              <c:numCache>
                <c:formatCode>0.00</c:formatCode>
                <c:ptCount val="17"/>
                <c:pt idx="0">
                  <c:v>72.5</c:v>
                </c:pt>
                <c:pt idx="1">
                  <c:v>78</c:v>
                </c:pt>
                <c:pt idx="2">
                  <c:v>72.5</c:v>
                </c:pt>
                <c:pt idx="3">
                  <c:v>65</c:v>
                </c:pt>
                <c:pt idx="4">
                  <c:v>59</c:v>
                </c:pt>
                <c:pt idx="5">
                  <c:v>62</c:v>
                </c:pt>
                <c:pt idx="6">
                  <c:v>57.5</c:v>
                </c:pt>
                <c:pt idx="7">
                  <c:v>49.5</c:v>
                </c:pt>
                <c:pt idx="8">
                  <c:v>59.5</c:v>
                </c:pt>
                <c:pt idx="9">
                  <c:v>55</c:v>
                </c:pt>
                <c:pt idx="10">
                  <c:v>57.5</c:v>
                </c:pt>
                <c:pt idx="11">
                  <c:v>52.5</c:v>
                </c:pt>
                <c:pt idx="12">
                  <c:v>49</c:v>
                </c:pt>
                <c:pt idx="13">
                  <c:v>51.1</c:v>
                </c:pt>
                <c:pt idx="14">
                  <c:v>67.900000000000006</c:v>
                </c:pt>
                <c:pt idx="15">
                  <c:v>60.8</c:v>
                </c:pt>
                <c:pt idx="16">
                  <c:v>65.8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7D-4DAB-AF50-38946AED4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66656"/>
        <c:axId val="39764736"/>
      </c:scatterChart>
      <c:valAx>
        <c:axId val="39756544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ko-KR" sz="1600"/>
                  <a:t>TBN</a:t>
                </a:r>
                <a:endParaRPr lang="ko-KR" alt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758464"/>
        <c:crossesAt val="0"/>
        <c:crossBetween val="midCat"/>
      </c:valAx>
      <c:valAx>
        <c:axId val="39758464"/>
        <c:scaling>
          <c:orientation val="minMax"/>
          <c:max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altLang="ko-KR" sz="1600"/>
                  <a:t>Iron</a:t>
                </a:r>
                <a:endParaRPr lang="ko-KR" altLang="en-US" sz="1600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39756544"/>
        <c:crossesAt val="0"/>
        <c:crossBetween val="midCat"/>
      </c:valAx>
      <c:valAx>
        <c:axId val="39764736"/>
        <c:scaling>
          <c:orientation val="minMax"/>
          <c:max val="3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altLang="ko-KR" sz="1600"/>
                  <a:t>Iron</a:t>
                </a:r>
                <a:endParaRPr lang="ko-KR" altLang="en-US" sz="1600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39766656"/>
        <c:crosses val="max"/>
        <c:crossBetween val="midCat"/>
      </c:valAx>
      <c:valAx>
        <c:axId val="3976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647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Power</a:t>
            </a:r>
            <a:r>
              <a:rPr lang="en-US" altLang="ko-KR" baseline="0"/>
              <a:t> &amp; Fuel Sulfur</a:t>
            </a:r>
            <a:endParaRPr lang="ko-KR" altLang="en-US"/>
          </a:p>
        </c:rich>
      </c:tx>
      <c:layout>
        <c:manualLayout>
          <c:xMode val="edge"/>
          <c:yMode val="edge"/>
          <c:x val="0.2782399703778275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001747273619429"/>
          <c:y val="0.11457022401570548"/>
          <c:w val="0.76764271060984379"/>
          <c:h val="0.78520634310711068"/>
        </c:manualLayout>
      </c:layout>
      <c:lineChart>
        <c:grouping val="standard"/>
        <c:varyColors val="0"/>
        <c:ser>
          <c:idx val="0"/>
          <c:order val="0"/>
          <c:tx>
            <c:strRef>
              <c:f>'Output Table'!$E$3</c:f>
              <c:strCache>
                <c:ptCount val="1"/>
                <c:pt idx="0">
                  <c:v>% MCR</c:v>
                </c:pt>
              </c:strCache>
            </c:strRef>
          </c:tx>
          <c:marker>
            <c:symbol val="none"/>
          </c:marker>
          <c:cat>
            <c:numRef>
              <c:f>'Output Table'!$C$5:$C$21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Table'!$E$4:$E$21</c:f>
              <c:numCache>
                <c:formatCode>General</c:formatCode>
                <c:ptCount val="18"/>
                <c:pt idx="1">
                  <c:v>45</c:v>
                </c:pt>
                <c:pt idx="2">
                  <c:v>45</c:v>
                </c:pt>
                <c:pt idx="3">
                  <c:v>50</c:v>
                </c:pt>
                <c:pt idx="4">
                  <c:v>60</c:v>
                </c:pt>
                <c:pt idx="5">
                  <c:v>45</c:v>
                </c:pt>
                <c:pt idx="6">
                  <c:v>30</c:v>
                </c:pt>
                <c:pt idx="7">
                  <c:v>25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50</c:v>
                </c:pt>
                <c:pt idx="12">
                  <c:v>65</c:v>
                </c:pt>
                <c:pt idx="13">
                  <c:v>60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7-49DB-A332-DAEAFB2FC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46976"/>
        <c:axId val="40048896"/>
      </c:lineChart>
      <c:lineChart>
        <c:grouping val="standard"/>
        <c:varyColors val="0"/>
        <c:ser>
          <c:idx val="1"/>
          <c:order val="1"/>
          <c:tx>
            <c:strRef>
              <c:f>'Output Table'!$F$3</c:f>
              <c:strCache>
                <c:ptCount val="1"/>
                <c:pt idx="0">
                  <c:v>Sulfur(%)</c:v>
                </c:pt>
              </c:strCache>
            </c:strRef>
          </c:tx>
          <c:spPr>
            <a:ln w="28575">
              <a:prstDash val="sysDot"/>
            </a:ln>
          </c:spPr>
          <c:marker>
            <c:symbol val="none"/>
          </c:marker>
          <c:cat>
            <c:numRef>
              <c:f>'Output Table'!$C$5:$C$21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Table'!$F$4:$F$21</c:f>
              <c:numCache>
                <c:formatCode>0.00</c:formatCode>
                <c:ptCount val="18"/>
                <c:pt idx="1">
                  <c:v>3.46</c:v>
                </c:pt>
                <c:pt idx="2">
                  <c:v>3.44</c:v>
                </c:pt>
                <c:pt idx="3">
                  <c:v>3.44</c:v>
                </c:pt>
                <c:pt idx="4">
                  <c:v>3.03</c:v>
                </c:pt>
                <c:pt idx="5">
                  <c:v>3.23</c:v>
                </c:pt>
                <c:pt idx="6">
                  <c:v>3.03</c:v>
                </c:pt>
                <c:pt idx="7">
                  <c:v>2.5499999999999998</c:v>
                </c:pt>
                <c:pt idx="8">
                  <c:v>2.5499999999999998</c:v>
                </c:pt>
                <c:pt idx="9">
                  <c:v>2.5499999999999998</c:v>
                </c:pt>
                <c:pt idx="10">
                  <c:v>2.44</c:v>
                </c:pt>
                <c:pt idx="11">
                  <c:v>2.44</c:v>
                </c:pt>
                <c:pt idx="12">
                  <c:v>2.17</c:v>
                </c:pt>
                <c:pt idx="13">
                  <c:v>2.4900000000000002</c:v>
                </c:pt>
                <c:pt idx="14">
                  <c:v>2.4900000000000002</c:v>
                </c:pt>
                <c:pt idx="15">
                  <c:v>2.8</c:v>
                </c:pt>
                <c:pt idx="16">
                  <c:v>3.44</c:v>
                </c:pt>
                <c:pt idx="17">
                  <c:v>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7-49DB-A332-DAEAFB2FC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57088"/>
        <c:axId val="40055168"/>
      </c:lineChart>
      <c:catAx>
        <c:axId val="40046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Total Engine Hours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38492732066001678"/>
              <c:y val="0.95338686599855649"/>
            </c:manualLayout>
          </c:layout>
          <c:overlay val="0"/>
        </c:title>
        <c:numFmt formatCode="#,##0_);[Red]\(#,##0\)" sourceLinked="0"/>
        <c:majorTickMark val="out"/>
        <c:minorTickMark val="out"/>
        <c:tickLblPos val="nextTo"/>
        <c:txPr>
          <a:bodyPr/>
          <a:lstStyle/>
          <a:p>
            <a:pPr>
              <a:defRPr sz="1000"/>
            </a:pPr>
            <a:endParaRPr lang="ko-KR"/>
          </a:p>
        </c:txPr>
        <c:crossAx val="40048896"/>
        <c:crosses val="autoZero"/>
        <c:auto val="1"/>
        <c:lblAlgn val="ctr"/>
        <c:lblOffset val="100"/>
        <c:tickLblSkip val="3"/>
        <c:noMultiLvlLbl val="0"/>
      </c:catAx>
      <c:valAx>
        <c:axId val="4004889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altLang="ko-KR" sz="1000"/>
                  <a:t>Power</a:t>
                </a:r>
                <a:endParaRPr lang="ko-KR" altLang="en-US" sz="1000"/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40046976"/>
        <c:crosses val="autoZero"/>
        <c:crossBetween val="between"/>
      </c:valAx>
      <c:valAx>
        <c:axId val="40055168"/>
        <c:scaling>
          <c:orientation val="minMax"/>
          <c:max val="4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% Sulfur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in"/>
        <c:tickLblPos val="nextTo"/>
        <c:crossAx val="40057088"/>
        <c:crosses val="max"/>
        <c:crossBetween val="between"/>
      </c:valAx>
      <c:catAx>
        <c:axId val="4005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55168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9.1635221777004436E-2"/>
          <c:y val="6.2653813113913451E-2"/>
          <c:w val="0.8150336832895887"/>
          <c:h val="4.7447871099445905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Residual BN Values(Average)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Table'!$AN$4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'Output Table'!$Y$5:$Y$21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Table'!$AN$5:$AN$21</c:f>
              <c:numCache>
                <c:formatCode>General</c:formatCode>
                <c:ptCount val="17"/>
                <c:pt idx="0">
                  <c:v>34.71</c:v>
                </c:pt>
                <c:pt idx="1">
                  <c:v>23.169999999999998</c:v>
                </c:pt>
                <c:pt idx="2">
                  <c:v>23.44</c:v>
                </c:pt>
                <c:pt idx="3">
                  <c:v>26.330000000000002</c:v>
                </c:pt>
                <c:pt idx="4">
                  <c:v>37.279999999999994</c:v>
                </c:pt>
                <c:pt idx="5">
                  <c:v>49.55</c:v>
                </c:pt>
                <c:pt idx="6">
                  <c:v>43.11999999999999</c:v>
                </c:pt>
                <c:pt idx="7">
                  <c:v>40.820000000000007</c:v>
                </c:pt>
                <c:pt idx="8">
                  <c:v>49.269999999999996</c:v>
                </c:pt>
                <c:pt idx="9">
                  <c:v>52.660000000000011</c:v>
                </c:pt>
                <c:pt idx="10">
                  <c:v>42.15</c:v>
                </c:pt>
                <c:pt idx="11">
                  <c:v>39.890000000000008</c:v>
                </c:pt>
                <c:pt idx="12">
                  <c:v>34.24</c:v>
                </c:pt>
                <c:pt idx="13">
                  <c:v>35.85</c:v>
                </c:pt>
                <c:pt idx="14">
                  <c:v>44.739999999999995</c:v>
                </c:pt>
                <c:pt idx="15">
                  <c:v>23.169999999999998</c:v>
                </c:pt>
                <c:pt idx="16">
                  <c:v>23.44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4-4FF0-9B7B-D17478802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77952"/>
        <c:axId val="40080128"/>
      </c:lineChart>
      <c:catAx>
        <c:axId val="4007795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Total Engine Hours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002054466222551"/>
              <c:y val="0.92345813647859576"/>
            </c:manualLayout>
          </c:layout>
          <c:overlay val="0"/>
        </c:title>
        <c:numFmt formatCode="#,##0_);[Red]\(#,##0\)" sourceLinked="0"/>
        <c:majorTickMark val="out"/>
        <c:minorTickMark val="out"/>
        <c:tickLblPos val="nextTo"/>
        <c:crossAx val="40080128"/>
        <c:crosses val="autoZero"/>
        <c:auto val="1"/>
        <c:lblAlgn val="ctr"/>
        <c:lblOffset val="100"/>
        <c:tickLblSkip val="3"/>
        <c:noMultiLvlLbl val="0"/>
      </c:catAx>
      <c:valAx>
        <c:axId val="4008012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in"/>
        <c:tickLblPos val="nextTo"/>
        <c:crossAx val="4007795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Iron(Average)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405411690833615"/>
          <c:y val="0.12061979186181784"/>
          <c:w val="0.76361599016804305"/>
          <c:h val="0.74678048522840079"/>
        </c:manualLayout>
      </c:layout>
      <c:lineChart>
        <c:grouping val="standard"/>
        <c:varyColors val="0"/>
        <c:ser>
          <c:idx val="1"/>
          <c:order val="0"/>
          <c:tx>
            <c:strRef>
              <c:f>'Output Table'!$W$4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'Output Table'!$V$5:$V$21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Table'!$W$5:$W$21</c:f>
              <c:numCache>
                <c:formatCode>0.00</c:formatCode>
                <c:ptCount val="17"/>
                <c:pt idx="0">
                  <c:v>72.5</c:v>
                </c:pt>
                <c:pt idx="1">
                  <c:v>78</c:v>
                </c:pt>
                <c:pt idx="2">
                  <c:v>72.5</c:v>
                </c:pt>
                <c:pt idx="3">
                  <c:v>65</c:v>
                </c:pt>
                <c:pt idx="4">
                  <c:v>59</c:v>
                </c:pt>
                <c:pt idx="5">
                  <c:v>62</c:v>
                </c:pt>
                <c:pt idx="6">
                  <c:v>57.5</c:v>
                </c:pt>
                <c:pt idx="7">
                  <c:v>49.5</c:v>
                </c:pt>
                <c:pt idx="8">
                  <c:v>59.5</c:v>
                </c:pt>
                <c:pt idx="9">
                  <c:v>55</c:v>
                </c:pt>
                <c:pt idx="10">
                  <c:v>57.5</c:v>
                </c:pt>
                <c:pt idx="11">
                  <c:v>52.5</c:v>
                </c:pt>
                <c:pt idx="12">
                  <c:v>49</c:v>
                </c:pt>
                <c:pt idx="13">
                  <c:v>51.1</c:v>
                </c:pt>
                <c:pt idx="14">
                  <c:v>67.900000000000006</c:v>
                </c:pt>
                <c:pt idx="15">
                  <c:v>60.8</c:v>
                </c:pt>
                <c:pt idx="16">
                  <c:v>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1-4D13-AA56-EC2692FC1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96128"/>
        <c:axId val="40098048"/>
      </c:lineChart>
      <c:catAx>
        <c:axId val="40096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Total Engine Hours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37651723685346072"/>
              <c:y val="0.94554048601448748"/>
            </c:manualLayout>
          </c:layout>
          <c:overlay val="0"/>
        </c:title>
        <c:numFmt formatCode="#,##0_);[Red]\(#,##0\)" sourceLinked="0"/>
        <c:majorTickMark val="out"/>
        <c:minorTickMark val="in"/>
        <c:tickLblPos val="nextTo"/>
        <c:crossAx val="40098048"/>
        <c:crosses val="autoZero"/>
        <c:auto val="1"/>
        <c:lblAlgn val="ctr"/>
        <c:lblOffset val="100"/>
        <c:tickLblSkip val="3"/>
        <c:noMultiLvlLbl val="0"/>
      </c:catAx>
      <c:valAx>
        <c:axId val="40098048"/>
        <c:scaling>
          <c:orientation val="minMax"/>
          <c:max val="300"/>
        </c:scaling>
        <c:delete val="0"/>
        <c:axPos val="l"/>
        <c:majorGridlines/>
        <c:numFmt formatCode="#,##0_);[Red]\(#,##0\)" sourceLinked="0"/>
        <c:majorTickMark val="out"/>
        <c:minorTickMark val="in"/>
        <c:tickLblPos val="nextTo"/>
        <c:crossAx val="400961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Feed Rate(g/kWh)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0125141785957888E-2"/>
          <c:y val="0.12627775931974455"/>
          <c:w val="0.85964801183030592"/>
          <c:h val="0.74690688786059523"/>
        </c:manualLayout>
      </c:layout>
      <c:lineChart>
        <c:grouping val="standard"/>
        <c:varyColors val="0"/>
        <c:ser>
          <c:idx val="1"/>
          <c:order val="0"/>
          <c:tx>
            <c:strRef>
              <c:f>'Output Table'!$D$3</c:f>
              <c:strCache>
                <c:ptCount val="1"/>
                <c:pt idx="0">
                  <c:v>F/Rate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'Output Table'!$C$5:$C$21</c:f>
              <c:numCache>
                <c:formatCode>General</c:formatCode>
                <c:ptCount val="17"/>
                <c:pt idx="0">
                  <c:v>15350</c:v>
                </c:pt>
                <c:pt idx="1">
                  <c:v>15550</c:v>
                </c:pt>
                <c:pt idx="2">
                  <c:v>15750</c:v>
                </c:pt>
                <c:pt idx="3">
                  <c:v>15990</c:v>
                </c:pt>
                <c:pt idx="4">
                  <c:v>16500</c:v>
                </c:pt>
                <c:pt idx="5">
                  <c:v>16750</c:v>
                </c:pt>
                <c:pt idx="6">
                  <c:v>17100</c:v>
                </c:pt>
                <c:pt idx="7">
                  <c:v>17400</c:v>
                </c:pt>
                <c:pt idx="8">
                  <c:v>17900</c:v>
                </c:pt>
                <c:pt idx="9">
                  <c:v>18100</c:v>
                </c:pt>
                <c:pt idx="10">
                  <c:v>18200</c:v>
                </c:pt>
                <c:pt idx="11">
                  <c:v>18300</c:v>
                </c:pt>
                <c:pt idx="12">
                  <c:v>18500</c:v>
                </c:pt>
                <c:pt idx="13">
                  <c:v>19100</c:v>
                </c:pt>
                <c:pt idx="14">
                  <c:v>19400</c:v>
                </c:pt>
                <c:pt idx="15">
                  <c:v>19700</c:v>
                </c:pt>
                <c:pt idx="16">
                  <c:v>20120</c:v>
                </c:pt>
              </c:numCache>
            </c:numRef>
          </c:cat>
          <c:val>
            <c:numRef>
              <c:f>'Output Table'!$D$4:$D$21</c:f>
              <c:numCache>
                <c:formatCode>0.00</c:formatCode>
                <c:ptCount val="18"/>
                <c:pt idx="1">
                  <c:v>1.3</c:v>
                </c:pt>
                <c:pt idx="2">
                  <c:v>1.2</c:v>
                </c:pt>
                <c:pt idx="3">
                  <c:v>1.1000000000000001</c:v>
                </c:pt>
                <c:pt idx="4">
                  <c:v>1</c:v>
                </c:pt>
                <c:pt idx="5">
                  <c:v>0.9</c:v>
                </c:pt>
                <c:pt idx="6">
                  <c:v>0.85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0.73</c:v>
                </c:pt>
                <c:pt idx="14">
                  <c:v>0.65</c:v>
                </c:pt>
                <c:pt idx="15">
                  <c:v>0.73</c:v>
                </c:pt>
                <c:pt idx="16">
                  <c:v>1.2</c:v>
                </c:pt>
                <c:pt idx="17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5-48C5-997F-69E2AE53E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30048"/>
        <c:axId val="40131968"/>
      </c:lineChart>
      <c:catAx>
        <c:axId val="401300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Total Engine Hours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38357723428318186"/>
              <c:y val="0.95436859111749028"/>
            </c:manualLayout>
          </c:layout>
          <c:overlay val="0"/>
        </c:title>
        <c:numFmt formatCode="#,##0_);[Red]\(#,##0\)" sourceLinked="0"/>
        <c:majorTickMark val="out"/>
        <c:minorTickMark val="none"/>
        <c:tickLblPos val="nextTo"/>
        <c:crossAx val="40131968"/>
        <c:crosses val="autoZero"/>
        <c:auto val="1"/>
        <c:lblAlgn val="ctr"/>
        <c:lblOffset val="100"/>
        <c:tickLblSkip val="3"/>
        <c:noMultiLvlLbl val="0"/>
      </c:catAx>
      <c:valAx>
        <c:axId val="40131968"/>
        <c:scaling>
          <c:orientation val="minMax"/>
          <c:max val="3"/>
        </c:scaling>
        <c:delete val="0"/>
        <c:axPos val="l"/>
        <c:majorGridlines/>
        <c:numFmt formatCode="#,##0.00_);[Red]\(#,##0.00\)" sourceLinked="0"/>
        <c:majorTickMark val="out"/>
        <c:minorTickMark val="in"/>
        <c:tickLblPos val="nextTo"/>
        <c:crossAx val="401300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123826</xdr:colOff>
      <xdr:row>0</xdr:row>
      <xdr:rowOff>200025</xdr:rowOff>
    </xdr:from>
    <xdr:to>
      <xdr:col>6</xdr:col>
      <xdr:colOff>200026</xdr:colOff>
      <xdr:row>1</xdr:row>
      <xdr:rowOff>85725</xdr:rowOff>
    </xdr:to>
    <xdr:sp macro="" textlink="">
      <xdr:nvSpPr>
        <xdr:cNvPr id="2" name="TextBox 1"/>
        <xdr:cNvSpPr txBox="1"/>
      </xdr:nvSpPr>
      <xdr:spPr>
        <a:xfrm>
          <a:off x="3981451" y="200025"/>
          <a:ext cx="3048000" cy="37147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1">
              <a:solidFill>
                <a:srgbClr val="FF0000"/>
              </a:solidFill>
            </a:rPr>
            <a:t>본선에 맞는 실제 데이터를 기재해 </a:t>
          </a:r>
          <a:r>
            <a:rPr lang="ko-KR" altLang="en-US" sz="1100" b="1" baseline="0">
              <a:solidFill>
                <a:srgbClr val="FF0000"/>
              </a:solidFill>
            </a:rPr>
            <a:t> 주십시오</a:t>
          </a:r>
          <a:r>
            <a:rPr lang="en-US" altLang="ko-KR" sz="1100" b="1" baseline="0">
              <a:solidFill>
                <a:srgbClr val="FF0000"/>
              </a:solidFill>
            </a:rPr>
            <a:t>.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209549</xdr:colOff>
      <xdr:row>2</xdr:row>
      <xdr:rowOff>47625</xdr:rowOff>
    </xdr:from>
    <xdr:to>
      <xdr:col>12</xdr:col>
      <xdr:colOff>638174</xdr:colOff>
      <xdr:row>5</xdr:row>
      <xdr:rowOff>133350</xdr:rowOff>
    </xdr:to>
    <xdr:sp macro="" textlink="">
      <xdr:nvSpPr>
        <xdr:cNvPr id="3" name="TextBox 2"/>
        <xdr:cNvSpPr txBox="1"/>
      </xdr:nvSpPr>
      <xdr:spPr>
        <a:xfrm>
          <a:off x="7038974" y="742950"/>
          <a:ext cx="4543425" cy="108585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rgbClr val="FF0000"/>
              </a:solidFill>
            </a:rPr>
            <a:t>PISTON &amp; LINER R/H AFTER O/H </a:t>
          </a:r>
          <a:r>
            <a:rPr lang="ko-KR" altLang="en-US" sz="1100" b="1">
              <a:solidFill>
                <a:srgbClr val="FF0000"/>
              </a:solidFill>
            </a:rPr>
            <a:t>및 </a:t>
          </a:r>
          <a:r>
            <a:rPr lang="en-US" altLang="ko-KR" sz="1100" b="1">
              <a:solidFill>
                <a:srgbClr val="FF0000"/>
              </a:solidFill>
            </a:rPr>
            <a:t>LAST O/H DATE</a:t>
          </a:r>
          <a:r>
            <a:rPr lang="ko-KR" altLang="en-US" sz="1100" b="1">
              <a:solidFill>
                <a:srgbClr val="FF0000"/>
              </a:solidFill>
            </a:rPr>
            <a:t>는 </a:t>
          </a:r>
          <a:r>
            <a:rPr lang="en-US" altLang="ko-KR" sz="1100" b="1">
              <a:solidFill>
                <a:srgbClr val="FF0000"/>
              </a:solidFill>
            </a:rPr>
            <a:t>"REPORT" </a:t>
          </a:r>
          <a:r>
            <a:rPr lang="ko-KR" altLang="en-US" sz="1100" b="1">
              <a:solidFill>
                <a:srgbClr val="FF0000"/>
              </a:solidFill>
            </a:rPr>
            <a:t>시트의 </a:t>
          </a:r>
        </a:p>
        <a:p>
          <a:r>
            <a:rPr lang="ko-KR" altLang="en-US" sz="1100" b="1">
              <a:solidFill>
                <a:srgbClr val="FF0000"/>
              </a:solidFill>
            </a:rPr>
            <a:t>수치에 영향을 주지 않습니다</a:t>
          </a:r>
          <a:r>
            <a:rPr lang="en-US" altLang="ko-KR" sz="1100" b="1">
              <a:solidFill>
                <a:srgbClr val="FF0000"/>
              </a:solidFill>
            </a:rPr>
            <a:t>.</a:t>
          </a:r>
        </a:p>
        <a:p>
          <a:endParaRPr lang="en-US" altLang="ko-KR" sz="1100" b="1">
            <a:solidFill>
              <a:srgbClr val="FF0000"/>
            </a:solidFill>
          </a:endParaRPr>
        </a:p>
        <a:p>
          <a:r>
            <a:rPr lang="ko-KR" altLang="en-US" sz="1100" b="1">
              <a:solidFill>
                <a:srgbClr val="FF0000"/>
              </a:solidFill>
            </a:rPr>
            <a:t>분석을 위한 참고용 자료로</a:t>
          </a:r>
          <a:r>
            <a:rPr lang="ko-KR" altLang="en-US" sz="1100" b="1" baseline="0">
              <a:solidFill>
                <a:srgbClr val="FF0000"/>
              </a:solidFill>
            </a:rPr>
            <a:t> 활용됩니다</a:t>
          </a:r>
          <a:r>
            <a:rPr lang="en-US" altLang="ko-KR" sz="1100" b="1" baseline="0">
              <a:solidFill>
                <a:srgbClr val="FF0000"/>
              </a:solidFill>
            </a:rPr>
            <a:t>.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148167</xdr:colOff>
      <xdr:row>2</xdr:row>
      <xdr:rowOff>95250</xdr:rowOff>
    </xdr:from>
    <xdr:to>
      <xdr:col>30</xdr:col>
      <xdr:colOff>137585</xdr:colOff>
      <xdr:row>6</xdr:row>
      <xdr:rowOff>74084</xdr:rowOff>
    </xdr:to>
    <xdr:sp macro="" textlink="">
      <xdr:nvSpPr>
        <xdr:cNvPr id="2" name="TextBox 1"/>
        <xdr:cNvSpPr txBox="1"/>
      </xdr:nvSpPr>
      <xdr:spPr>
        <a:xfrm>
          <a:off x="11535834" y="698500"/>
          <a:ext cx="6741584" cy="6561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rgbClr val="FF0000"/>
              </a:solidFill>
            </a:rPr>
            <a:t>LED Spectrometer Manual</a:t>
          </a:r>
          <a:r>
            <a:rPr lang="ko-KR" altLang="en-US" sz="1100" b="1">
              <a:solidFill>
                <a:srgbClr val="FF0000"/>
              </a:solidFill>
            </a:rPr>
            <a:t>에 있는 </a:t>
          </a:r>
          <a:r>
            <a:rPr lang="en-US" altLang="ko-KR" sz="1100" b="1">
              <a:solidFill>
                <a:srgbClr val="FF0000"/>
              </a:solidFill>
            </a:rPr>
            <a:t>Optizen-mini S/W</a:t>
          </a:r>
          <a:r>
            <a:rPr lang="ko-KR" altLang="en-US" sz="1100" b="1">
              <a:solidFill>
                <a:srgbClr val="FF0000"/>
              </a:solidFill>
            </a:rPr>
            <a:t>는</a:t>
          </a:r>
          <a:r>
            <a:rPr lang="ko-KR" altLang="en-US" sz="1100" b="1" baseline="0">
              <a:solidFill>
                <a:srgbClr val="FF0000"/>
              </a:solidFill>
            </a:rPr>
            <a:t> 불필요하여 초기 보급시 동봉하지 않았습니다</a:t>
          </a:r>
          <a:r>
            <a:rPr lang="en-US" altLang="ko-KR" sz="1100" b="1" baseline="0">
              <a:solidFill>
                <a:srgbClr val="FF0000"/>
              </a:solidFill>
            </a:rPr>
            <a:t>.</a:t>
          </a:r>
        </a:p>
        <a:p>
          <a:r>
            <a:rPr lang="ko-KR" altLang="en-US" sz="1100" b="1" baseline="0">
              <a:solidFill>
                <a:srgbClr val="FF0000"/>
              </a:solidFill>
            </a:rPr>
            <a:t>하기 엑셀시트로 작성해 주시고 향후 전산화 작업 계획 되어 있습니다</a:t>
          </a:r>
          <a:r>
            <a:rPr lang="en-US" altLang="ko-KR" sz="1100" b="1" baseline="0">
              <a:solidFill>
                <a:srgbClr val="FF0000"/>
              </a:solidFill>
            </a:rPr>
            <a:t>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536436</xdr:colOff>
      <xdr:row>60</xdr:row>
      <xdr:rowOff>0</xdr:rowOff>
    </xdr:from>
    <xdr:to>
      <xdr:col>12</xdr:col>
      <xdr:colOff>161702</xdr:colOff>
      <xdr:row>86</xdr:row>
      <xdr:rowOff>95577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432955</xdr:colOff>
      <xdr:row>89</xdr:row>
      <xdr:rowOff>136238</xdr:rowOff>
    </xdr:from>
    <xdr:to>
      <xdr:col>12</xdr:col>
      <xdr:colOff>173183</xdr:colOff>
      <xdr:row>113</xdr:row>
      <xdr:rowOff>190501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292554</xdr:colOff>
      <xdr:row>28</xdr:row>
      <xdr:rowOff>40821</xdr:rowOff>
    </xdr:from>
    <xdr:to>
      <xdr:col>11</xdr:col>
      <xdr:colOff>489857</xdr:colOff>
      <xdr:row>52</xdr:row>
      <xdr:rowOff>163286</xdr:rowOff>
    </xdr:to>
    <xdr:grpSp>
      <xdr:nvGrpSpPr>
        <xdr:cNvPr id="9" name="그룹 8"/>
        <xdr:cNvGrpSpPr/>
      </xdr:nvGrpSpPr>
      <xdr:grpSpPr>
        <a:xfrm>
          <a:off x="976113" y="6865203"/>
          <a:ext cx="7537156" cy="5232348"/>
          <a:chOff x="523876" y="5719002"/>
          <a:chExt cx="8054228" cy="5825458"/>
        </a:xfrm>
      </xdr:grpSpPr>
      <xdr:graphicFrame macro="">
        <xdr:nvGraphicFramePr>
          <xdr:cNvPr id="6" name="차트 5"/>
          <xdr:cNvGraphicFramePr>
            <a:graphicFrameLocks/>
          </xdr:cNvGraphicFramePr>
        </xdr:nvGraphicFramePr>
        <xdr:xfrm>
          <a:off x="523876" y="5719002"/>
          <a:ext cx="8054228" cy="58254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7" name="직사각형 6"/>
          <xdr:cNvSpPr/>
        </xdr:nvSpPr>
        <xdr:spPr>
          <a:xfrm>
            <a:off x="2898321" y="7802906"/>
            <a:ext cx="1656070" cy="2967984"/>
          </a:xfrm>
          <a:prstGeom prst="rect">
            <a:avLst/>
          </a:prstGeom>
          <a:solidFill>
            <a:schemeClr val="accent3">
              <a:lumMod val="40000"/>
              <a:lumOff val="60000"/>
              <a:alpha val="3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0</xdr:col>
      <xdr:colOff>108856</xdr:colOff>
      <xdr:row>122</xdr:row>
      <xdr:rowOff>27214</xdr:rowOff>
    </xdr:from>
    <xdr:to>
      <xdr:col>6</xdr:col>
      <xdr:colOff>313756</xdr:colOff>
      <xdr:row>142</xdr:row>
      <xdr:rowOff>109879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612320</xdr:colOff>
      <xdr:row>122</xdr:row>
      <xdr:rowOff>27213</xdr:rowOff>
    </xdr:from>
    <xdr:to>
      <xdr:col>12</xdr:col>
      <xdr:colOff>367392</xdr:colOff>
      <xdr:row>143</xdr:row>
      <xdr:rowOff>27214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68034</xdr:colOff>
      <xdr:row>147</xdr:row>
      <xdr:rowOff>190497</xdr:rowOff>
    </xdr:from>
    <xdr:to>
      <xdr:col>6</xdr:col>
      <xdr:colOff>326570</xdr:colOff>
      <xdr:row>168</xdr:row>
      <xdr:rowOff>149676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571498</xdr:colOff>
      <xdr:row>148</xdr:row>
      <xdr:rowOff>13606</xdr:rowOff>
    </xdr:from>
    <xdr:to>
      <xdr:col>12</xdr:col>
      <xdr:colOff>394604</xdr:colOff>
      <xdr:row>168</xdr:row>
      <xdr:rowOff>163285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showGridLines="0" workbookViewId="0">
      <selection activeCell="J8" sqref="J8:J9"/>
    </sheetView>
  </sheetViews>
  <sheetFormatPr defaultRowHeight="16.5" x14ac:dyDescent="0.3"/>
  <cols>
    <col min="1" max="1" width="2.625" customWidth="1"/>
    <col min="3" max="6" width="19.5" customWidth="1"/>
  </cols>
  <sheetData>
    <row r="1" spans="2:6" s="1" customFormat="1" ht="38.25" x14ac:dyDescent="0.3">
      <c r="B1" s="86" t="s">
        <v>107</v>
      </c>
    </row>
    <row r="2" spans="2:6" s="1" customFormat="1" x14ac:dyDescent="0.3"/>
    <row r="3" spans="2:6" ht="26.25" customHeight="1" x14ac:dyDescent="0.3">
      <c r="B3" s="94" t="s">
        <v>106</v>
      </c>
      <c r="C3" s="93" t="s">
        <v>33</v>
      </c>
      <c r="D3" s="93"/>
      <c r="E3" s="93" t="s">
        <v>36</v>
      </c>
      <c r="F3" s="93"/>
    </row>
    <row r="4" spans="2:6" ht="26.25" customHeight="1" x14ac:dyDescent="0.3">
      <c r="B4" s="94"/>
      <c r="C4" s="85" t="s">
        <v>34</v>
      </c>
      <c r="D4" s="85" t="s">
        <v>35</v>
      </c>
      <c r="E4" s="85" t="s">
        <v>34</v>
      </c>
      <c r="F4" s="85" t="s">
        <v>35</v>
      </c>
    </row>
    <row r="5" spans="2:6" ht="26.25" customHeight="1" x14ac:dyDescent="0.3">
      <c r="B5" s="85" t="s">
        <v>12</v>
      </c>
      <c r="C5" s="87">
        <v>5000</v>
      </c>
      <c r="D5" s="88">
        <v>42795</v>
      </c>
      <c r="E5" s="87">
        <v>7000</v>
      </c>
      <c r="F5" s="88">
        <v>42795</v>
      </c>
    </row>
    <row r="6" spans="2:6" ht="26.25" customHeight="1" x14ac:dyDescent="0.3">
      <c r="B6" s="85" t="s">
        <v>13</v>
      </c>
      <c r="C6" s="87">
        <v>5000</v>
      </c>
      <c r="D6" s="88">
        <v>42795</v>
      </c>
      <c r="E6" s="87">
        <v>7000</v>
      </c>
      <c r="F6" s="88">
        <v>42795</v>
      </c>
    </row>
    <row r="7" spans="2:6" ht="26.25" customHeight="1" x14ac:dyDescent="0.3">
      <c r="B7" s="85" t="s">
        <v>14</v>
      </c>
      <c r="C7" s="87">
        <v>5000</v>
      </c>
      <c r="D7" s="88">
        <v>42795</v>
      </c>
      <c r="E7" s="87">
        <v>7000</v>
      </c>
      <c r="F7" s="88">
        <v>42795</v>
      </c>
    </row>
    <row r="8" spans="2:6" ht="26.25" customHeight="1" x14ac:dyDescent="0.3">
      <c r="B8" s="85" t="s">
        <v>15</v>
      </c>
      <c r="C8" s="87">
        <v>5000</v>
      </c>
      <c r="D8" s="88">
        <v>42795</v>
      </c>
      <c r="E8" s="87">
        <v>7000</v>
      </c>
      <c r="F8" s="88">
        <v>42795</v>
      </c>
    </row>
    <row r="9" spans="2:6" ht="26.25" customHeight="1" x14ac:dyDescent="0.3">
      <c r="B9" s="85" t="s">
        <v>16</v>
      </c>
      <c r="C9" s="87">
        <v>5000</v>
      </c>
      <c r="D9" s="88">
        <v>42795</v>
      </c>
      <c r="E9" s="87">
        <v>7000</v>
      </c>
      <c r="F9" s="88">
        <v>42795</v>
      </c>
    </row>
    <row r="10" spans="2:6" ht="26.25" customHeight="1" x14ac:dyDescent="0.3">
      <c r="B10" s="85" t="s">
        <v>17</v>
      </c>
      <c r="C10" s="87">
        <v>5000</v>
      </c>
      <c r="D10" s="88">
        <v>42795</v>
      </c>
      <c r="E10" s="87">
        <v>7000</v>
      </c>
      <c r="F10" s="88">
        <v>42795</v>
      </c>
    </row>
    <row r="11" spans="2:6" ht="26.25" customHeight="1" x14ac:dyDescent="0.3">
      <c r="B11" s="85" t="s">
        <v>18</v>
      </c>
      <c r="C11" s="87">
        <v>5000</v>
      </c>
      <c r="D11" s="88">
        <v>42795</v>
      </c>
      <c r="E11" s="87">
        <v>7000</v>
      </c>
      <c r="F11" s="88">
        <v>42795</v>
      </c>
    </row>
    <row r="12" spans="2:6" ht="26.25" customHeight="1" x14ac:dyDescent="0.3">
      <c r="B12" s="85" t="s">
        <v>19</v>
      </c>
      <c r="C12" s="87">
        <v>5000</v>
      </c>
      <c r="D12" s="88">
        <v>42795</v>
      </c>
      <c r="E12" s="87">
        <v>7000</v>
      </c>
      <c r="F12" s="88">
        <v>42795</v>
      </c>
    </row>
    <row r="13" spans="2:6" ht="26.25" customHeight="1" x14ac:dyDescent="0.3">
      <c r="B13" s="85" t="s">
        <v>20</v>
      </c>
      <c r="C13" s="87">
        <v>5000</v>
      </c>
      <c r="D13" s="88">
        <v>42795</v>
      </c>
      <c r="E13" s="87">
        <v>7000</v>
      </c>
      <c r="F13" s="88">
        <v>42795</v>
      </c>
    </row>
    <row r="14" spans="2:6" ht="26.25" customHeight="1" x14ac:dyDescent="0.3">
      <c r="B14" s="85" t="s">
        <v>21</v>
      </c>
      <c r="C14" s="87">
        <v>5000</v>
      </c>
      <c r="D14" s="88">
        <v>42795</v>
      </c>
      <c r="E14" s="87">
        <v>7000</v>
      </c>
      <c r="F14" s="88">
        <v>42795</v>
      </c>
    </row>
    <row r="15" spans="2:6" ht="26.25" customHeight="1" x14ac:dyDescent="0.3">
      <c r="B15" s="85" t="s">
        <v>22</v>
      </c>
      <c r="C15" s="87">
        <v>5000</v>
      </c>
      <c r="D15" s="88">
        <v>42795</v>
      </c>
      <c r="E15" s="87">
        <v>7000</v>
      </c>
      <c r="F15" s="88">
        <v>42795</v>
      </c>
    </row>
    <row r="16" spans="2:6" ht="26.25" customHeight="1" x14ac:dyDescent="0.3">
      <c r="B16" s="85" t="s">
        <v>23</v>
      </c>
      <c r="C16" s="87">
        <v>5000</v>
      </c>
      <c r="D16" s="88">
        <v>42795</v>
      </c>
      <c r="E16" s="87">
        <v>7000</v>
      </c>
      <c r="F16" s="88">
        <v>42795</v>
      </c>
    </row>
    <row r="17" spans="2:6" ht="26.25" customHeight="1" x14ac:dyDescent="0.3">
      <c r="B17" s="85" t="s">
        <v>24</v>
      </c>
      <c r="C17" s="87">
        <v>5000</v>
      </c>
      <c r="D17" s="88">
        <v>42795</v>
      </c>
      <c r="E17" s="87">
        <v>7000</v>
      </c>
      <c r="F17" s="88">
        <v>42795</v>
      </c>
    </row>
    <row r="18" spans="2:6" ht="26.25" customHeight="1" x14ac:dyDescent="0.3">
      <c r="B18" s="85" t="s">
        <v>25</v>
      </c>
      <c r="C18" s="87">
        <v>5000</v>
      </c>
      <c r="D18" s="88">
        <v>42795</v>
      </c>
      <c r="E18" s="87">
        <v>7000</v>
      </c>
      <c r="F18" s="88">
        <v>42795</v>
      </c>
    </row>
  </sheetData>
  <mergeCells count="3">
    <mergeCell ref="C3:D3"/>
    <mergeCell ref="E3:F3"/>
    <mergeCell ref="B3:B4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Q63"/>
  <sheetViews>
    <sheetView showGridLines="0" tabSelected="1" view="pageBreakPreview" zoomScale="90" zoomScaleNormal="90" zoomScaleSheetLayoutView="90" workbookViewId="0">
      <selection activeCell="D5" sqref="D5"/>
    </sheetView>
  </sheetViews>
  <sheetFormatPr defaultRowHeight="16.5" x14ac:dyDescent="0.3"/>
  <cols>
    <col min="1" max="1" width="2.125" style="71" customWidth="1"/>
    <col min="2" max="2" width="11.875" style="72" customWidth="1"/>
    <col min="3" max="3" width="11.5" style="72" customWidth="1"/>
    <col min="4" max="5" width="8.75" style="71" customWidth="1"/>
    <col min="6" max="6" width="9.75" style="71" customWidth="1"/>
    <col min="7" max="7" width="9" style="89" customWidth="1"/>
    <col min="8" max="8" width="9" style="71" customWidth="1"/>
    <col min="9" max="9" width="8" style="71" customWidth="1"/>
    <col min="10" max="10" width="12.5" style="71" customWidth="1"/>
    <col min="11" max="11" width="30.875" style="71" customWidth="1"/>
    <col min="12" max="12" width="0.5" style="71" customWidth="1"/>
    <col min="13" max="26" width="6.625" style="71" customWidth="1"/>
    <col min="27" max="27" width="7.875" style="71" customWidth="1"/>
    <col min="28" max="28" width="0.75" style="71" customWidth="1"/>
    <col min="29" max="42" width="6.625" style="71" customWidth="1"/>
    <col min="43" max="16384" width="9" style="71"/>
  </cols>
  <sheetData>
    <row r="1" spans="2:43" ht="38.25" x14ac:dyDescent="0.3">
      <c r="B1" s="70" t="s">
        <v>43</v>
      </c>
      <c r="C1" s="70"/>
    </row>
    <row r="2" spans="2:43" ht="9" customHeight="1" x14ac:dyDescent="0.3"/>
    <row r="3" spans="2:43" s="76" customFormat="1" ht="13.5" customHeight="1" x14ac:dyDescent="0.3">
      <c r="B3" s="73" t="s">
        <v>2</v>
      </c>
      <c r="C3" s="74"/>
      <c r="D3" s="53" t="s">
        <v>97</v>
      </c>
      <c r="E3" s="75"/>
      <c r="F3" s="75"/>
      <c r="G3" s="90"/>
    </row>
    <row r="4" spans="2:43" s="76" customFormat="1" ht="13.5" customHeight="1" x14ac:dyDescent="0.3">
      <c r="B4" s="77" t="s">
        <v>0</v>
      </c>
      <c r="C4" s="78"/>
      <c r="D4" s="53" t="s">
        <v>105</v>
      </c>
      <c r="E4" s="75"/>
      <c r="F4" s="75"/>
      <c r="G4" s="90"/>
    </row>
    <row r="5" spans="2:43" s="76" customFormat="1" ht="13.5" customHeight="1" x14ac:dyDescent="0.3">
      <c r="B5" s="77" t="s">
        <v>1</v>
      </c>
      <c r="C5" s="78"/>
      <c r="D5" s="54">
        <v>12321220</v>
      </c>
      <c r="E5" s="79"/>
      <c r="F5" s="75"/>
      <c r="G5" s="90"/>
    </row>
    <row r="6" spans="2:43" s="76" customFormat="1" ht="13.5" customHeight="1" x14ac:dyDescent="0.3">
      <c r="B6" s="77" t="s">
        <v>3</v>
      </c>
      <c r="C6" s="78"/>
      <c r="D6" s="53" t="s">
        <v>104</v>
      </c>
      <c r="E6" s="75"/>
      <c r="F6" s="75"/>
      <c r="G6" s="90"/>
    </row>
    <row r="7" spans="2:43" s="76" customFormat="1" ht="13.5" customHeight="1" x14ac:dyDescent="0.3">
      <c r="B7" s="77" t="s">
        <v>59</v>
      </c>
      <c r="C7" s="78"/>
      <c r="D7" s="53" t="s">
        <v>61</v>
      </c>
      <c r="E7" s="75"/>
      <c r="F7" s="75"/>
      <c r="G7" s="90"/>
    </row>
    <row r="8" spans="2:43" s="76" customFormat="1" ht="13.5" customHeight="1" x14ac:dyDescent="0.3">
      <c r="B8" s="77" t="s">
        <v>96</v>
      </c>
      <c r="C8" s="78"/>
      <c r="D8" s="53" t="s">
        <v>60</v>
      </c>
      <c r="E8" s="75"/>
      <c r="F8" s="75"/>
      <c r="G8" s="90"/>
    </row>
    <row r="9" spans="2:43" s="76" customFormat="1" ht="13.5" customHeight="1" x14ac:dyDescent="0.3">
      <c r="B9" s="77" t="s">
        <v>39</v>
      </c>
      <c r="C9" s="78"/>
      <c r="D9" s="55">
        <v>48510</v>
      </c>
      <c r="E9" s="75"/>
      <c r="F9" s="75"/>
      <c r="G9" s="90"/>
    </row>
    <row r="10" spans="2:43" s="76" customFormat="1" ht="13.5" customHeight="1" x14ac:dyDescent="0.3">
      <c r="B10" s="77" t="s">
        <v>64</v>
      </c>
      <c r="C10" s="78"/>
      <c r="D10" s="55">
        <v>104</v>
      </c>
      <c r="E10" s="75"/>
      <c r="F10" s="75"/>
      <c r="G10" s="90"/>
    </row>
    <row r="11" spans="2:43" s="76" customFormat="1" ht="13.5" customHeight="1" x14ac:dyDescent="0.3">
      <c r="B11" s="77" t="s">
        <v>38</v>
      </c>
      <c r="C11" s="78"/>
      <c r="D11" s="53" t="s">
        <v>100</v>
      </c>
      <c r="E11" s="75"/>
      <c r="F11" s="75"/>
      <c r="G11" s="90"/>
    </row>
    <row r="12" spans="2:43" s="76" customFormat="1" ht="13.5" customHeight="1" x14ac:dyDescent="0.3">
      <c r="B12" s="77" t="s">
        <v>9</v>
      </c>
      <c r="C12" s="78"/>
      <c r="D12" s="53" t="s">
        <v>40</v>
      </c>
      <c r="E12" s="75"/>
      <c r="F12" s="75"/>
      <c r="G12" s="90"/>
    </row>
    <row r="13" spans="2:43" s="76" customFormat="1" ht="13.5" customHeight="1" x14ac:dyDescent="0.3">
      <c r="B13" s="77" t="s">
        <v>41</v>
      </c>
      <c r="C13" s="78"/>
      <c r="D13" s="53" t="s">
        <v>98</v>
      </c>
      <c r="E13" s="75"/>
      <c r="F13" s="75"/>
      <c r="G13" s="90"/>
    </row>
    <row r="14" spans="2:43" s="76" customFormat="1" ht="13.5" x14ac:dyDescent="0.3">
      <c r="B14" s="80"/>
      <c r="C14" s="80"/>
      <c r="G14" s="91"/>
    </row>
    <row r="15" spans="2:43" s="76" customFormat="1" ht="21" customHeight="1" x14ac:dyDescent="0.3">
      <c r="B15" s="99" t="s">
        <v>4</v>
      </c>
      <c r="C15" s="100" t="s">
        <v>8</v>
      </c>
      <c r="D15" s="101" t="s">
        <v>31</v>
      </c>
      <c r="E15" s="98" t="s">
        <v>30</v>
      </c>
      <c r="F15" s="98" t="s">
        <v>42</v>
      </c>
      <c r="G15" s="102" t="s">
        <v>5</v>
      </c>
      <c r="H15" s="98" t="s">
        <v>6</v>
      </c>
      <c r="I15" s="98" t="s">
        <v>37</v>
      </c>
      <c r="J15" s="98" t="s">
        <v>32</v>
      </c>
      <c r="K15" s="98" t="s">
        <v>7</v>
      </c>
      <c r="M15" s="95" t="s">
        <v>28</v>
      </c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7"/>
      <c r="AB15" s="81"/>
      <c r="AC15" s="95" t="s">
        <v>29</v>
      </c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7"/>
    </row>
    <row r="16" spans="2:43" s="76" customFormat="1" ht="21" customHeight="1" x14ac:dyDescent="0.3">
      <c r="B16" s="99"/>
      <c r="C16" s="100"/>
      <c r="D16" s="101"/>
      <c r="E16" s="98"/>
      <c r="F16" s="98"/>
      <c r="G16" s="98"/>
      <c r="H16" s="98"/>
      <c r="I16" s="98"/>
      <c r="J16" s="98"/>
      <c r="K16" s="98"/>
      <c r="M16" s="82" t="s">
        <v>12</v>
      </c>
      <c r="N16" s="82" t="s">
        <v>13</v>
      </c>
      <c r="O16" s="82" t="s">
        <v>14</v>
      </c>
      <c r="P16" s="82" t="s">
        <v>15</v>
      </c>
      <c r="Q16" s="82" t="s">
        <v>16</v>
      </c>
      <c r="R16" s="82" t="s">
        <v>17</v>
      </c>
      <c r="S16" s="82" t="s">
        <v>18</v>
      </c>
      <c r="T16" s="82" t="s">
        <v>19</v>
      </c>
      <c r="U16" s="82" t="s">
        <v>20</v>
      </c>
      <c r="V16" s="82" t="s">
        <v>21</v>
      </c>
      <c r="W16" s="82" t="s">
        <v>22</v>
      </c>
      <c r="X16" s="82" t="s">
        <v>23</v>
      </c>
      <c r="Y16" s="82" t="s">
        <v>24</v>
      </c>
      <c r="Z16" s="82" t="s">
        <v>25</v>
      </c>
      <c r="AA16" s="82" t="s">
        <v>26</v>
      </c>
      <c r="AB16" s="81"/>
      <c r="AC16" s="82" t="s">
        <v>12</v>
      </c>
      <c r="AD16" s="82" t="s">
        <v>13</v>
      </c>
      <c r="AE16" s="82" t="s">
        <v>14</v>
      </c>
      <c r="AF16" s="82" t="s">
        <v>15</v>
      </c>
      <c r="AG16" s="82" t="s">
        <v>16</v>
      </c>
      <c r="AH16" s="82" t="s">
        <v>17</v>
      </c>
      <c r="AI16" s="82" t="s">
        <v>18</v>
      </c>
      <c r="AJ16" s="82" t="s">
        <v>19</v>
      </c>
      <c r="AK16" s="82" t="s">
        <v>20</v>
      </c>
      <c r="AL16" s="82" t="s">
        <v>21</v>
      </c>
      <c r="AM16" s="82" t="s">
        <v>22</v>
      </c>
      <c r="AN16" s="82" t="s">
        <v>23</v>
      </c>
      <c r="AO16" s="82" t="s">
        <v>24</v>
      </c>
      <c r="AP16" s="82" t="s">
        <v>25</v>
      </c>
      <c r="AQ16" s="82" t="s">
        <v>26</v>
      </c>
    </row>
    <row r="17" spans="2:43" s="76" customFormat="1" ht="15" customHeight="1" x14ac:dyDescent="0.3">
      <c r="B17" s="56">
        <v>42795</v>
      </c>
      <c r="C17" s="57">
        <v>15350</v>
      </c>
      <c r="D17" s="58"/>
      <c r="E17" s="58">
        <v>45</v>
      </c>
      <c r="F17" s="57"/>
      <c r="G17" s="92">
        <v>1.3</v>
      </c>
      <c r="H17" s="59">
        <v>3.46</v>
      </c>
      <c r="I17" s="59"/>
      <c r="J17" s="68">
        <f>G17/H17</f>
        <v>0.37572254335260119</v>
      </c>
      <c r="K17" s="60"/>
      <c r="M17" s="61">
        <v>50</v>
      </c>
      <c r="N17" s="61">
        <v>65</v>
      </c>
      <c r="O17" s="61">
        <v>70</v>
      </c>
      <c r="P17" s="61">
        <v>80</v>
      </c>
      <c r="Q17" s="61">
        <v>60</v>
      </c>
      <c r="R17" s="61">
        <v>65</v>
      </c>
      <c r="S17" s="61">
        <v>80</v>
      </c>
      <c r="T17" s="61">
        <v>85</v>
      </c>
      <c r="U17" s="61">
        <v>90</v>
      </c>
      <c r="V17" s="61">
        <v>80</v>
      </c>
      <c r="W17" s="62" t="s">
        <v>27</v>
      </c>
      <c r="X17" s="62" t="s">
        <v>27</v>
      </c>
      <c r="Y17" s="62" t="s">
        <v>27</v>
      </c>
      <c r="Z17" s="62" t="s">
        <v>27</v>
      </c>
      <c r="AA17" s="83">
        <f>AVERAGE(M17:Z17)</f>
        <v>72.5</v>
      </c>
      <c r="AB17" s="84"/>
      <c r="AC17" s="63">
        <v>30.8</v>
      </c>
      <c r="AD17" s="63">
        <v>36.700000000000003</v>
      </c>
      <c r="AE17" s="63">
        <v>54.4</v>
      </c>
      <c r="AF17" s="63">
        <v>31.1</v>
      </c>
      <c r="AG17" s="63">
        <v>25.2</v>
      </c>
      <c r="AH17" s="63">
        <v>33.299999999999997</v>
      </c>
      <c r="AI17" s="63">
        <v>35.6</v>
      </c>
      <c r="AJ17" s="63">
        <v>39</v>
      </c>
      <c r="AK17" s="63">
        <v>29.5</v>
      </c>
      <c r="AL17" s="63">
        <v>31.5</v>
      </c>
      <c r="AM17" s="64" t="s">
        <v>27</v>
      </c>
      <c r="AN17" s="64" t="s">
        <v>27</v>
      </c>
      <c r="AO17" s="64" t="s">
        <v>27</v>
      </c>
      <c r="AP17" s="64" t="s">
        <v>27</v>
      </c>
      <c r="AQ17" s="69">
        <f>AVERAGE(AC17:AP17)</f>
        <v>34.71</v>
      </c>
    </row>
    <row r="18" spans="2:43" s="76" customFormat="1" ht="15" customHeight="1" x14ac:dyDescent="0.3">
      <c r="B18" s="56">
        <v>42796</v>
      </c>
      <c r="C18" s="57">
        <v>15550</v>
      </c>
      <c r="D18" s="58"/>
      <c r="E18" s="58">
        <v>45</v>
      </c>
      <c r="F18" s="57"/>
      <c r="G18" s="92">
        <v>1.2</v>
      </c>
      <c r="H18" s="59">
        <v>3.44</v>
      </c>
      <c r="I18" s="59"/>
      <c r="J18" s="68">
        <f t="shared" ref="J18:J61" si="0">G18/H18</f>
        <v>0.34883720930232559</v>
      </c>
      <c r="K18" s="60"/>
      <c r="M18" s="61">
        <v>75</v>
      </c>
      <c r="N18" s="61">
        <v>70</v>
      </c>
      <c r="O18" s="61">
        <v>80</v>
      </c>
      <c r="P18" s="61">
        <v>70</v>
      </c>
      <c r="Q18" s="61">
        <v>75</v>
      </c>
      <c r="R18" s="61">
        <v>75</v>
      </c>
      <c r="S18" s="61">
        <v>75</v>
      </c>
      <c r="T18" s="61">
        <v>90</v>
      </c>
      <c r="U18" s="61">
        <v>80</v>
      </c>
      <c r="V18" s="61">
        <v>90</v>
      </c>
      <c r="W18" s="62" t="s">
        <v>27</v>
      </c>
      <c r="X18" s="62" t="s">
        <v>27</v>
      </c>
      <c r="Y18" s="62" t="s">
        <v>27</v>
      </c>
      <c r="Z18" s="62" t="s">
        <v>27</v>
      </c>
      <c r="AA18" s="83">
        <f t="shared" ref="AA18:AA63" si="1">AVERAGE(M18:Z18)</f>
        <v>78</v>
      </c>
      <c r="AB18" s="84"/>
      <c r="AC18" s="63">
        <v>26.4</v>
      </c>
      <c r="AD18" s="63">
        <v>23.5</v>
      </c>
      <c r="AE18" s="63">
        <v>26.1</v>
      </c>
      <c r="AF18" s="63">
        <v>19.100000000000001</v>
      </c>
      <c r="AG18" s="63">
        <v>21.1</v>
      </c>
      <c r="AH18" s="63">
        <v>20.2</v>
      </c>
      <c r="AI18" s="63">
        <v>22.6</v>
      </c>
      <c r="AJ18" s="63">
        <v>26.8</v>
      </c>
      <c r="AK18" s="63">
        <v>24.8</v>
      </c>
      <c r="AL18" s="63">
        <v>21.1</v>
      </c>
      <c r="AM18" s="64" t="s">
        <v>27</v>
      </c>
      <c r="AN18" s="64" t="s">
        <v>27</v>
      </c>
      <c r="AO18" s="64" t="s">
        <v>27</v>
      </c>
      <c r="AP18" s="64" t="s">
        <v>27</v>
      </c>
      <c r="AQ18" s="69">
        <f t="shared" ref="AQ18:AQ61" si="2">AVERAGE(AC18:AP18)</f>
        <v>23.169999999999998</v>
      </c>
    </row>
    <row r="19" spans="2:43" s="76" customFormat="1" ht="15" customHeight="1" x14ac:dyDescent="0.3">
      <c r="B19" s="56">
        <v>42797</v>
      </c>
      <c r="C19" s="57">
        <v>15750</v>
      </c>
      <c r="D19" s="58"/>
      <c r="E19" s="58">
        <v>50</v>
      </c>
      <c r="F19" s="57"/>
      <c r="G19" s="92">
        <v>1.1000000000000001</v>
      </c>
      <c r="H19" s="59">
        <v>3.44</v>
      </c>
      <c r="I19" s="59"/>
      <c r="J19" s="68">
        <f t="shared" si="0"/>
        <v>0.31976744186046513</v>
      </c>
      <c r="K19" s="60"/>
      <c r="M19" s="61">
        <v>65</v>
      </c>
      <c r="N19" s="61">
        <v>85</v>
      </c>
      <c r="O19" s="61">
        <v>85</v>
      </c>
      <c r="P19" s="61">
        <v>65</v>
      </c>
      <c r="Q19" s="61">
        <v>65</v>
      </c>
      <c r="R19" s="61">
        <v>65</v>
      </c>
      <c r="S19" s="61">
        <v>65</v>
      </c>
      <c r="T19" s="61">
        <v>55</v>
      </c>
      <c r="U19" s="61">
        <v>85</v>
      </c>
      <c r="V19" s="61">
        <v>90</v>
      </c>
      <c r="W19" s="62" t="s">
        <v>27</v>
      </c>
      <c r="X19" s="62" t="s">
        <v>27</v>
      </c>
      <c r="Y19" s="62" t="s">
        <v>27</v>
      </c>
      <c r="Z19" s="62" t="s">
        <v>27</v>
      </c>
      <c r="AA19" s="83">
        <f t="shared" si="1"/>
        <v>72.5</v>
      </c>
      <c r="AB19" s="84"/>
      <c r="AC19" s="63">
        <v>22.1</v>
      </c>
      <c r="AD19" s="63">
        <v>25.7</v>
      </c>
      <c r="AE19" s="63">
        <v>23.7</v>
      </c>
      <c r="AF19" s="63">
        <v>22.7</v>
      </c>
      <c r="AG19" s="63">
        <v>20</v>
      </c>
      <c r="AH19" s="63">
        <v>28.1</v>
      </c>
      <c r="AI19" s="63">
        <v>19.2</v>
      </c>
      <c r="AJ19" s="63">
        <v>27.8</v>
      </c>
      <c r="AK19" s="63">
        <v>24</v>
      </c>
      <c r="AL19" s="63">
        <v>21.1</v>
      </c>
      <c r="AM19" s="64" t="s">
        <v>27</v>
      </c>
      <c r="AN19" s="64" t="s">
        <v>27</v>
      </c>
      <c r="AO19" s="64" t="s">
        <v>27</v>
      </c>
      <c r="AP19" s="64" t="s">
        <v>27</v>
      </c>
      <c r="AQ19" s="69">
        <f t="shared" si="2"/>
        <v>23.44</v>
      </c>
    </row>
    <row r="20" spans="2:43" s="76" customFormat="1" ht="15" customHeight="1" x14ac:dyDescent="0.3">
      <c r="B20" s="56">
        <v>42798</v>
      </c>
      <c r="C20" s="57">
        <v>15750</v>
      </c>
      <c r="D20" s="58"/>
      <c r="E20" s="58">
        <v>50</v>
      </c>
      <c r="F20" s="57"/>
      <c r="G20" s="92">
        <v>1.1000000000000001</v>
      </c>
      <c r="H20" s="59">
        <v>3.44</v>
      </c>
      <c r="I20" s="59"/>
      <c r="J20" s="68">
        <f t="shared" ref="J20:J49" si="3">G20/H20</f>
        <v>0.31976744186046513</v>
      </c>
      <c r="K20" s="60"/>
      <c r="M20" s="61">
        <v>65</v>
      </c>
      <c r="N20" s="61">
        <v>85</v>
      </c>
      <c r="O20" s="61">
        <v>85</v>
      </c>
      <c r="P20" s="61">
        <v>65</v>
      </c>
      <c r="Q20" s="61">
        <v>65</v>
      </c>
      <c r="R20" s="61">
        <v>65</v>
      </c>
      <c r="S20" s="61">
        <v>65</v>
      </c>
      <c r="T20" s="61">
        <v>55</v>
      </c>
      <c r="U20" s="61">
        <v>85</v>
      </c>
      <c r="V20" s="61">
        <v>90</v>
      </c>
      <c r="W20" s="62" t="s">
        <v>27</v>
      </c>
      <c r="X20" s="62" t="s">
        <v>27</v>
      </c>
      <c r="Y20" s="62" t="s">
        <v>27</v>
      </c>
      <c r="Z20" s="62" t="s">
        <v>27</v>
      </c>
      <c r="AA20" s="83">
        <f t="shared" ref="AA20:AA49" si="4">AVERAGE(M20:Z20)</f>
        <v>72.5</v>
      </c>
      <c r="AB20" s="84"/>
      <c r="AC20" s="63">
        <v>22.1</v>
      </c>
      <c r="AD20" s="63">
        <v>25.7</v>
      </c>
      <c r="AE20" s="63">
        <v>23.7</v>
      </c>
      <c r="AF20" s="63">
        <v>22.7</v>
      </c>
      <c r="AG20" s="63">
        <v>20</v>
      </c>
      <c r="AH20" s="63">
        <v>28.1</v>
      </c>
      <c r="AI20" s="63">
        <v>19.2</v>
      </c>
      <c r="AJ20" s="63">
        <v>27.8</v>
      </c>
      <c r="AK20" s="63">
        <v>24</v>
      </c>
      <c r="AL20" s="63">
        <v>21.1</v>
      </c>
      <c r="AM20" s="64" t="s">
        <v>27</v>
      </c>
      <c r="AN20" s="64" t="s">
        <v>27</v>
      </c>
      <c r="AO20" s="64" t="s">
        <v>27</v>
      </c>
      <c r="AP20" s="64" t="s">
        <v>27</v>
      </c>
      <c r="AQ20" s="69">
        <f t="shared" ref="AQ20:AQ49" si="5">AVERAGE(AC20:AP20)</f>
        <v>23.44</v>
      </c>
    </row>
    <row r="21" spans="2:43" s="76" customFormat="1" ht="15" customHeight="1" x14ac:dyDescent="0.3">
      <c r="B21" s="56">
        <v>42799</v>
      </c>
      <c r="C21" s="57">
        <v>15750</v>
      </c>
      <c r="D21" s="58"/>
      <c r="E21" s="58">
        <v>50</v>
      </c>
      <c r="F21" s="57"/>
      <c r="G21" s="92">
        <v>1.1000000000000001</v>
      </c>
      <c r="H21" s="59">
        <v>3.44</v>
      </c>
      <c r="I21" s="59"/>
      <c r="J21" s="68">
        <f t="shared" si="3"/>
        <v>0.31976744186046513</v>
      </c>
      <c r="K21" s="60"/>
      <c r="M21" s="61">
        <v>65</v>
      </c>
      <c r="N21" s="61">
        <v>85</v>
      </c>
      <c r="O21" s="61">
        <v>85</v>
      </c>
      <c r="P21" s="61">
        <v>65</v>
      </c>
      <c r="Q21" s="61">
        <v>65</v>
      </c>
      <c r="R21" s="61">
        <v>65</v>
      </c>
      <c r="S21" s="61">
        <v>65</v>
      </c>
      <c r="T21" s="61">
        <v>55</v>
      </c>
      <c r="U21" s="61">
        <v>85</v>
      </c>
      <c r="V21" s="61">
        <v>90</v>
      </c>
      <c r="W21" s="62" t="s">
        <v>27</v>
      </c>
      <c r="X21" s="62" t="s">
        <v>27</v>
      </c>
      <c r="Y21" s="62" t="s">
        <v>27</v>
      </c>
      <c r="Z21" s="62" t="s">
        <v>27</v>
      </c>
      <c r="AA21" s="83">
        <f t="shared" si="4"/>
        <v>72.5</v>
      </c>
      <c r="AB21" s="84"/>
      <c r="AC21" s="63">
        <v>22.1</v>
      </c>
      <c r="AD21" s="63">
        <v>25.7</v>
      </c>
      <c r="AE21" s="63">
        <v>23.7</v>
      </c>
      <c r="AF21" s="63">
        <v>22.7</v>
      </c>
      <c r="AG21" s="63">
        <v>20</v>
      </c>
      <c r="AH21" s="63">
        <v>28.1</v>
      </c>
      <c r="AI21" s="63">
        <v>19.2</v>
      </c>
      <c r="AJ21" s="63">
        <v>27.8</v>
      </c>
      <c r="AK21" s="63">
        <v>24</v>
      </c>
      <c r="AL21" s="63">
        <v>21.1</v>
      </c>
      <c r="AM21" s="64" t="s">
        <v>27</v>
      </c>
      <c r="AN21" s="64" t="s">
        <v>27</v>
      </c>
      <c r="AO21" s="64" t="s">
        <v>27</v>
      </c>
      <c r="AP21" s="64" t="s">
        <v>27</v>
      </c>
      <c r="AQ21" s="69">
        <f t="shared" si="5"/>
        <v>23.44</v>
      </c>
    </row>
    <row r="22" spans="2:43" s="76" customFormat="1" ht="15" customHeight="1" x14ac:dyDescent="0.3">
      <c r="B22" s="56">
        <v>42800</v>
      </c>
      <c r="C22" s="57">
        <v>15750</v>
      </c>
      <c r="D22" s="58"/>
      <c r="E22" s="58">
        <v>50</v>
      </c>
      <c r="F22" s="57"/>
      <c r="G22" s="92">
        <v>1.1000000000000001</v>
      </c>
      <c r="H22" s="59">
        <v>3.44</v>
      </c>
      <c r="I22" s="59"/>
      <c r="J22" s="68">
        <f t="shared" si="3"/>
        <v>0.31976744186046513</v>
      </c>
      <c r="K22" s="60"/>
      <c r="M22" s="61">
        <v>65</v>
      </c>
      <c r="N22" s="61">
        <v>85</v>
      </c>
      <c r="O22" s="61">
        <v>85</v>
      </c>
      <c r="P22" s="61">
        <v>65</v>
      </c>
      <c r="Q22" s="61">
        <v>65</v>
      </c>
      <c r="R22" s="61">
        <v>65</v>
      </c>
      <c r="S22" s="61">
        <v>65</v>
      </c>
      <c r="T22" s="61">
        <v>55</v>
      </c>
      <c r="U22" s="61">
        <v>85</v>
      </c>
      <c r="V22" s="61">
        <v>90</v>
      </c>
      <c r="W22" s="62" t="s">
        <v>27</v>
      </c>
      <c r="X22" s="62" t="s">
        <v>27</v>
      </c>
      <c r="Y22" s="62" t="s">
        <v>27</v>
      </c>
      <c r="Z22" s="62" t="s">
        <v>27</v>
      </c>
      <c r="AA22" s="83">
        <f t="shared" si="4"/>
        <v>72.5</v>
      </c>
      <c r="AB22" s="84"/>
      <c r="AC22" s="63">
        <v>22.1</v>
      </c>
      <c r="AD22" s="63">
        <v>25.7</v>
      </c>
      <c r="AE22" s="63">
        <v>23.7</v>
      </c>
      <c r="AF22" s="63">
        <v>22.7</v>
      </c>
      <c r="AG22" s="63">
        <v>20</v>
      </c>
      <c r="AH22" s="63">
        <v>28.1</v>
      </c>
      <c r="AI22" s="63">
        <v>19.2</v>
      </c>
      <c r="AJ22" s="63">
        <v>27.8</v>
      </c>
      <c r="AK22" s="63">
        <v>24</v>
      </c>
      <c r="AL22" s="63">
        <v>21.1</v>
      </c>
      <c r="AM22" s="64" t="s">
        <v>27</v>
      </c>
      <c r="AN22" s="64" t="s">
        <v>27</v>
      </c>
      <c r="AO22" s="64" t="s">
        <v>27</v>
      </c>
      <c r="AP22" s="64" t="s">
        <v>27</v>
      </c>
      <c r="AQ22" s="69">
        <f t="shared" si="5"/>
        <v>23.44</v>
      </c>
    </row>
    <row r="23" spans="2:43" s="76" customFormat="1" ht="15" customHeight="1" x14ac:dyDescent="0.3">
      <c r="B23" s="56">
        <v>42801</v>
      </c>
      <c r="C23" s="57">
        <v>15750</v>
      </c>
      <c r="D23" s="58"/>
      <c r="E23" s="58">
        <v>50</v>
      </c>
      <c r="F23" s="57"/>
      <c r="G23" s="92">
        <v>1.1000000000000001</v>
      </c>
      <c r="H23" s="59">
        <v>3.44</v>
      </c>
      <c r="I23" s="59"/>
      <c r="J23" s="68">
        <f t="shared" si="3"/>
        <v>0.31976744186046513</v>
      </c>
      <c r="K23" s="60"/>
      <c r="M23" s="61">
        <v>65</v>
      </c>
      <c r="N23" s="61">
        <v>85</v>
      </c>
      <c r="O23" s="61">
        <v>85</v>
      </c>
      <c r="P23" s="61">
        <v>65</v>
      </c>
      <c r="Q23" s="61">
        <v>65</v>
      </c>
      <c r="R23" s="61">
        <v>65</v>
      </c>
      <c r="S23" s="61">
        <v>65</v>
      </c>
      <c r="T23" s="61">
        <v>55</v>
      </c>
      <c r="U23" s="61">
        <v>85</v>
      </c>
      <c r="V23" s="61">
        <v>90</v>
      </c>
      <c r="W23" s="62" t="s">
        <v>27</v>
      </c>
      <c r="X23" s="62" t="s">
        <v>27</v>
      </c>
      <c r="Y23" s="62" t="s">
        <v>27</v>
      </c>
      <c r="Z23" s="62" t="s">
        <v>27</v>
      </c>
      <c r="AA23" s="83">
        <f t="shared" si="4"/>
        <v>72.5</v>
      </c>
      <c r="AB23" s="84"/>
      <c r="AC23" s="63">
        <v>22.1</v>
      </c>
      <c r="AD23" s="63">
        <v>25.7</v>
      </c>
      <c r="AE23" s="63">
        <v>23.7</v>
      </c>
      <c r="AF23" s="63">
        <v>22.7</v>
      </c>
      <c r="AG23" s="63">
        <v>20</v>
      </c>
      <c r="AH23" s="63">
        <v>28.1</v>
      </c>
      <c r="AI23" s="63">
        <v>19.2</v>
      </c>
      <c r="AJ23" s="63">
        <v>27.8</v>
      </c>
      <c r="AK23" s="63">
        <v>24</v>
      </c>
      <c r="AL23" s="63">
        <v>21.1</v>
      </c>
      <c r="AM23" s="64" t="s">
        <v>27</v>
      </c>
      <c r="AN23" s="64" t="s">
        <v>27</v>
      </c>
      <c r="AO23" s="64" t="s">
        <v>27</v>
      </c>
      <c r="AP23" s="64" t="s">
        <v>27</v>
      </c>
      <c r="AQ23" s="69">
        <f t="shared" si="5"/>
        <v>23.44</v>
      </c>
    </row>
    <row r="24" spans="2:43" s="76" customFormat="1" ht="15" customHeight="1" x14ac:dyDescent="0.3">
      <c r="B24" s="56">
        <v>42802</v>
      </c>
      <c r="C24" s="57">
        <v>15750</v>
      </c>
      <c r="D24" s="58"/>
      <c r="E24" s="58">
        <v>50</v>
      </c>
      <c r="F24" s="57"/>
      <c r="G24" s="92">
        <v>1.1000000000000001</v>
      </c>
      <c r="H24" s="59">
        <v>3.44</v>
      </c>
      <c r="I24" s="59"/>
      <c r="J24" s="68">
        <f t="shared" si="3"/>
        <v>0.31976744186046513</v>
      </c>
      <c r="K24" s="60"/>
      <c r="M24" s="61">
        <v>65</v>
      </c>
      <c r="N24" s="61">
        <v>85</v>
      </c>
      <c r="O24" s="61">
        <v>85</v>
      </c>
      <c r="P24" s="61">
        <v>65</v>
      </c>
      <c r="Q24" s="61">
        <v>65</v>
      </c>
      <c r="R24" s="61">
        <v>65</v>
      </c>
      <c r="S24" s="61">
        <v>65</v>
      </c>
      <c r="T24" s="61">
        <v>55</v>
      </c>
      <c r="U24" s="61">
        <v>85</v>
      </c>
      <c r="V24" s="61">
        <v>90</v>
      </c>
      <c r="W24" s="62" t="s">
        <v>27</v>
      </c>
      <c r="X24" s="62" t="s">
        <v>27</v>
      </c>
      <c r="Y24" s="62" t="s">
        <v>27</v>
      </c>
      <c r="Z24" s="62" t="s">
        <v>27</v>
      </c>
      <c r="AA24" s="83">
        <f t="shared" si="4"/>
        <v>72.5</v>
      </c>
      <c r="AB24" s="84"/>
      <c r="AC24" s="63">
        <v>22.1</v>
      </c>
      <c r="AD24" s="63">
        <v>25.7</v>
      </c>
      <c r="AE24" s="63">
        <v>23.7</v>
      </c>
      <c r="AF24" s="63">
        <v>22.7</v>
      </c>
      <c r="AG24" s="63">
        <v>20</v>
      </c>
      <c r="AH24" s="63">
        <v>28.1</v>
      </c>
      <c r="AI24" s="63">
        <v>19.2</v>
      </c>
      <c r="AJ24" s="63">
        <v>27.8</v>
      </c>
      <c r="AK24" s="63">
        <v>24</v>
      </c>
      <c r="AL24" s="63">
        <v>21.1</v>
      </c>
      <c r="AM24" s="64" t="s">
        <v>27</v>
      </c>
      <c r="AN24" s="64" t="s">
        <v>27</v>
      </c>
      <c r="AO24" s="64" t="s">
        <v>27</v>
      </c>
      <c r="AP24" s="64" t="s">
        <v>27</v>
      </c>
      <c r="AQ24" s="69">
        <f t="shared" si="5"/>
        <v>23.44</v>
      </c>
    </row>
    <row r="25" spans="2:43" s="76" customFormat="1" ht="15" customHeight="1" x14ac:dyDescent="0.3">
      <c r="B25" s="56">
        <v>42803</v>
      </c>
      <c r="C25" s="57">
        <v>15750</v>
      </c>
      <c r="D25" s="58"/>
      <c r="E25" s="58">
        <v>50</v>
      </c>
      <c r="F25" s="57"/>
      <c r="G25" s="92">
        <v>1.1000000000000001</v>
      </c>
      <c r="H25" s="59">
        <v>3.44</v>
      </c>
      <c r="I25" s="59"/>
      <c r="J25" s="68">
        <f t="shared" si="3"/>
        <v>0.31976744186046513</v>
      </c>
      <c r="K25" s="60"/>
      <c r="M25" s="61">
        <v>65</v>
      </c>
      <c r="N25" s="61">
        <v>85</v>
      </c>
      <c r="O25" s="61">
        <v>85</v>
      </c>
      <c r="P25" s="61">
        <v>65</v>
      </c>
      <c r="Q25" s="61">
        <v>65</v>
      </c>
      <c r="R25" s="61">
        <v>65</v>
      </c>
      <c r="S25" s="61">
        <v>65</v>
      </c>
      <c r="T25" s="61">
        <v>55</v>
      </c>
      <c r="U25" s="61">
        <v>85</v>
      </c>
      <c r="V25" s="61">
        <v>90</v>
      </c>
      <c r="W25" s="62" t="s">
        <v>27</v>
      </c>
      <c r="X25" s="62" t="s">
        <v>27</v>
      </c>
      <c r="Y25" s="62" t="s">
        <v>27</v>
      </c>
      <c r="Z25" s="62" t="s">
        <v>27</v>
      </c>
      <c r="AA25" s="83">
        <f t="shared" si="4"/>
        <v>72.5</v>
      </c>
      <c r="AB25" s="84"/>
      <c r="AC25" s="63">
        <v>22.1</v>
      </c>
      <c r="AD25" s="63">
        <v>25.7</v>
      </c>
      <c r="AE25" s="63">
        <v>23.7</v>
      </c>
      <c r="AF25" s="63">
        <v>22.7</v>
      </c>
      <c r="AG25" s="63">
        <v>20</v>
      </c>
      <c r="AH25" s="63">
        <v>28.1</v>
      </c>
      <c r="AI25" s="63">
        <v>19.2</v>
      </c>
      <c r="AJ25" s="63">
        <v>27.8</v>
      </c>
      <c r="AK25" s="63">
        <v>24</v>
      </c>
      <c r="AL25" s="63">
        <v>21.1</v>
      </c>
      <c r="AM25" s="64" t="s">
        <v>27</v>
      </c>
      <c r="AN25" s="64" t="s">
        <v>27</v>
      </c>
      <c r="AO25" s="64" t="s">
        <v>27</v>
      </c>
      <c r="AP25" s="64" t="s">
        <v>27</v>
      </c>
      <c r="AQ25" s="69">
        <f t="shared" si="5"/>
        <v>23.44</v>
      </c>
    </row>
    <row r="26" spans="2:43" s="76" customFormat="1" ht="15" customHeight="1" x14ac:dyDescent="0.3">
      <c r="B26" s="56">
        <v>42804</v>
      </c>
      <c r="C26" s="57">
        <v>15750</v>
      </c>
      <c r="D26" s="58"/>
      <c r="E26" s="58">
        <v>50</v>
      </c>
      <c r="F26" s="57"/>
      <c r="G26" s="92">
        <v>1.1000000000000001</v>
      </c>
      <c r="H26" s="59">
        <v>3.44</v>
      </c>
      <c r="I26" s="59"/>
      <c r="J26" s="68">
        <f t="shared" si="3"/>
        <v>0.31976744186046513</v>
      </c>
      <c r="K26" s="60"/>
      <c r="M26" s="61">
        <v>65</v>
      </c>
      <c r="N26" s="61">
        <v>85</v>
      </c>
      <c r="O26" s="61">
        <v>85</v>
      </c>
      <c r="P26" s="61">
        <v>65</v>
      </c>
      <c r="Q26" s="61">
        <v>65</v>
      </c>
      <c r="R26" s="61">
        <v>65</v>
      </c>
      <c r="S26" s="61">
        <v>65</v>
      </c>
      <c r="T26" s="61">
        <v>55</v>
      </c>
      <c r="U26" s="61">
        <v>85</v>
      </c>
      <c r="V26" s="61">
        <v>90</v>
      </c>
      <c r="W26" s="62" t="s">
        <v>27</v>
      </c>
      <c r="X26" s="62" t="s">
        <v>27</v>
      </c>
      <c r="Y26" s="62" t="s">
        <v>27</v>
      </c>
      <c r="Z26" s="62" t="s">
        <v>27</v>
      </c>
      <c r="AA26" s="83">
        <f t="shared" si="4"/>
        <v>72.5</v>
      </c>
      <c r="AB26" s="84"/>
      <c r="AC26" s="63">
        <v>22.1</v>
      </c>
      <c r="AD26" s="63">
        <v>25.7</v>
      </c>
      <c r="AE26" s="63">
        <v>23.7</v>
      </c>
      <c r="AF26" s="63">
        <v>22.7</v>
      </c>
      <c r="AG26" s="63">
        <v>20</v>
      </c>
      <c r="AH26" s="63">
        <v>28.1</v>
      </c>
      <c r="AI26" s="63">
        <v>19.2</v>
      </c>
      <c r="AJ26" s="63">
        <v>27.8</v>
      </c>
      <c r="AK26" s="63">
        <v>24</v>
      </c>
      <c r="AL26" s="63">
        <v>21.1</v>
      </c>
      <c r="AM26" s="64" t="s">
        <v>27</v>
      </c>
      <c r="AN26" s="64" t="s">
        <v>27</v>
      </c>
      <c r="AO26" s="64" t="s">
        <v>27</v>
      </c>
      <c r="AP26" s="64" t="s">
        <v>27</v>
      </c>
      <c r="AQ26" s="69">
        <f t="shared" si="5"/>
        <v>23.44</v>
      </c>
    </row>
    <row r="27" spans="2:43" s="76" customFormat="1" ht="15" customHeight="1" x14ac:dyDescent="0.3">
      <c r="B27" s="56">
        <v>42805</v>
      </c>
      <c r="C27" s="57">
        <v>15750</v>
      </c>
      <c r="D27" s="58"/>
      <c r="E27" s="58">
        <v>50</v>
      </c>
      <c r="F27" s="57"/>
      <c r="G27" s="92">
        <v>1.1000000000000001</v>
      </c>
      <c r="H27" s="59">
        <v>3.44</v>
      </c>
      <c r="I27" s="59"/>
      <c r="J27" s="68">
        <f t="shared" si="3"/>
        <v>0.31976744186046513</v>
      </c>
      <c r="K27" s="60"/>
      <c r="M27" s="61">
        <v>65</v>
      </c>
      <c r="N27" s="61">
        <v>85</v>
      </c>
      <c r="O27" s="61">
        <v>85</v>
      </c>
      <c r="P27" s="61">
        <v>65</v>
      </c>
      <c r="Q27" s="61">
        <v>65</v>
      </c>
      <c r="R27" s="61">
        <v>65</v>
      </c>
      <c r="S27" s="61">
        <v>65</v>
      </c>
      <c r="T27" s="61">
        <v>55</v>
      </c>
      <c r="U27" s="61">
        <v>85</v>
      </c>
      <c r="V27" s="61">
        <v>90</v>
      </c>
      <c r="W27" s="62" t="s">
        <v>27</v>
      </c>
      <c r="X27" s="62" t="s">
        <v>27</v>
      </c>
      <c r="Y27" s="62" t="s">
        <v>27</v>
      </c>
      <c r="Z27" s="62" t="s">
        <v>27</v>
      </c>
      <c r="AA27" s="83">
        <f t="shared" si="4"/>
        <v>72.5</v>
      </c>
      <c r="AB27" s="84"/>
      <c r="AC27" s="63">
        <v>22.1</v>
      </c>
      <c r="AD27" s="63">
        <v>25.7</v>
      </c>
      <c r="AE27" s="63">
        <v>23.7</v>
      </c>
      <c r="AF27" s="63">
        <v>22.7</v>
      </c>
      <c r="AG27" s="63">
        <v>20</v>
      </c>
      <c r="AH27" s="63">
        <v>28.1</v>
      </c>
      <c r="AI27" s="63">
        <v>19.2</v>
      </c>
      <c r="AJ27" s="63">
        <v>27.8</v>
      </c>
      <c r="AK27" s="63">
        <v>24</v>
      </c>
      <c r="AL27" s="63">
        <v>21.1</v>
      </c>
      <c r="AM27" s="64" t="s">
        <v>27</v>
      </c>
      <c r="AN27" s="64" t="s">
        <v>27</v>
      </c>
      <c r="AO27" s="64" t="s">
        <v>27</v>
      </c>
      <c r="AP27" s="64" t="s">
        <v>27</v>
      </c>
      <c r="AQ27" s="69">
        <f t="shared" si="5"/>
        <v>23.44</v>
      </c>
    </row>
    <row r="28" spans="2:43" s="76" customFormat="1" ht="15" customHeight="1" x14ac:dyDescent="0.3">
      <c r="B28" s="56">
        <v>42806</v>
      </c>
      <c r="C28" s="57">
        <v>15750</v>
      </c>
      <c r="D28" s="58"/>
      <c r="E28" s="58">
        <v>50</v>
      </c>
      <c r="F28" s="57"/>
      <c r="G28" s="92">
        <v>1.1000000000000001</v>
      </c>
      <c r="H28" s="59">
        <v>3.44</v>
      </c>
      <c r="I28" s="59"/>
      <c r="J28" s="68">
        <f t="shared" si="3"/>
        <v>0.31976744186046513</v>
      </c>
      <c r="K28" s="60"/>
      <c r="M28" s="61">
        <v>65</v>
      </c>
      <c r="N28" s="61">
        <v>85</v>
      </c>
      <c r="O28" s="61">
        <v>85</v>
      </c>
      <c r="P28" s="61">
        <v>65</v>
      </c>
      <c r="Q28" s="61">
        <v>65</v>
      </c>
      <c r="R28" s="61">
        <v>65</v>
      </c>
      <c r="S28" s="61">
        <v>65</v>
      </c>
      <c r="T28" s="61">
        <v>55</v>
      </c>
      <c r="U28" s="61">
        <v>85</v>
      </c>
      <c r="V28" s="61">
        <v>90</v>
      </c>
      <c r="W28" s="62" t="s">
        <v>27</v>
      </c>
      <c r="X28" s="62" t="s">
        <v>27</v>
      </c>
      <c r="Y28" s="62" t="s">
        <v>27</v>
      </c>
      <c r="Z28" s="62" t="s">
        <v>27</v>
      </c>
      <c r="AA28" s="83">
        <f t="shared" si="4"/>
        <v>72.5</v>
      </c>
      <c r="AB28" s="84"/>
      <c r="AC28" s="63">
        <v>22.1</v>
      </c>
      <c r="AD28" s="63">
        <v>25.7</v>
      </c>
      <c r="AE28" s="63">
        <v>23.7</v>
      </c>
      <c r="AF28" s="63">
        <v>22.7</v>
      </c>
      <c r="AG28" s="63">
        <v>20</v>
      </c>
      <c r="AH28" s="63">
        <v>28.1</v>
      </c>
      <c r="AI28" s="63">
        <v>19.2</v>
      </c>
      <c r="AJ28" s="63">
        <v>27.8</v>
      </c>
      <c r="AK28" s="63">
        <v>24</v>
      </c>
      <c r="AL28" s="63">
        <v>21.1</v>
      </c>
      <c r="AM28" s="64" t="s">
        <v>27</v>
      </c>
      <c r="AN28" s="64" t="s">
        <v>27</v>
      </c>
      <c r="AO28" s="64" t="s">
        <v>27</v>
      </c>
      <c r="AP28" s="64" t="s">
        <v>27</v>
      </c>
      <c r="AQ28" s="69">
        <f t="shared" si="5"/>
        <v>23.44</v>
      </c>
    </row>
    <row r="29" spans="2:43" s="76" customFormat="1" ht="15" customHeight="1" x14ac:dyDescent="0.3">
      <c r="B29" s="56">
        <v>42807</v>
      </c>
      <c r="C29" s="57">
        <v>15750</v>
      </c>
      <c r="D29" s="58"/>
      <c r="E29" s="58">
        <v>50</v>
      </c>
      <c r="F29" s="57"/>
      <c r="G29" s="92">
        <v>1.1000000000000001</v>
      </c>
      <c r="H29" s="59">
        <v>3.44</v>
      </c>
      <c r="I29" s="59"/>
      <c r="J29" s="68">
        <f t="shared" si="3"/>
        <v>0.31976744186046513</v>
      </c>
      <c r="K29" s="60"/>
      <c r="M29" s="61">
        <v>65</v>
      </c>
      <c r="N29" s="61">
        <v>85</v>
      </c>
      <c r="O29" s="61">
        <v>85</v>
      </c>
      <c r="P29" s="61">
        <v>65</v>
      </c>
      <c r="Q29" s="61">
        <v>65</v>
      </c>
      <c r="R29" s="61">
        <v>65</v>
      </c>
      <c r="S29" s="61">
        <v>65</v>
      </c>
      <c r="T29" s="61">
        <v>55</v>
      </c>
      <c r="U29" s="61">
        <v>85</v>
      </c>
      <c r="V29" s="61">
        <v>90</v>
      </c>
      <c r="W29" s="62" t="s">
        <v>27</v>
      </c>
      <c r="X29" s="62" t="s">
        <v>27</v>
      </c>
      <c r="Y29" s="62" t="s">
        <v>27</v>
      </c>
      <c r="Z29" s="62" t="s">
        <v>27</v>
      </c>
      <c r="AA29" s="83">
        <f t="shared" si="4"/>
        <v>72.5</v>
      </c>
      <c r="AB29" s="84"/>
      <c r="AC29" s="63">
        <v>22.1</v>
      </c>
      <c r="AD29" s="63">
        <v>25.7</v>
      </c>
      <c r="AE29" s="63">
        <v>23.7</v>
      </c>
      <c r="AF29" s="63">
        <v>22.7</v>
      </c>
      <c r="AG29" s="63">
        <v>20</v>
      </c>
      <c r="AH29" s="63">
        <v>28.1</v>
      </c>
      <c r="AI29" s="63">
        <v>19.2</v>
      </c>
      <c r="AJ29" s="63">
        <v>27.8</v>
      </c>
      <c r="AK29" s="63">
        <v>24</v>
      </c>
      <c r="AL29" s="63">
        <v>21.1</v>
      </c>
      <c r="AM29" s="64" t="s">
        <v>27</v>
      </c>
      <c r="AN29" s="64" t="s">
        <v>27</v>
      </c>
      <c r="AO29" s="64" t="s">
        <v>27</v>
      </c>
      <c r="AP29" s="64" t="s">
        <v>27</v>
      </c>
      <c r="AQ29" s="69">
        <f t="shared" si="5"/>
        <v>23.44</v>
      </c>
    </row>
    <row r="30" spans="2:43" s="76" customFormat="1" ht="15" customHeight="1" x14ac:dyDescent="0.3">
      <c r="B30" s="56">
        <v>42808</v>
      </c>
      <c r="C30" s="57">
        <v>15750</v>
      </c>
      <c r="D30" s="58"/>
      <c r="E30" s="58">
        <v>50</v>
      </c>
      <c r="F30" s="57"/>
      <c r="G30" s="92">
        <v>1.1000000000000001</v>
      </c>
      <c r="H30" s="59">
        <v>3.44</v>
      </c>
      <c r="I30" s="59"/>
      <c r="J30" s="68">
        <f t="shared" si="3"/>
        <v>0.31976744186046513</v>
      </c>
      <c r="K30" s="60"/>
      <c r="M30" s="61">
        <v>65</v>
      </c>
      <c r="N30" s="61">
        <v>85</v>
      </c>
      <c r="O30" s="61">
        <v>85</v>
      </c>
      <c r="P30" s="61">
        <v>65</v>
      </c>
      <c r="Q30" s="61">
        <v>65</v>
      </c>
      <c r="R30" s="61">
        <v>65</v>
      </c>
      <c r="S30" s="61">
        <v>65</v>
      </c>
      <c r="T30" s="61">
        <v>55</v>
      </c>
      <c r="U30" s="61">
        <v>85</v>
      </c>
      <c r="V30" s="61">
        <v>90</v>
      </c>
      <c r="W30" s="62" t="s">
        <v>27</v>
      </c>
      <c r="X30" s="62" t="s">
        <v>27</v>
      </c>
      <c r="Y30" s="62" t="s">
        <v>27</v>
      </c>
      <c r="Z30" s="62" t="s">
        <v>27</v>
      </c>
      <c r="AA30" s="83">
        <f t="shared" si="4"/>
        <v>72.5</v>
      </c>
      <c r="AB30" s="84"/>
      <c r="AC30" s="63">
        <v>22.1</v>
      </c>
      <c r="AD30" s="63">
        <v>25.7</v>
      </c>
      <c r="AE30" s="63">
        <v>23.7</v>
      </c>
      <c r="AF30" s="63">
        <v>22.7</v>
      </c>
      <c r="AG30" s="63">
        <v>20</v>
      </c>
      <c r="AH30" s="63">
        <v>28.1</v>
      </c>
      <c r="AI30" s="63">
        <v>19.2</v>
      </c>
      <c r="AJ30" s="63">
        <v>27.8</v>
      </c>
      <c r="AK30" s="63">
        <v>24</v>
      </c>
      <c r="AL30" s="63">
        <v>21.1</v>
      </c>
      <c r="AM30" s="64" t="s">
        <v>27</v>
      </c>
      <c r="AN30" s="64" t="s">
        <v>27</v>
      </c>
      <c r="AO30" s="64" t="s">
        <v>27</v>
      </c>
      <c r="AP30" s="64" t="s">
        <v>27</v>
      </c>
      <c r="AQ30" s="69">
        <f t="shared" si="5"/>
        <v>23.44</v>
      </c>
    </row>
    <row r="31" spans="2:43" s="76" customFormat="1" ht="15" customHeight="1" x14ac:dyDescent="0.3">
      <c r="B31" s="56">
        <v>42809</v>
      </c>
      <c r="C31" s="57">
        <v>15750</v>
      </c>
      <c r="D31" s="58"/>
      <c r="E31" s="58">
        <v>50</v>
      </c>
      <c r="F31" s="57"/>
      <c r="G31" s="92">
        <v>1.1000000000000001</v>
      </c>
      <c r="H31" s="59">
        <v>3.44</v>
      </c>
      <c r="I31" s="59"/>
      <c r="J31" s="68">
        <f t="shared" si="3"/>
        <v>0.31976744186046513</v>
      </c>
      <c r="K31" s="60"/>
      <c r="M31" s="61">
        <v>65</v>
      </c>
      <c r="N31" s="61">
        <v>85</v>
      </c>
      <c r="O31" s="61">
        <v>85</v>
      </c>
      <c r="P31" s="61">
        <v>65</v>
      </c>
      <c r="Q31" s="61">
        <v>65</v>
      </c>
      <c r="R31" s="61">
        <v>65</v>
      </c>
      <c r="S31" s="61">
        <v>65</v>
      </c>
      <c r="T31" s="61">
        <v>55</v>
      </c>
      <c r="U31" s="61">
        <v>85</v>
      </c>
      <c r="V31" s="61">
        <v>90</v>
      </c>
      <c r="W31" s="62" t="s">
        <v>27</v>
      </c>
      <c r="X31" s="62" t="s">
        <v>27</v>
      </c>
      <c r="Y31" s="62" t="s">
        <v>27</v>
      </c>
      <c r="Z31" s="62" t="s">
        <v>27</v>
      </c>
      <c r="AA31" s="83">
        <f t="shared" si="4"/>
        <v>72.5</v>
      </c>
      <c r="AB31" s="84"/>
      <c r="AC31" s="63">
        <v>22.1</v>
      </c>
      <c r="AD31" s="63">
        <v>25.7</v>
      </c>
      <c r="AE31" s="63">
        <v>23.7</v>
      </c>
      <c r="AF31" s="63">
        <v>22.7</v>
      </c>
      <c r="AG31" s="63">
        <v>20</v>
      </c>
      <c r="AH31" s="63">
        <v>28.1</v>
      </c>
      <c r="AI31" s="63">
        <v>19.2</v>
      </c>
      <c r="AJ31" s="63">
        <v>27.8</v>
      </c>
      <c r="AK31" s="63">
        <v>24</v>
      </c>
      <c r="AL31" s="63">
        <v>21.1</v>
      </c>
      <c r="AM31" s="64" t="s">
        <v>27</v>
      </c>
      <c r="AN31" s="64" t="s">
        <v>27</v>
      </c>
      <c r="AO31" s="64" t="s">
        <v>27</v>
      </c>
      <c r="AP31" s="64" t="s">
        <v>27</v>
      </c>
      <c r="AQ31" s="69">
        <f t="shared" si="5"/>
        <v>23.44</v>
      </c>
    </row>
    <row r="32" spans="2:43" s="76" customFormat="1" ht="15" customHeight="1" x14ac:dyDescent="0.3">
      <c r="B32" s="56">
        <v>42810</v>
      </c>
      <c r="C32" s="57">
        <v>15750</v>
      </c>
      <c r="D32" s="58"/>
      <c r="E32" s="58">
        <v>50</v>
      </c>
      <c r="F32" s="57"/>
      <c r="G32" s="92">
        <v>1.1000000000000001</v>
      </c>
      <c r="H32" s="59">
        <v>3.44</v>
      </c>
      <c r="I32" s="59"/>
      <c r="J32" s="68">
        <f t="shared" si="3"/>
        <v>0.31976744186046513</v>
      </c>
      <c r="K32" s="60"/>
      <c r="M32" s="61">
        <v>65</v>
      </c>
      <c r="N32" s="61">
        <v>85</v>
      </c>
      <c r="O32" s="61">
        <v>85</v>
      </c>
      <c r="P32" s="61">
        <v>65</v>
      </c>
      <c r="Q32" s="61">
        <v>65</v>
      </c>
      <c r="R32" s="61">
        <v>65</v>
      </c>
      <c r="S32" s="61">
        <v>65</v>
      </c>
      <c r="T32" s="61">
        <v>55</v>
      </c>
      <c r="U32" s="61">
        <v>85</v>
      </c>
      <c r="V32" s="61">
        <v>90</v>
      </c>
      <c r="W32" s="62" t="s">
        <v>27</v>
      </c>
      <c r="X32" s="62" t="s">
        <v>27</v>
      </c>
      <c r="Y32" s="62" t="s">
        <v>27</v>
      </c>
      <c r="Z32" s="62" t="s">
        <v>27</v>
      </c>
      <c r="AA32" s="83">
        <f t="shared" si="4"/>
        <v>72.5</v>
      </c>
      <c r="AB32" s="84"/>
      <c r="AC32" s="63">
        <v>22.1</v>
      </c>
      <c r="AD32" s="63">
        <v>25.7</v>
      </c>
      <c r="AE32" s="63">
        <v>23.7</v>
      </c>
      <c r="AF32" s="63">
        <v>22.7</v>
      </c>
      <c r="AG32" s="63">
        <v>20</v>
      </c>
      <c r="AH32" s="63">
        <v>28.1</v>
      </c>
      <c r="AI32" s="63">
        <v>19.2</v>
      </c>
      <c r="AJ32" s="63">
        <v>27.8</v>
      </c>
      <c r="AK32" s="63">
        <v>24</v>
      </c>
      <c r="AL32" s="63">
        <v>21.1</v>
      </c>
      <c r="AM32" s="64" t="s">
        <v>27</v>
      </c>
      <c r="AN32" s="64" t="s">
        <v>27</v>
      </c>
      <c r="AO32" s="64" t="s">
        <v>27</v>
      </c>
      <c r="AP32" s="64" t="s">
        <v>27</v>
      </c>
      <c r="AQ32" s="69">
        <f t="shared" si="5"/>
        <v>23.44</v>
      </c>
    </row>
    <row r="33" spans="2:43" s="76" customFormat="1" ht="15" customHeight="1" x14ac:dyDescent="0.3">
      <c r="B33" s="56">
        <v>42811</v>
      </c>
      <c r="C33" s="57">
        <v>15750</v>
      </c>
      <c r="D33" s="58"/>
      <c r="E33" s="58">
        <v>50</v>
      </c>
      <c r="F33" s="57"/>
      <c r="G33" s="92">
        <v>1.1000000000000001</v>
      </c>
      <c r="H33" s="59">
        <v>3.44</v>
      </c>
      <c r="I33" s="59"/>
      <c r="J33" s="68">
        <f t="shared" si="3"/>
        <v>0.31976744186046513</v>
      </c>
      <c r="K33" s="60"/>
      <c r="M33" s="61">
        <v>65</v>
      </c>
      <c r="N33" s="61">
        <v>85</v>
      </c>
      <c r="O33" s="61">
        <v>85</v>
      </c>
      <c r="P33" s="61">
        <v>65</v>
      </c>
      <c r="Q33" s="61">
        <v>65</v>
      </c>
      <c r="R33" s="61">
        <v>65</v>
      </c>
      <c r="S33" s="61">
        <v>65</v>
      </c>
      <c r="T33" s="61">
        <v>55</v>
      </c>
      <c r="U33" s="61">
        <v>85</v>
      </c>
      <c r="V33" s="61">
        <v>90</v>
      </c>
      <c r="W33" s="62" t="s">
        <v>27</v>
      </c>
      <c r="X33" s="62" t="s">
        <v>27</v>
      </c>
      <c r="Y33" s="62" t="s">
        <v>27</v>
      </c>
      <c r="Z33" s="62" t="s">
        <v>27</v>
      </c>
      <c r="AA33" s="83">
        <f t="shared" si="4"/>
        <v>72.5</v>
      </c>
      <c r="AB33" s="84"/>
      <c r="AC33" s="63">
        <v>22.1</v>
      </c>
      <c r="AD33" s="63">
        <v>25.7</v>
      </c>
      <c r="AE33" s="63">
        <v>23.7</v>
      </c>
      <c r="AF33" s="63">
        <v>22.7</v>
      </c>
      <c r="AG33" s="63">
        <v>20</v>
      </c>
      <c r="AH33" s="63">
        <v>28.1</v>
      </c>
      <c r="AI33" s="63">
        <v>19.2</v>
      </c>
      <c r="AJ33" s="63">
        <v>27.8</v>
      </c>
      <c r="AK33" s="63">
        <v>24</v>
      </c>
      <c r="AL33" s="63">
        <v>21.1</v>
      </c>
      <c r="AM33" s="64" t="s">
        <v>27</v>
      </c>
      <c r="AN33" s="64" t="s">
        <v>27</v>
      </c>
      <c r="AO33" s="64" t="s">
        <v>27</v>
      </c>
      <c r="AP33" s="64" t="s">
        <v>27</v>
      </c>
      <c r="AQ33" s="69">
        <f t="shared" si="5"/>
        <v>23.44</v>
      </c>
    </row>
    <row r="34" spans="2:43" s="76" customFormat="1" ht="15" customHeight="1" x14ac:dyDescent="0.3">
      <c r="B34" s="56">
        <v>42812</v>
      </c>
      <c r="C34" s="57">
        <v>15750</v>
      </c>
      <c r="D34" s="58"/>
      <c r="E34" s="58">
        <v>50</v>
      </c>
      <c r="F34" s="57"/>
      <c r="G34" s="92">
        <v>1.1000000000000001</v>
      </c>
      <c r="H34" s="59">
        <v>3.44</v>
      </c>
      <c r="I34" s="59"/>
      <c r="J34" s="68">
        <f t="shared" si="3"/>
        <v>0.31976744186046513</v>
      </c>
      <c r="K34" s="60"/>
      <c r="M34" s="61">
        <v>65</v>
      </c>
      <c r="N34" s="61">
        <v>85</v>
      </c>
      <c r="O34" s="61">
        <v>85</v>
      </c>
      <c r="P34" s="61">
        <v>65</v>
      </c>
      <c r="Q34" s="61">
        <v>65</v>
      </c>
      <c r="R34" s="61">
        <v>65</v>
      </c>
      <c r="S34" s="61">
        <v>65</v>
      </c>
      <c r="T34" s="61">
        <v>55</v>
      </c>
      <c r="U34" s="61">
        <v>85</v>
      </c>
      <c r="V34" s="61">
        <v>90</v>
      </c>
      <c r="W34" s="62" t="s">
        <v>27</v>
      </c>
      <c r="X34" s="62" t="s">
        <v>27</v>
      </c>
      <c r="Y34" s="62" t="s">
        <v>27</v>
      </c>
      <c r="Z34" s="62" t="s">
        <v>27</v>
      </c>
      <c r="AA34" s="83">
        <f t="shared" si="4"/>
        <v>72.5</v>
      </c>
      <c r="AB34" s="84"/>
      <c r="AC34" s="63">
        <v>22.1</v>
      </c>
      <c r="AD34" s="63">
        <v>25.7</v>
      </c>
      <c r="AE34" s="63">
        <v>23.7</v>
      </c>
      <c r="AF34" s="63">
        <v>22.7</v>
      </c>
      <c r="AG34" s="63">
        <v>20</v>
      </c>
      <c r="AH34" s="63">
        <v>28.1</v>
      </c>
      <c r="AI34" s="63">
        <v>19.2</v>
      </c>
      <c r="AJ34" s="63">
        <v>27.8</v>
      </c>
      <c r="AK34" s="63">
        <v>24</v>
      </c>
      <c r="AL34" s="63">
        <v>21.1</v>
      </c>
      <c r="AM34" s="64" t="s">
        <v>27</v>
      </c>
      <c r="AN34" s="64" t="s">
        <v>27</v>
      </c>
      <c r="AO34" s="64" t="s">
        <v>27</v>
      </c>
      <c r="AP34" s="64" t="s">
        <v>27</v>
      </c>
      <c r="AQ34" s="69">
        <f t="shared" si="5"/>
        <v>23.44</v>
      </c>
    </row>
    <row r="35" spans="2:43" s="76" customFormat="1" ht="15" customHeight="1" x14ac:dyDescent="0.3">
      <c r="B35" s="56">
        <v>42813</v>
      </c>
      <c r="C35" s="57">
        <v>15750</v>
      </c>
      <c r="D35" s="58"/>
      <c r="E35" s="58">
        <v>50</v>
      </c>
      <c r="F35" s="57"/>
      <c r="G35" s="92">
        <v>1.1000000000000001</v>
      </c>
      <c r="H35" s="59">
        <v>3.44</v>
      </c>
      <c r="I35" s="59"/>
      <c r="J35" s="68">
        <f t="shared" si="3"/>
        <v>0.31976744186046513</v>
      </c>
      <c r="K35" s="60"/>
      <c r="M35" s="61">
        <v>65</v>
      </c>
      <c r="N35" s="61">
        <v>85</v>
      </c>
      <c r="O35" s="61">
        <v>85</v>
      </c>
      <c r="P35" s="61">
        <v>65</v>
      </c>
      <c r="Q35" s="61">
        <v>65</v>
      </c>
      <c r="R35" s="61">
        <v>65</v>
      </c>
      <c r="S35" s="61">
        <v>65</v>
      </c>
      <c r="T35" s="61">
        <v>55</v>
      </c>
      <c r="U35" s="61">
        <v>85</v>
      </c>
      <c r="V35" s="61">
        <v>90</v>
      </c>
      <c r="W35" s="62" t="s">
        <v>27</v>
      </c>
      <c r="X35" s="62" t="s">
        <v>27</v>
      </c>
      <c r="Y35" s="62" t="s">
        <v>27</v>
      </c>
      <c r="Z35" s="62" t="s">
        <v>27</v>
      </c>
      <c r="AA35" s="83">
        <f t="shared" si="4"/>
        <v>72.5</v>
      </c>
      <c r="AB35" s="84"/>
      <c r="AC35" s="63">
        <v>22.1</v>
      </c>
      <c r="AD35" s="63">
        <v>25.7</v>
      </c>
      <c r="AE35" s="63">
        <v>23.7</v>
      </c>
      <c r="AF35" s="63">
        <v>22.7</v>
      </c>
      <c r="AG35" s="63">
        <v>20</v>
      </c>
      <c r="AH35" s="63">
        <v>28.1</v>
      </c>
      <c r="AI35" s="63">
        <v>19.2</v>
      </c>
      <c r="AJ35" s="63">
        <v>27.8</v>
      </c>
      <c r="AK35" s="63">
        <v>24</v>
      </c>
      <c r="AL35" s="63">
        <v>21.1</v>
      </c>
      <c r="AM35" s="64" t="s">
        <v>27</v>
      </c>
      <c r="AN35" s="64" t="s">
        <v>27</v>
      </c>
      <c r="AO35" s="64" t="s">
        <v>27</v>
      </c>
      <c r="AP35" s="64" t="s">
        <v>27</v>
      </c>
      <c r="AQ35" s="69">
        <f t="shared" si="5"/>
        <v>23.44</v>
      </c>
    </row>
    <row r="36" spans="2:43" s="76" customFormat="1" ht="15" customHeight="1" x14ac:dyDescent="0.3">
      <c r="B36" s="56">
        <v>42814</v>
      </c>
      <c r="C36" s="57">
        <v>15750</v>
      </c>
      <c r="D36" s="58"/>
      <c r="E36" s="58">
        <v>50</v>
      </c>
      <c r="F36" s="57"/>
      <c r="G36" s="92">
        <v>1.1000000000000001</v>
      </c>
      <c r="H36" s="59">
        <v>3.44</v>
      </c>
      <c r="I36" s="59"/>
      <c r="J36" s="68">
        <f t="shared" si="3"/>
        <v>0.31976744186046513</v>
      </c>
      <c r="K36" s="60"/>
      <c r="M36" s="61">
        <v>65</v>
      </c>
      <c r="N36" s="61">
        <v>85</v>
      </c>
      <c r="O36" s="61">
        <v>85</v>
      </c>
      <c r="P36" s="61">
        <v>65</v>
      </c>
      <c r="Q36" s="61">
        <v>65</v>
      </c>
      <c r="R36" s="61">
        <v>65</v>
      </c>
      <c r="S36" s="61">
        <v>65</v>
      </c>
      <c r="T36" s="61">
        <v>55</v>
      </c>
      <c r="U36" s="61">
        <v>85</v>
      </c>
      <c r="V36" s="61">
        <v>90</v>
      </c>
      <c r="W36" s="62" t="s">
        <v>27</v>
      </c>
      <c r="X36" s="62" t="s">
        <v>27</v>
      </c>
      <c r="Y36" s="62" t="s">
        <v>27</v>
      </c>
      <c r="Z36" s="62" t="s">
        <v>27</v>
      </c>
      <c r="AA36" s="83">
        <f t="shared" si="4"/>
        <v>72.5</v>
      </c>
      <c r="AB36" s="84"/>
      <c r="AC36" s="63">
        <v>22.1</v>
      </c>
      <c r="AD36" s="63">
        <v>25.7</v>
      </c>
      <c r="AE36" s="63">
        <v>23.7</v>
      </c>
      <c r="AF36" s="63">
        <v>22.7</v>
      </c>
      <c r="AG36" s="63">
        <v>20</v>
      </c>
      <c r="AH36" s="63">
        <v>28.1</v>
      </c>
      <c r="AI36" s="63">
        <v>19.2</v>
      </c>
      <c r="AJ36" s="63">
        <v>27.8</v>
      </c>
      <c r="AK36" s="63">
        <v>24</v>
      </c>
      <c r="AL36" s="63">
        <v>21.1</v>
      </c>
      <c r="AM36" s="64" t="s">
        <v>27</v>
      </c>
      <c r="AN36" s="64" t="s">
        <v>27</v>
      </c>
      <c r="AO36" s="64" t="s">
        <v>27</v>
      </c>
      <c r="AP36" s="64" t="s">
        <v>27</v>
      </c>
      <c r="AQ36" s="69">
        <f t="shared" si="5"/>
        <v>23.44</v>
      </c>
    </row>
    <row r="37" spans="2:43" s="76" customFormat="1" ht="15" customHeight="1" x14ac:dyDescent="0.3">
      <c r="B37" s="56">
        <v>42815</v>
      </c>
      <c r="C37" s="57">
        <v>15750</v>
      </c>
      <c r="D37" s="58"/>
      <c r="E37" s="58">
        <v>50</v>
      </c>
      <c r="F37" s="57"/>
      <c r="G37" s="92">
        <v>1.1000000000000001</v>
      </c>
      <c r="H37" s="59">
        <v>3.44</v>
      </c>
      <c r="I37" s="59"/>
      <c r="J37" s="68">
        <f t="shared" si="3"/>
        <v>0.31976744186046513</v>
      </c>
      <c r="K37" s="60"/>
      <c r="M37" s="61">
        <v>65</v>
      </c>
      <c r="N37" s="61">
        <v>85</v>
      </c>
      <c r="O37" s="61">
        <v>85</v>
      </c>
      <c r="P37" s="61">
        <v>65</v>
      </c>
      <c r="Q37" s="61">
        <v>65</v>
      </c>
      <c r="R37" s="61">
        <v>65</v>
      </c>
      <c r="S37" s="61">
        <v>65</v>
      </c>
      <c r="T37" s="61">
        <v>55</v>
      </c>
      <c r="U37" s="61">
        <v>85</v>
      </c>
      <c r="V37" s="61">
        <v>90</v>
      </c>
      <c r="W37" s="62" t="s">
        <v>27</v>
      </c>
      <c r="X37" s="62" t="s">
        <v>27</v>
      </c>
      <c r="Y37" s="62" t="s">
        <v>27</v>
      </c>
      <c r="Z37" s="62" t="s">
        <v>27</v>
      </c>
      <c r="AA37" s="83">
        <f t="shared" si="4"/>
        <v>72.5</v>
      </c>
      <c r="AB37" s="84"/>
      <c r="AC37" s="63">
        <v>22.1</v>
      </c>
      <c r="AD37" s="63">
        <v>25.7</v>
      </c>
      <c r="AE37" s="63">
        <v>23.7</v>
      </c>
      <c r="AF37" s="63">
        <v>22.7</v>
      </c>
      <c r="AG37" s="63">
        <v>20</v>
      </c>
      <c r="AH37" s="63">
        <v>28.1</v>
      </c>
      <c r="AI37" s="63">
        <v>19.2</v>
      </c>
      <c r="AJ37" s="63">
        <v>27.8</v>
      </c>
      <c r="AK37" s="63">
        <v>24</v>
      </c>
      <c r="AL37" s="63">
        <v>21.1</v>
      </c>
      <c r="AM37" s="64" t="s">
        <v>27</v>
      </c>
      <c r="AN37" s="64" t="s">
        <v>27</v>
      </c>
      <c r="AO37" s="64" t="s">
        <v>27</v>
      </c>
      <c r="AP37" s="64" t="s">
        <v>27</v>
      </c>
      <c r="AQ37" s="69">
        <f t="shared" si="5"/>
        <v>23.44</v>
      </c>
    </row>
    <row r="38" spans="2:43" s="76" customFormat="1" ht="15" customHeight="1" x14ac:dyDescent="0.3">
      <c r="B38" s="56">
        <v>42816</v>
      </c>
      <c r="C38" s="57">
        <v>15750</v>
      </c>
      <c r="D38" s="58"/>
      <c r="E38" s="58">
        <v>50</v>
      </c>
      <c r="F38" s="57"/>
      <c r="G38" s="92">
        <v>1.1000000000000001</v>
      </c>
      <c r="H38" s="59">
        <v>3.44</v>
      </c>
      <c r="I38" s="59"/>
      <c r="J38" s="68">
        <f t="shared" si="3"/>
        <v>0.31976744186046513</v>
      </c>
      <c r="K38" s="60"/>
      <c r="M38" s="61">
        <v>65</v>
      </c>
      <c r="N38" s="61">
        <v>85</v>
      </c>
      <c r="O38" s="61">
        <v>85</v>
      </c>
      <c r="P38" s="61">
        <v>65</v>
      </c>
      <c r="Q38" s="61">
        <v>65</v>
      </c>
      <c r="R38" s="61">
        <v>65</v>
      </c>
      <c r="S38" s="61">
        <v>65</v>
      </c>
      <c r="T38" s="61">
        <v>55</v>
      </c>
      <c r="U38" s="61">
        <v>85</v>
      </c>
      <c r="V38" s="61">
        <v>90</v>
      </c>
      <c r="W38" s="62" t="s">
        <v>27</v>
      </c>
      <c r="X38" s="62" t="s">
        <v>27</v>
      </c>
      <c r="Y38" s="62" t="s">
        <v>27</v>
      </c>
      <c r="Z38" s="62" t="s">
        <v>27</v>
      </c>
      <c r="AA38" s="83">
        <f t="shared" si="4"/>
        <v>72.5</v>
      </c>
      <c r="AB38" s="84"/>
      <c r="AC38" s="63">
        <v>22.1</v>
      </c>
      <c r="AD38" s="63">
        <v>25.7</v>
      </c>
      <c r="AE38" s="63">
        <v>23.7</v>
      </c>
      <c r="AF38" s="63">
        <v>22.7</v>
      </c>
      <c r="AG38" s="63">
        <v>20</v>
      </c>
      <c r="AH38" s="63">
        <v>28.1</v>
      </c>
      <c r="AI38" s="63">
        <v>19.2</v>
      </c>
      <c r="AJ38" s="63">
        <v>27.8</v>
      </c>
      <c r="AK38" s="63">
        <v>24</v>
      </c>
      <c r="AL38" s="63">
        <v>21.1</v>
      </c>
      <c r="AM38" s="64" t="s">
        <v>27</v>
      </c>
      <c r="AN38" s="64" t="s">
        <v>27</v>
      </c>
      <c r="AO38" s="64" t="s">
        <v>27</v>
      </c>
      <c r="AP38" s="64" t="s">
        <v>27</v>
      </c>
      <c r="AQ38" s="69">
        <f t="shared" si="5"/>
        <v>23.44</v>
      </c>
    </row>
    <row r="39" spans="2:43" s="76" customFormat="1" ht="15" customHeight="1" x14ac:dyDescent="0.3">
      <c r="B39" s="56">
        <v>42817</v>
      </c>
      <c r="C39" s="57">
        <v>15750</v>
      </c>
      <c r="D39" s="58"/>
      <c r="E39" s="58">
        <v>50</v>
      </c>
      <c r="F39" s="57"/>
      <c r="G39" s="92">
        <v>1.1000000000000001</v>
      </c>
      <c r="H39" s="59">
        <v>3.44</v>
      </c>
      <c r="I39" s="59"/>
      <c r="J39" s="68">
        <f t="shared" si="3"/>
        <v>0.31976744186046513</v>
      </c>
      <c r="K39" s="60"/>
      <c r="M39" s="61">
        <v>65</v>
      </c>
      <c r="N39" s="61">
        <v>85</v>
      </c>
      <c r="O39" s="61">
        <v>85</v>
      </c>
      <c r="P39" s="61">
        <v>65</v>
      </c>
      <c r="Q39" s="61">
        <v>65</v>
      </c>
      <c r="R39" s="61">
        <v>65</v>
      </c>
      <c r="S39" s="61">
        <v>65</v>
      </c>
      <c r="T39" s="61">
        <v>55</v>
      </c>
      <c r="U39" s="61">
        <v>85</v>
      </c>
      <c r="V39" s="61">
        <v>90</v>
      </c>
      <c r="W39" s="62" t="s">
        <v>27</v>
      </c>
      <c r="X39" s="62" t="s">
        <v>27</v>
      </c>
      <c r="Y39" s="62" t="s">
        <v>27</v>
      </c>
      <c r="Z39" s="62" t="s">
        <v>27</v>
      </c>
      <c r="AA39" s="83">
        <f t="shared" si="4"/>
        <v>72.5</v>
      </c>
      <c r="AB39" s="84"/>
      <c r="AC39" s="63">
        <v>22.1</v>
      </c>
      <c r="AD39" s="63">
        <v>25.7</v>
      </c>
      <c r="AE39" s="63">
        <v>23.7</v>
      </c>
      <c r="AF39" s="63">
        <v>22.7</v>
      </c>
      <c r="AG39" s="63">
        <v>20</v>
      </c>
      <c r="AH39" s="63">
        <v>28.1</v>
      </c>
      <c r="AI39" s="63">
        <v>19.2</v>
      </c>
      <c r="AJ39" s="63">
        <v>27.8</v>
      </c>
      <c r="AK39" s="63">
        <v>24</v>
      </c>
      <c r="AL39" s="63">
        <v>21.1</v>
      </c>
      <c r="AM39" s="64" t="s">
        <v>27</v>
      </c>
      <c r="AN39" s="64" t="s">
        <v>27</v>
      </c>
      <c r="AO39" s="64" t="s">
        <v>27</v>
      </c>
      <c r="AP39" s="64" t="s">
        <v>27</v>
      </c>
      <c r="AQ39" s="69">
        <f t="shared" si="5"/>
        <v>23.44</v>
      </c>
    </row>
    <row r="40" spans="2:43" s="76" customFormat="1" ht="15" customHeight="1" x14ac:dyDescent="0.3">
      <c r="B40" s="56">
        <v>42818</v>
      </c>
      <c r="C40" s="57">
        <v>15750</v>
      </c>
      <c r="D40" s="58"/>
      <c r="E40" s="58">
        <v>50</v>
      </c>
      <c r="F40" s="57"/>
      <c r="G40" s="92">
        <v>1.1000000000000001</v>
      </c>
      <c r="H40" s="59">
        <v>3.44</v>
      </c>
      <c r="I40" s="59"/>
      <c r="J40" s="68">
        <f t="shared" si="3"/>
        <v>0.31976744186046513</v>
      </c>
      <c r="K40" s="60"/>
      <c r="M40" s="61">
        <v>65</v>
      </c>
      <c r="N40" s="61">
        <v>85</v>
      </c>
      <c r="O40" s="61">
        <v>85</v>
      </c>
      <c r="P40" s="61">
        <v>65</v>
      </c>
      <c r="Q40" s="61">
        <v>65</v>
      </c>
      <c r="R40" s="61">
        <v>65</v>
      </c>
      <c r="S40" s="61">
        <v>65</v>
      </c>
      <c r="T40" s="61">
        <v>55</v>
      </c>
      <c r="U40" s="61">
        <v>85</v>
      </c>
      <c r="V40" s="61">
        <v>90</v>
      </c>
      <c r="W40" s="62" t="s">
        <v>27</v>
      </c>
      <c r="X40" s="62" t="s">
        <v>27</v>
      </c>
      <c r="Y40" s="62" t="s">
        <v>27</v>
      </c>
      <c r="Z40" s="62" t="s">
        <v>27</v>
      </c>
      <c r="AA40" s="83">
        <f t="shared" si="4"/>
        <v>72.5</v>
      </c>
      <c r="AB40" s="84"/>
      <c r="AC40" s="63">
        <v>22.1</v>
      </c>
      <c r="AD40" s="63">
        <v>25.7</v>
      </c>
      <c r="AE40" s="63">
        <v>23.7</v>
      </c>
      <c r="AF40" s="63">
        <v>22.7</v>
      </c>
      <c r="AG40" s="63">
        <v>20</v>
      </c>
      <c r="AH40" s="63">
        <v>28.1</v>
      </c>
      <c r="AI40" s="63">
        <v>19.2</v>
      </c>
      <c r="AJ40" s="63">
        <v>27.8</v>
      </c>
      <c r="AK40" s="63">
        <v>24</v>
      </c>
      <c r="AL40" s="63">
        <v>21.1</v>
      </c>
      <c r="AM40" s="64" t="s">
        <v>27</v>
      </c>
      <c r="AN40" s="64" t="s">
        <v>27</v>
      </c>
      <c r="AO40" s="64" t="s">
        <v>27</v>
      </c>
      <c r="AP40" s="64" t="s">
        <v>27</v>
      </c>
      <c r="AQ40" s="69">
        <f t="shared" si="5"/>
        <v>23.44</v>
      </c>
    </row>
    <row r="41" spans="2:43" s="76" customFormat="1" ht="15" customHeight="1" x14ac:dyDescent="0.3">
      <c r="B41" s="56">
        <v>42819</v>
      </c>
      <c r="C41" s="57">
        <v>15750</v>
      </c>
      <c r="D41" s="58"/>
      <c r="E41" s="58">
        <v>50</v>
      </c>
      <c r="F41" s="57"/>
      <c r="G41" s="92">
        <v>1.1000000000000001</v>
      </c>
      <c r="H41" s="59">
        <v>3.44</v>
      </c>
      <c r="I41" s="59"/>
      <c r="J41" s="68">
        <f t="shared" si="3"/>
        <v>0.31976744186046513</v>
      </c>
      <c r="K41" s="60"/>
      <c r="M41" s="61">
        <v>65</v>
      </c>
      <c r="N41" s="61">
        <v>85</v>
      </c>
      <c r="O41" s="61">
        <v>85</v>
      </c>
      <c r="P41" s="61">
        <v>65</v>
      </c>
      <c r="Q41" s="61">
        <v>65</v>
      </c>
      <c r="R41" s="61">
        <v>65</v>
      </c>
      <c r="S41" s="61">
        <v>65</v>
      </c>
      <c r="T41" s="61">
        <v>55</v>
      </c>
      <c r="U41" s="61">
        <v>85</v>
      </c>
      <c r="V41" s="61">
        <v>90</v>
      </c>
      <c r="W41" s="62" t="s">
        <v>27</v>
      </c>
      <c r="X41" s="62" t="s">
        <v>27</v>
      </c>
      <c r="Y41" s="62" t="s">
        <v>27</v>
      </c>
      <c r="Z41" s="62" t="s">
        <v>27</v>
      </c>
      <c r="AA41" s="83">
        <f t="shared" si="4"/>
        <v>72.5</v>
      </c>
      <c r="AB41" s="84"/>
      <c r="AC41" s="63">
        <v>22.1</v>
      </c>
      <c r="AD41" s="63">
        <v>25.7</v>
      </c>
      <c r="AE41" s="63">
        <v>23.7</v>
      </c>
      <c r="AF41" s="63">
        <v>22.7</v>
      </c>
      <c r="AG41" s="63">
        <v>20</v>
      </c>
      <c r="AH41" s="63">
        <v>28.1</v>
      </c>
      <c r="AI41" s="63">
        <v>19.2</v>
      </c>
      <c r="AJ41" s="63">
        <v>27.8</v>
      </c>
      <c r="AK41" s="63">
        <v>24</v>
      </c>
      <c r="AL41" s="63">
        <v>21.1</v>
      </c>
      <c r="AM41" s="64" t="s">
        <v>27</v>
      </c>
      <c r="AN41" s="64" t="s">
        <v>27</v>
      </c>
      <c r="AO41" s="64" t="s">
        <v>27</v>
      </c>
      <c r="AP41" s="64" t="s">
        <v>27</v>
      </c>
      <c r="AQ41" s="69">
        <f t="shared" si="5"/>
        <v>23.44</v>
      </c>
    </row>
    <row r="42" spans="2:43" s="76" customFormat="1" ht="15" customHeight="1" x14ac:dyDescent="0.3">
      <c r="B42" s="56">
        <v>42820</v>
      </c>
      <c r="C42" s="57">
        <v>15750</v>
      </c>
      <c r="D42" s="58"/>
      <c r="E42" s="58">
        <v>50</v>
      </c>
      <c r="F42" s="57"/>
      <c r="G42" s="92">
        <v>1.1000000000000001</v>
      </c>
      <c r="H42" s="59">
        <v>3.44</v>
      </c>
      <c r="I42" s="59"/>
      <c r="J42" s="68">
        <f t="shared" si="3"/>
        <v>0.31976744186046513</v>
      </c>
      <c r="K42" s="60"/>
      <c r="M42" s="61">
        <v>65</v>
      </c>
      <c r="N42" s="61">
        <v>85</v>
      </c>
      <c r="O42" s="61">
        <v>85</v>
      </c>
      <c r="P42" s="61">
        <v>65</v>
      </c>
      <c r="Q42" s="61">
        <v>65</v>
      </c>
      <c r="R42" s="61">
        <v>65</v>
      </c>
      <c r="S42" s="61">
        <v>65</v>
      </c>
      <c r="T42" s="61">
        <v>55</v>
      </c>
      <c r="U42" s="61">
        <v>85</v>
      </c>
      <c r="V42" s="61">
        <v>90</v>
      </c>
      <c r="W42" s="62" t="s">
        <v>27</v>
      </c>
      <c r="X42" s="62" t="s">
        <v>27</v>
      </c>
      <c r="Y42" s="62" t="s">
        <v>27</v>
      </c>
      <c r="Z42" s="62" t="s">
        <v>27</v>
      </c>
      <c r="AA42" s="83">
        <f t="shared" si="4"/>
        <v>72.5</v>
      </c>
      <c r="AB42" s="84"/>
      <c r="AC42" s="63">
        <v>22.1</v>
      </c>
      <c r="AD42" s="63">
        <v>25.7</v>
      </c>
      <c r="AE42" s="63">
        <v>23.7</v>
      </c>
      <c r="AF42" s="63">
        <v>22.7</v>
      </c>
      <c r="AG42" s="63">
        <v>20</v>
      </c>
      <c r="AH42" s="63">
        <v>28.1</v>
      </c>
      <c r="AI42" s="63">
        <v>19.2</v>
      </c>
      <c r="AJ42" s="63">
        <v>27.8</v>
      </c>
      <c r="AK42" s="63">
        <v>24</v>
      </c>
      <c r="AL42" s="63">
        <v>21.1</v>
      </c>
      <c r="AM42" s="64" t="s">
        <v>27</v>
      </c>
      <c r="AN42" s="64" t="s">
        <v>27</v>
      </c>
      <c r="AO42" s="64" t="s">
        <v>27</v>
      </c>
      <c r="AP42" s="64" t="s">
        <v>27</v>
      </c>
      <c r="AQ42" s="69">
        <f t="shared" si="5"/>
        <v>23.44</v>
      </c>
    </row>
    <row r="43" spans="2:43" s="76" customFormat="1" ht="15" customHeight="1" x14ac:dyDescent="0.3">
      <c r="B43" s="56">
        <v>42821</v>
      </c>
      <c r="C43" s="57">
        <v>15750</v>
      </c>
      <c r="D43" s="58"/>
      <c r="E43" s="58">
        <v>50</v>
      </c>
      <c r="F43" s="57"/>
      <c r="G43" s="92">
        <v>1.1000000000000001</v>
      </c>
      <c r="H43" s="59">
        <v>3.44</v>
      </c>
      <c r="I43" s="59"/>
      <c r="J43" s="68">
        <f t="shared" si="3"/>
        <v>0.31976744186046513</v>
      </c>
      <c r="K43" s="60"/>
      <c r="M43" s="61">
        <v>65</v>
      </c>
      <c r="N43" s="61">
        <v>85</v>
      </c>
      <c r="O43" s="61">
        <v>85</v>
      </c>
      <c r="P43" s="61">
        <v>65</v>
      </c>
      <c r="Q43" s="61">
        <v>65</v>
      </c>
      <c r="R43" s="61">
        <v>65</v>
      </c>
      <c r="S43" s="61">
        <v>65</v>
      </c>
      <c r="T43" s="61">
        <v>55</v>
      </c>
      <c r="U43" s="61">
        <v>85</v>
      </c>
      <c r="V43" s="61">
        <v>90</v>
      </c>
      <c r="W43" s="62" t="s">
        <v>27</v>
      </c>
      <c r="X43" s="62" t="s">
        <v>27</v>
      </c>
      <c r="Y43" s="62" t="s">
        <v>27</v>
      </c>
      <c r="Z43" s="62" t="s">
        <v>27</v>
      </c>
      <c r="AA43" s="83">
        <f t="shared" si="4"/>
        <v>72.5</v>
      </c>
      <c r="AB43" s="84"/>
      <c r="AC43" s="63">
        <v>22.1</v>
      </c>
      <c r="AD43" s="63">
        <v>25.7</v>
      </c>
      <c r="AE43" s="63">
        <v>23.7</v>
      </c>
      <c r="AF43" s="63">
        <v>22.7</v>
      </c>
      <c r="AG43" s="63">
        <v>20</v>
      </c>
      <c r="AH43" s="63">
        <v>28.1</v>
      </c>
      <c r="AI43" s="63">
        <v>19.2</v>
      </c>
      <c r="AJ43" s="63">
        <v>27.8</v>
      </c>
      <c r="AK43" s="63">
        <v>24</v>
      </c>
      <c r="AL43" s="63">
        <v>21.1</v>
      </c>
      <c r="AM43" s="64" t="s">
        <v>27</v>
      </c>
      <c r="AN43" s="64" t="s">
        <v>27</v>
      </c>
      <c r="AO43" s="64" t="s">
        <v>27</v>
      </c>
      <c r="AP43" s="64" t="s">
        <v>27</v>
      </c>
      <c r="AQ43" s="69">
        <f t="shared" si="5"/>
        <v>23.44</v>
      </c>
    </row>
    <row r="44" spans="2:43" s="76" customFormat="1" ht="15" customHeight="1" x14ac:dyDescent="0.3">
      <c r="B44" s="56">
        <v>42822</v>
      </c>
      <c r="C44" s="57">
        <v>15750</v>
      </c>
      <c r="D44" s="58"/>
      <c r="E44" s="58">
        <v>50</v>
      </c>
      <c r="F44" s="57"/>
      <c r="G44" s="92">
        <v>1.1000000000000001</v>
      </c>
      <c r="H44" s="59">
        <v>3.44</v>
      </c>
      <c r="I44" s="59"/>
      <c r="J44" s="68">
        <f t="shared" si="3"/>
        <v>0.31976744186046513</v>
      </c>
      <c r="K44" s="60"/>
      <c r="M44" s="61">
        <v>65</v>
      </c>
      <c r="N44" s="61">
        <v>85</v>
      </c>
      <c r="O44" s="61">
        <v>85</v>
      </c>
      <c r="P44" s="61">
        <v>65</v>
      </c>
      <c r="Q44" s="61">
        <v>65</v>
      </c>
      <c r="R44" s="61">
        <v>65</v>
      </c>
      <c r="S44" s="61">
        <v>65</v>
      </c>
      <c r="T44" s="61">
        <v>55</v>
      </c>
      <c r="U44" s="61">
        <v>85</v>
      </c>
      <c r="V44" s="61">
        <v>90</v>
      </c>
      <c r="W44" s="62" t="s">
        <v>27</v>
      </c>
      <c r="X44" s="62" t="s">
        <v>27</v>
      </c>
      <c r="Y44" s="62" t="s">
        <v>27</v>
      </c>
      <c r="Z44" s="62" t="s">
        <v>27</v>
      </c>
      <c r="AA44" s="83">
        <f t="shared" si="4"/>
        <v>72.5</v>
      </c>
      <c r="AB44" s="84"/>
      <c r="AC44" s="63">
        <v>22.1</v>
      </c>
      <c r="AD44" s="63">
        <v>25.7</v>
      </c>
      <c r="AE44" s="63">
        <v>23.7</v>
      </c>
      <c r="AF44" s="63">
        <v>22.7</v>
      </c>
      <c r="AG44" s="63">
        <v>20</v>
      </c>
      <c r="AH44" s="63">
        <v>28.1</v>
      </c>
      <c r="AI44" s="63">
        <v>19.2</v>
      </c>
      <c r="AJ44" s="63">
        <v>27.8</v>
      </c>
      <c r="AK44" s="63">
        <v>24</v>
      </c>
      <c r="AL44" s="63">
        <v>21.1</v>
      </c>
      <c r="AM44" s="64" t="s">
        <v>27</v>
      </c>
      <c r="AN44" s="64" t="s">
        <v>27</v>
      </c>
      <c r="AO44" s="64" t="s">
        <v>27</v>
      </c>
      <c r="AP44" s="64" t="s">
        <v>27</v>
      </c>
      <c r="AQ44" s="69">
        <f t="shared" si="5"/>
        <v>23.44</v>
      </c>
    </row>
    <row r="45" spans="2:43" s="76" customFormat="1" ht="15" customHeight="1" x14ac:dyDescent="0.3">
      <c r="B45" s="56">
        <v>42823</v>
      </c>
      <c r="C45" s="57">
        <v>15750</v>
      </c>
      <c r="D45" s="58"/>
      <c r="E45" s="58">
        <v>50</v>
      </c>
      <c r="F45" s="57"/>
      <c r="G45" s="92">
        <v>1.1000000000000001</v>
      </c>
      <c r="H45" s="59">
        <v>3.44</v>
      </c>
      <c r="I45" s="59"/>
      <c r="J45" s="68">
        <f t="shared" si="3"/>
        <v>0.31976744186046513</v>
      </c>
      <c r="K45" s="60"/>
      <c r="M45" s="61">
        <v>65</v>
      </c>
      <c r="N45" s="61">
        <v>85</v>
      </c>
      <c r="O45" s="61">
        <v>85</v>
      </c>
      <c r="P45" s="61">
        <v>65</v>
      </c>
      <c r="Q45" s="61">
        <v>65</v>
      </c>
      <c r="R45" s="61">
        <v>65</v>
      </c>
      <c r="S45" s="61">
        <v>65</v>
      </c>
      <c r="T45" s="61">
        <v>55</v>
      </c>
      <c r="U45" s="61">
        <v>85</v>
      </c>
      <c r="V45" s="61">
        <v>90</v>
      </c>
      <c r="W45" s="62" t="s">
        <v>27</v>
      </c>
      <c r="X45" s="62" t="s">
        <v>27</v>
      </c>
      <c r="Y45" s="62" t="s">
        <v>27</v>
      </c>
      <c r="Z45" s="62" t="s">
        <v>27</v>
      </c>
      <c r="AA45" s="83">
        <f t="shared" si="4"/>
        <v>72.5</v>
      </c>
      <c r="AB45" s="84"/>
      <c r="AC45" s="63">
        <v>22.1</v>
      </c>
      <c r="AD45" s="63">
        <v>25.7</v>
      </c>
      <c r="AE45" s="63">
        <v>23.7</v>
      </c>
      <c r="AF45" s="63">
        <v>22.7</v>
      </c>
      <c r="AG45" s="63">
        <v>20</v>
      </c>
      <c r="AH45" s="63">
        <v>28.1</v>
      </c>
      <c r="AI45" s="63">
        <v>19.2</v>
      </c>
      <c r="AJ45" s="63">
        <v>27.8</v>
      </c>
      <c r="AK45" s="63">
        <v>24</v>
      </c>
      <c r="AL45" s="63">
        <v>21.1</v>
      </c>
      <c r="AM45" s="64" t="s">
        <v>27</v>
      </c>
      <c r="AN45" s="64" t="s">
        <v>27</v>
      </c>
      <c r="AO45" s="64" t="s">
        <v>27</v>
      </c>
      <c r="AP45" s="64" t="s">
        <v>27</v>
      </c>
      <c r="AQ45" s="69">
        <f t="shared" si="5"/>
        <v>23.44</v>
      </c>
    </row>
    <row r="46" spans="2:43" s="76" customFormat="1" ht="15" customHeight="1" x14ac:dyDescent="0.3">
      <c r="B46" s="56">
        <v>42824</v>
      </c>
      <c r="C46" s="57">
        <v>15750</v>
      </c>
      <c r="D46" s="58"/>
      <c r="E46" s="58">
        <v>50</v>
      </c>
      <c r="F46" s="57"/>
      <c r="G46" s="92">
        <v>1.1000000000000001</v>
      </c>
      <c r="H46" s="59">
        <v>3.44</v>
      </c>
      <c r="I46" s="59"/>
      <c r="J46" s="68">
        <f t="shared" si="3"/>
        <v>0.31976744186046513</v>
      </c>
      <c r="K46" s="60"/>
      <c r="M46" s="61">
        <v>65</v>
      </c>
      <c r="N46" s="61">
        <v>85</v>
      </c>
      <c r="O46" s="61">
        <v>85</v>
      </c>
      <c r="P46" s="61">
        <v>65</v>
      </c>
      <c r="Q46" s="61">
        <v>65</v>
      </c>
      <c r="R46" s="61">
        <v>65</v>
      </c>
      <c r="S46" s="61">
        <v>65</v>
      </c>
      <c r="T46" s="61">
        <v>55</v>
      </c>
      <c r="U46" s="61">
        <v>85</v>
      </c>
      <c r="V46" s="61">
        <v>90</v>
      </c>
      <c r="W46" s="62" t="s">
        <v>27</v>
      </c>
      <c r="X46" s="62" t="s">
        <v>27</v>
      </c>
      <c r="Y46" s="62" t="s">
        <v>27</v>
      </c>
      <c r="Z46" s="62" t="s">
        <v>27</v>
      </c>
      <c r="AA46" s="83">
        <f t="shared" si="4"/>
        <v>72.5</v>
      </c>
      <c r="AB46" s="84"/>
      <c r="AC46" s="63">
        <v>22.1</v>
      </c>
      <c r="AD46" s="63">
        <v>25.7</v>
      </c>
      <c r="AE46" s="63">
        <v>23.7</v>
      </c>
      <c r="AF46" s="63">
        <v>22.7</v>
      </c>
      <c r="AG46" s="63">
        <v>20</v>
      </c>
      <c r="AH46" s="63">
        <v>28.1</v>
      </c>
      <c r="AI46" s="63">
        <v>19.2</v>
      </c>
      <c r="AJ46" s="63">
        <v>27.8</v>
      </c>
      <c r="AK46" s="63">
        <v>24</v>
      </c>
      <c r="AL46" s="63">
        <v>21.1</v>
      </c>
      <c r="AM46" s="64" t="s">
        <v>27</v>
      </c>
      <c r="AN46" s="64" t="s">
        <v>27</v>
      </c>
      <c r="AO46" s="64" t="s">
        <v>27</v>
      </c>
      <c r="AP46" s="64" t="s">
        <v>27</v>
      </c>
      <c r="AQ46" s="69">
        <f t="shared" si="5"/>
        <v>23.44</v>
      </c>
    </row>
    <row r="47" spans="2:43" s="76" customFormat="1" ht="15" customHeight="1" x14ac:dyDescent="0.3">
      <c r="B47" s="56">
        <v>42825</v>
      </c>
      <c r="C47" s="57">
        <v>15750</v>
      </c>
      <c r="D47" s="58"/>
      <c r="E47" s="58">
        <v>50</v>
      </c>
      <c r="F47" s="57"/>
      <c r="G47" s="92">
        <v>1.1000000000000001</v>
      </c>
      <c r="H47" s="59">
        <v>3.44</v>
      </c>
      <c r="I47" s="59"/>
      <c r="J47" s="68">
        <f t="shared" si="3"/>
        <v>0.31976744186046513</v>
      </c>
      <c r="K47" s="60"/>
      <c r="M47" s="61">
        <v>65</v>
      </c>
      <c r="N47" s="61">
        <v>85</v>
      </c>
      <c r="O47" s="61">
        <v>85</v>
      </c>
      <c r="P47" s="61">
        <v>65</v>
      </c>
      <c r="Q47" s="61">
        <v>65</v>
      </c>
      <c r="R47" s="61">
        <v>65</v>
      </c>
      <c r="S47" s="61">
        <v>65</v>
      </c>
      <c r="T47" s="61">
        <v>55</v>
      </c>
      <c r="U47" s="61">
        <v>85</v>
      </c>
      <c r="V47" s="61">
        <v>90</v>
      </c>
      <c r="W47" s="62" t="s">
        <v>27</v>
      </c>
      <c r="X47" s="62" t="s">
        <v>27</v>
      </c>
      <c r="Y47" s="62" t="s">
        <v>27</v>
      </c>
      <c r="Z47" s="62" t="s">
        <v>27</v>
      </c>
      <c r="AA47" s="83">
        <f t="shared" si="4"/>
        <v>72.5</v>
      </c>
      <c r="AB47" s="84"/>
      <c r="AC47" s="63">
        <v>22.1</v>
      </c>
      <c r="AD47" s="63">
        <v>25.7</v>
      </c>
      <c r="AE47" s="63">
        <v>23.7</v>
      </c>
      <c r="AF47" s="63">
        <v>22.7</v>
      </c>
      <c r="AG47" s="63">
        <v>20</v>
      </c>
      <c r="AH47" s="63">
        <v>28.1</v>
      </c>
      <c r="AI47" s="63">
        <v>19.2</v>
      </c>
      <c r="AJ47" s="63">
        <v>27.8</v>
      </c>
      <c r="AK47" s="63">
        <v>24</v>
      </c>
      <c r="AL47" s="63">
        <v>21.1</v>
      </c>
      <c r="AM47" s="64" t="s">
        <v>27</v>
      </c>
      <c r="AN47" s="64" t="s">
        <v>27</v>
      </c>
      <c r="AO47" s="64" t="s">
        <v>27</v>
      </c>
      <c r="AP47" s="64" t="s">
        <v>27</v>
      </c>
      <c r="AQ47" s="69">
        <f t="shared" si="5"/>
        <v>23.44</v>
      </c>
    </row>
    <row r="48" spans="2:43" s="76" customFormat="1" ht="15" customHeight="1" x14ac:dyDescent="0.3">
      <c r="B48" s="56">
        <v>42826</v>
      </c>
      <c r="C48" s="57">
        <v>15750</v>
      </c>
      <c r="D48" s="58"/>
      <c r="E48" s="58">
        <v>50</v>
      </c>
      <c r="F48" s="57"/>
      <c r="G48" s="92">
        <v>1.1000000000000001</v>
      </c>
      <c r="H48" s="59">
        <v>3.44</v>
      </c>
      <c r="I48" s="59"/>
      <c r="J48" s="68">
        <f t="shared" si="3"/>
        <v>0.31976744186046513</v>
      </c>
      <c r="K48" s="60"/>
      <c r="M48" s="61">
        <v>65</v>
      </c>
      <c r="N48" s="61">
        <v>85</v>
      </c>
      <c r="O48" s="61">
        <v>85</v>
      </c>
      <c r="P48" s="61">
        <v>65</v>
      </c>
      <c r="Q48" s="61">
        <v>65</v>
      </c>
      <c r="R48" s="61">
        <v>65</v>
      </c>
      <c r="S48" s="61">
        <v>65</v>
      </c>
      <c r="T48" s="61">
        <v>55</v>
      </c>
      <c r="U48" s="61">
        <v>85</v>
      </c>
      <c r="V48" s="61">
        <v>90</v>
      </c>
      <c r="W48" s="62" t="s">
        <v>27</v>
      </c>
      <c r="X48" s="62" t="s">
        <v>27</v>
      </c>
      <c r="Y48" s="62" t="s">
        <v>27</v>
      </c>
      <c r="Z48" s="62" t="s">
        <v>27</v>
      </c>
      <c r="AA48" s="83">
        <f t="shared" si="4"/>
        <v>72.5</v>
      </c>
      <c r="AB48" s="84"/>
      <c r="AC48" s="63">
        <v>22.1</v>
      </c>
      <c r="AD48" s="63">
        <v>25.7</v>
      </c>
      <c r="AE48" s="63">
        <v>23.7</v>
      </c>
      <c r="AF48" s="63">
        <v>22.7</v>
      </c>
      <c r="AG48" s="63">
        <v>20</v>
      </c>
      <c r="AH48" s="63">
        <v>28.1</v>
      </c>
      <c r="AI48" s="63">
        <v>19.2</v>
      </c>
      <c r="AJ48" s="63">
        <v>27.8</v>
      </c>
      <c r="AK48" s="63">
        <v>24</v>
      </c>
      <c r="AL48" s="63">
        <v>21.1</v>
      </c>
      <c r="AM48" s="64" t="s">
        <v>27</v>
      </c>
      <c r="AN48" s="64" t="s">
        <v>27</v>
      </c>
      <c r="AO48" s="64" t="s">
        <v>27</v>
      </c>
      <c r="AP48" s="64" t="s">
        <v>27</v>
      </c>
      <c r="AQ48" s="69">
        <f t="shared" si="5"/>
        <v>23.44</v>
      </c>
    </row>
    <row r="49" spans="2:43" s="76" customFormat="1" ht="15" customHeight="1" x14ac:dyDescent="0.3">
      <c r="B49" s="56">
        <v>42827</v>
      </c>
      <c r="C49" s="57">
        <v>15750</v>
      </c>
      <c r="D49" s="58"/>
      <c r="E49" s="58">
        <v>50</v>
      </c>
      <c r="F49" s="57"/>
      <c r="G49" s="92">
        <v>1.1000000000000001</v>
      </c>
      <c r="H49" s="59">
        <v>3.44</v>
      </c>
      <c r="I49" s="59"/>
      <c r="J49" s="68">
        <f t="shared" si="3"/>
        <v>0.31976744186046513</v>
      </c>
      <c r="K49" s="60"/>
      <c r="M49" s="61">
        <v>65</v>
      </c>
      <c r="N49" s="61">
        <v>85</v>
      </c>
      <c r="O49" s="61">
        <v>85</v>
      </c>
      <c r="P49" s="61">
        <v>65</v>
      </c>
      <c r="Q49" s="61">
        <v>65</v>
      </c>
      <c r="R49" s="61">
        <v>65</v>
      </c>
      <c r="S49" s="61">
        <v>65</v>
      </c>
      <c r="T49" s="61">
        <v>55</v>
      </c>
      <c r="U49" s="61">
        <v>85</v>
      </c>
      <c r="V49" s="61">
        <v>90</v>
      </c>
      <c r="W49" s="62" t="s">
        <v>27</v>
      </c>
      <c r="X49" s="62" t="s">
        <v>27</v>
      </c>
      <c r="Y49" s="62" t="s">
        <v>27</v>
      </c>
      <c r="Z49" s="62" t="s">
        <v>27</v>
      </c>
      <c r="AA49" s="83">
        <f t="shared" si="4"/>
        <v>72.5</v>
      </c>
      <c r="AB49" s="84"/>
      <c r="AC49" s="63">
        <v>22.1</v>
      </c>
      <c r="AD49" s="63">
        <v>25.7</v>
      </c>
      <c r="AE49" s="63">
        <v>23.7</v>
      </c>
      <c r="AF49" s="63">
        <v>22.7</v>
      </c>
      <c r="AG49" s="63">
        <v>20</v>
      </c>
      <c r="AH49" s="63">
        <v>28.1</v>
      </c>
      <c r="AI49" s="63">
        <v>19.2</v>
      </c>
      <c r="AJ49" s="63">
        <v>27.8</v>
      </c>
      <c r="AK49" s="63">
        <v>24</v>
      </c>
      <c r="AL49" s="63">
        <v>21.1</v>
      </c>
      <c r="AM49" s="64" t="s">
        <v>27</v>
      </c>
      <c r="AN49" s="64" t="s">
        <v>27</v>
      </c>
      <c r="AO49" s="64" t="s">
        <v>27</v>
      </c>
      <c r="AP49" s="64" t="s">
        <v>27</v>
      </c>
      <c r="AQ49" s="69">
        <f t="shared" si="5"/>
        <v>23.44</v>
      </c>
    </row>
    <row r="50" spans="2:43" s="76" customFormat="1" ht="15" customHeight="1" x14ac:dyDescent="0.3">
      <c r="B50" s="56">
        <v>42828</v>
      </c>
      <c r="C50" s="57">
        <v>15990</v>
      </c>
      <c r="D50" s="58"/>
      <c r="E50" s="58">
        <v>60</v>
      </c>
      <c r="F50" s="57"/>
      <c r="G50" s="92">
        <v>1</v>
      </c>
      <c r="H50" s="59">
        <v>3.03</v>
      </c>
      <c r="I50" s="59"/>
      <c r="J50" s="68">
        <f t="shared" si="0"/>
        <v>0.33003300330033003</v>
      </c>
      <c r="K50" s="60"/>
      <c r="M50" s="61">
        <v>60</v>
      </c>
      <c r="N50" s="61">
        <v>80</v>
      </c>
      <c r="O50" s="61">
        <v>90</v>
      </c>
      <c r="P50" s="61">
        <v>60</v>
      </c>
      <c r="Q50" s="61">
        <v>60</v>
      </c>
      <c r="R50" s="61">
        <v>60</v>
      </c>
      <c r="S50" s="61">
        <v>60</v>
      </c>
      <c r="T50" s="61">
        <v>50</v>
      </c>
      <c r="U50" s="61">
        <v>90</v>
      </c>
      <c r="V50" s="61">
        <v>40</v>
      </c>
      <c r="W50" s="62" t="s">
        <v>27</v>
      </c>
      <c r="X50" s="62" t="s">
        <v>27</v>
      </c>
      <c r="Y50" s="62" t="s">
        <v>27</v>
      </c>
      <c r="Z50" s="62" t="s">
        <v>27</v>
      </c>
      <c r="AA50" s="83">
        <f t="shared" si="1"/>
        <v>65</v>
      </c>
      <c r="AB50" s="84"/>
      <c r="AC50" s="63">
        <v>27.7</v>
      </c>
      <c r="AD50" s="63">
        <v>30.3</v>
      </c>
      <c r="AE50" s="63">
        <v>29.4</v>
      </c>
      <c r="AF50" s="63">
        <v>24.5</v>
      </c>
      <c r="AG50" s="63">
        <v>21</v>
      </c>
      <c r="AH50" s="63">
        <v>27</v>
      </c>
      <c r="AI50" s="63">
        <v>24.2</v>
      </c>
      <c r="AJ50" s="63">
        <v>26.8</v>
      </c>
      <c r="AK50" s="63">
        <v>26.9</v>
      </c>
      <c r="AL50" s="63">
        <v>25.5</v>
      </c>
      <c r="AM50" s="64" t="s">
        <v>27</v>
      </c>
      <c r="AN50" s="64" t="s">
        <v>27</v>
      </c>
      <c r="AO50" s="64" t="s">
        <v>27</v>
      </c>
      <c r="AP50" s="64" t="s">
        <v>27</v>
      </c>
      <c r="AQ50" s="69">
        <f t="shared" si="2"/>
        <v>26.330000000000002</v>
      </c>
    </row>
    <row r="51" spans="2:43" s="76" customFormat="1" ht="15" customHeight="1" x14ac:dyDescent="0.3">
      <c r="B51" s="56">
        <v>42829</v>
      </c>
      <c r="C51" s="57">
        <v>16500</v>
      </c>
      <c r="D51" s="58"/>
      <c r="E51" s="58">
        <v>45</v>
      </c>
      <c r="F51" s="57"/>
      <c r="G51" s="92">
        <v>0.9</v>
      </c>
      <c r="H51" s="59">
        <v>3.23</v>
      </c>
      <c r="I51" s="59"/>
      <c r="J51" s="68">
        <f t="shared" si="0"/>
        <v>0.27863777089783281</v>
      </c>
      <c r="K51" s="60"/>
      <c r="M51" s="61">
        <v>50</v>
      </c>
      <c r="N51" s="61">
        <v>85</v>
      </c>
      <c r="O51" s="61">
        <v>55</v>
      </c>
      <c r="P51" s="61">
        <v>50</v>
      </c>
      <c r="Q51" s="61">
        <v>50</v>
      </c>
      <c r="R51" s="61">
        <v>50</v>
      </c>
      <c r="S51" s="61">
        <v>85</v>
      </c>
      <c r="T51" s="61">
        <v>40</v>
      </c>
      <c r="U51" s="61">
        <v>55</v>
      </c>
      <c r="V51" s="61">
        <v>70</v>
      </c>
      <c r="W51" s="62" t="s">
        <v>27</v>
      </c>
      <c r="X51" s="62" t="s">
        <v>27</v>
      </c>
      <c r="Y51" s="62" t="s">
        <v>27</v>
      </c>
      <c r="Z51" s="62" t="s">
        <v>27</v>
      </c>
      <c r="AA51" s="83">
        <f t="shared" si="1"/>
        <v>59</v>
      </c>
      <c r="AB51" s="84"/>
      <c r="AC51" s="63">
        <v>35.4</v>
      </c>
      <c r="AD51" s="63">
        <v>40.9</v>
      </c>
      <c r="AE51" s="63">
        <v>38.4</v>
      </c>
      <c r="AF51" s="63">
        <v>34.4</v>
      </c>
      <c r="AG51" s="63">
        <v>33.299999999999997</v>
      </c>
      <c r="AH51" s="63">
        <v>40.700000000000003</v>
      </c>
      <c r="AI51" s="63">
        <v>37</v>
      </c>
      <c r="AJ51" s="63">
        <v>35.200000000000003</v>
      </c>
      <c r="AK51" s="63">
        <v>40</v>
      </c>
      <c r="AL51" s="63">
        <v>37.5</v>
      </c>
      <c r="AM51" s="64" t="s">
        <v>27</v>
      </c>
      <c r="AN51" s="64" t="s">
        <v>27</v>
      </c>
      <c r="AO51" s="64" t="s">
        <v>27</v>
      </c>
      <c r="AP51" s="64" t="s">
        <v>27</v>
      </c>
      <c r="AQ51" s="69">
        <f t="shared" si="2"/>
        <v>37.279999999999994</v>
      </c>
    </row>
    <row r="52" spans="2:43" s="76" customFormat="1" ht="15" customHeight="1" x14ac:dyDescent="0.3">
      <c r="B52" s="56">
        <v>42830</v>
      </c>
      <c r="C52" s="57">
        <v>16750</v>
      </c>
      <c r="D52" s="58"/>
      <c r="E52" s="58">
        <v>30</v>
      </c>
      <c r="F52" s="57"/>
      <c r="G52" s="92">
        <v>0.85</v>
      </c>
      <c r="H52" s="59">
        <v>3.03</v>
      </c>
      <c r="I52" s="59"/>
      <c r="J52" s="68">
        <f t="shared" si="0"/>
        <v>0.28052805280528054</v>
      </c>
      <c r="K52" s="60"/>
      <c r="M52" s="61">
        <v>55</v>
      </c>
      <c r="N52" s="61">
        <v>70</v>
      </c>
      <c r="O52" s="61">
        <v>50</v>
      </c>
      <c r="P52" s="61">
        <v>75</v>
      </c>
      <c r="Q52" s="61">
        <v>55</v>
      </c>
      <c r="R52" s="61">
        <v>65</v>
      </c>
      <c r="S52" s="61">
        <v>90</v>
      </c>
      <c r="T52" s="61">
        <v>45</v>
      </c>
      <c r="U52" s="61">
        <v>50</v>
      </c>
      <c r="V52" s="61">
        <v>65</v>
      </c>
      <c r="W52" s="62" t="s">
        <v>27</v>
      </c>
      <c r="X52" s="62" t="s">
        <v>27</v>
      </c>
      <c r="Y52" s="62" t="s">
        <v>27</v>
      </c>
      <c r="Z52" s="62" t="s">
        <v>27</v>
      </c>
      <c r="AA52" s="83">
        <f t="shared" si="1"/>
        <v>62</v>
      </c>
      <c r="AB52" s="84"/>
      <c r="AC52" s="63">
        <v>42.7</v>
      </c>
      <c r="AD52" s="63">
        <v>52.9</v>
      </c>
      <c r="AE52" s="63">
        <v>54.4</v>
      </c>
      <c r="AF52" s="63">
        <v>48</v>
      </c>
      <c r="AG52" s="63">
        <v>45.9</v>
      </c>
      <c r="AH52" s="63">
        <v>47.6</v>
      </c>
      <c r="AI52" s="63">
        <v>52.8</v>
      </c>
      <c r="AJ52" s="63">
        <v>47.2</v>
      </c>
      <c r="AK52" s="63">
        <v>52.8</v>
      </c>
      <c r="AL52" s="63">
        <v>51.2</v>
      </c>
      <c r="AM52" s="64" t="s">
        <v>27</v>
      </c>
      <c r="AN52" s="64" t="s">
        <v>27</v>
      </c>
      <c r="AO52" s="64" t="s">
        <v>27</v>
      </c>
      <c r="AP52" s="64" t="s">
        <v>27</v>
      </c>
      <c r="AQ52" s="69">
        <f t="shared" si="2"/>
        <v>49.55</v>
      </c>
    </row>
    <row r="53" spans="2:43" s="76" customFormat="1" ht="15" customHeight="1" x14ac:dyDescent="0.3">
      <c r="B53" s="56">
        <v>42831</v>
      </c>
      <c r="C53" s="57">
        <v>17100</v>
      </c>
      <c r="D53" s="58"/>
      <c r="E53" s="58">
        <v>25</v>
      </c>
      <c r="F53" s="57"/>
      <c r="G53" s="92">
        <v>0.7</v>
      </c>
      <c r="H53" s="59">
        <v>2.5499999999999998</v>
      </c>
      <c r="I53" s="59"/>
      <c r="J53" s="68">
        <f t="shared" si="0"/>
        <v>0.27450980392156865</v>
      </c>
      <c r="K53" s="60"/>
      <c r="M53" s="61">
        <v>50</v>
      </c>
      <c r="N53" s="61">
        <v>65</v>
      </c>
      <c r="O53" s="61">
        <v>40</v>
      </c>
      <c r="P53" s="61">
        <v>65</v>
      </c>
      <c r="Q53" s="61">
        <v>50</v>
      </c>
      <c r="R53" s="61">
        <v>60</v>
      </c>
      <c r="S53" s="61">
        <v>55</v>
      </c>
      <c r="T53" s="61">
        <v>90</v>
      </c>
      <c r="U53" s="61">
        <v>40</v>
      </c>
      <c r="V53" s="61">
        <v>60</v>
      </c>
      <c r="W53" s="62" t="s">
        <v>27</v>
      </c>
      <c r="X53" s="62" t="s">
        <v>27</v>
      </c>
      <c r="Y53" s="62" t="s">
        <v>27</v>
      </c>
      <c r="Z53" s="62" t="s">
        <v>27</v>
      </c>
      <c r="AA53" s="83">
        <f t="shared" si="1"/>
        <v>57.5</v>
      </c>
      <c r="AB53" s="84"/>
      <c r="AC53" s="63">
        <v>42.8</v>
      </c>
      <c r="AD53" s="63">
        <v>44.9</v>
      </c>
      <c r="AE53" s="63">
        <v>47.8</v>
      </c>
      <c r="AF53" s="63">
        <v>36.5</v>
      </c>
      <c r="AG53" s="63">
        <v>36.4</v>
      </c>
      <c r="AH53" s="63">
        <v>43.8</v>
      </c>
      <c r="AI53" s="63">
        <v>42.2</v>
      </c>
      <c r="AJ53" s="63">
        <v>49.4</v>
      </c>
      <c r="AK53" s="63">
        <v>43.5</v>
      </c>
      <c r="AL53" s="63">
        <v>43.9</v>
      </c>
      <c r="AM53" s="64" t="s">
        <v>27</v>
      </c>
      <c r="AN53" s="64" t="s">
        <v>27</v>
      </c>
      <c r="AO53" s="64" t="s">
        <v>27</v>
      </c>
      <c r="AP53" s="64" t="s">
        <v>27</v>
      </c>
      <c r="AQ53" s="69">
        <f t="shared" si="2"/>
        <v>43.11999999999999</v>
      </c>
    </row>
    <row r="54" spans="2:43" s="76" customFormat="1" ht="15" customHeight="1" x14ac:dyDescent="0.3">
      <c r="B54" s="56">
        <v>42832</v>
      </c>
      <c r="C54" s="57">
        <v>17400</v>
      </c>
      <c r="D54" s="58"/>
      <c r="E54" s="58">
        <v>30</v>
      </c>
      <c r="F54" s="57"/>
      <c r="G54" s="92">
        <v>0.7</v>
      </c>
      <c r="H54" s="59">
        <v>2.5499999999999998</v>
      </c>
      <c r="I54" s="59"/>
      <c r="J54" s="68">
        <f t="shared" si="0"/>
        <v>0.27450980392156865</v>
      </c>
      <c r="K54" s="60"/>
      <c r="M54" s="61">
        <v>40</v>
      </c>
      <c r="N54" s="61">
        <v>60</v>
      </c>
      <c r="O54" s="61">
        <v>45</v>
      </c>
      <c r="P54" s="61">
        <v>60</v>
      </c>
      <c r="Q54" s="61">
        <v>40</v>
      </c>
      <c r="R54" s="61">
        <v>50</v>
      </c>
      <c r="S54" s="61">
        <v>50</v>
      </c>
      <c r="T54" s="61">
        <v>55</v>
      </c>
      <c r="U54" s="61">
        <v>45</v>
      </c>
      <c r="V54" s="61">
        <v>50</v>
      </c>
      <c r="W54" s="62" t="s">
        <v>27</v>
      </c>
      <c r="X54" s="62" t="s">
        <v>27</v>
      </c>
      <c r="Y54" s="62" t="s">
        <v>27</v>
      </c>
      <c r="Z54" s="62" t="s">
        <v>27</v>
      </c>
      <c r="AA54" s="83">
        <f t="shared" si="1"/>
        <v>49.5</v>
      </c>
      <c r="AB54" s="84"/>
      <c r="AC54" s="63">
        <v>41.9</v>
      </c>
      <c r="AD54" s="63">
        <v>41</v>
      </c>
      <c r="AE54" s="63">
        <v>44.7</v>
      </c>
      <c r="AF54" s="63">
        <v>33</v>
      </c>
      <c r="AG54" s="63">
        <v>41.3</v>
      </c>
      <c r="AH54" s="63">
        <v>41.9</v>
      </c>
      <c r="AI54" s="63">
        <v>38.799999999999997</v>
      </c>
      <c r="AJ54" s="63">
        <v>44.6</v>
      </c>
      <c r="AK54" s="63">
        <v>39.4</v>
      </c>
      <c r="AL54" s="63">
        <v>41.6</v>
      </c>
      <c r="AM54" s="64" t="s">
        <v>27</v>
      </c>
      <c r="AN54" s="64" t="s">
        <v>27</v>
      </c>
      <c r="AO54" s="64" t="s">
        <v>27</v>
      </c>
      <c r="AP54" s="64" t="s">
        <v>27</v>
      </c>
      <c r="AQ54" s="69">
        <f t="shared" si="2"/>
        <v>40.820000000000007</v>
      </c>
    </row>
    <row r="55" spans="2:43" s="76" customFormat="1" ht="15" customHeight="1" x14ac:dyDescent="0.3">
      <c r="B55" s="56">
        <v>42833</v>
      </c>
      <c r="C55" s="57">
        <v>17900</v>
      </c>
      <c r="D55" s="58"/>
      <c r="E55" s="58">
        <v>40</v>
      </c>
      <c r="F55" s="57"/>
      <c r="G55" s="92">
        <v>0.7</v>
      </c>
      <c r="H55" s="59">
        <v>2.5499999999999998</v>
      </c>
      <c r="I55" s="59"/>
      <c r="J55" s="68">
        <f t="shared" si="0"/>
        <v>0.27450980392156865</v>
      </c>
      <c r="K55" s="60"/>
      <c r="M55" s="61">
        <v>45</v>
      </c>
      <c r="N55" s="61">
        <v>50</v>
      </c>
      <c r="O55" s="61">
        <v>90</v>
      </c>
      <c r="P55" s="61">
        <v>50</v>
      </c>
      <c r="Q55" s="61">
        <v>45</v>
      </c>
      <c r="R55" s="61">
        <v>85</v>
      </c>
      <c r="S55" s="61">
        <v>40</v>
      </c>
      <c r="T55" s="61">
        <v>50</v>
      </c>
      <c r="U55" s="61">
        <v>90</v>
      </c>
      <c r="V55" s="61">
        <v>50</v>
      </c>
      <c r="W55" s="62" t="s">
        <v>27</v>
      </c>
      <c r="X55" s="62" t="s">
        <v>27</v>
      </c>
      <c r="Y55" s="62" t="s">
        <v>27</v>
      </c>
      <c r="Z55" s="62" t="s">
        <v>27</v>
      </c>
      <c r="AA55" s="83">
        <f t="shared" si="1"/>
        <v>59.5</v>
      </c>
      <c r="AB55" s="84"/>
      <c r="AC55" s="63">
        <v>51.5</v>
      </c>
      <c r="AD55" s="63">
        <v>50.7</v>
      </c>
      <c r="AE55" s="63">
        <v>59.4</v>
      </c>
      <c r="AF55" s="63">
        <v>50.2</v>
      </c>
      <c r="AG55" s="63">
        <v>48.4</v>
      </c>
      <c r="AH55" s="63">
        <v>51.4</v>
      </c>
      <c r="AI55" s="63">
        <v>47.4</v>
      </c>
      <c r="AJ55" s="63">
        <v>51.3</v>
      </c>
      <c r="AK55" s="63">
        <v>38.299999999999997</v>
      </c>
      <c r="AL55" s="63">
        <v>44.1</v>
      </c>
      <c r="AM55" s="64" t="s">
        <v>27</v>
      </c>
      <c r="AN55" s="64" t="s">
        <v>27</v>
      </c>
      <c r="AO55" s="64" t="s">
        <v>27</v>
      </c>
      <c r="AP55" s="64" t="s">
        <v>27</v>
      </c>
      <c r="AQ55" s="69">
        <f t="shared" si="2"/>
        <v>49.269999999999996</v>
      </c>
    </row>
    <row r="56" spans="2:43" s="76" customFormat="1" ht="15" customHeight="1" x14ac:dyDescent="0.3">
      <c r="B56" s="56">
        <v>42834</v>
      </c>
      <c r="C56" s="57">
        <v>18100</v>
      </c>
      <c r="D56" s="58"/>
      <c r="E56" s="58">
        <v>50</v>
      </c>
      <c r="F56" s="57"/>
      <c r="G56" s="92">
        <v>0.65</v>
      </c>
      <c r="H56" s="59">
        <v>2.44</v>
      </c>
      <c r="I56" s="59"/>
      <c r="J56" s="68">
        <f t="shared" si="0"/>
        <v>0.26639344262295084</v>
      </c>
      <c r="K56" s="60"/>
      <c r="M56" s="61">
        <v>50</v>
      </c>
      <c r="N56" s="61">
        <v>50</v>
      </c>
      <c r="O56" s="61">
        <v>55</v>
      </c>
      <c r="P56" s="61">
        <v>55</v>
      </c>
      <c r="Q56" s="61">
        <v>50</v>
      </c>
      <c r="R56" s="61">
        <v>90</v>
      </c>
      <c r="S56" s="61">
        <v>45</v>
      </c>
      <c r="T56" s="61">
        <v>50</v>
      </c>
      <c r="U56" s="61">
        <v>55</v>
      </c>
      <c r="V56" s="61">
        <v>50</v>
      </c>
      <c r="W56" s="62" t="s">
        <v>27</v>
      </c>
      <c r="X56" s="62" t="s">
        <v>27</v>
      </c>
      <c r="Y56" s="62" t="s">
        <v>27</v>
      </c>
      <c r="Z56" s="62" t="s">
        <v>27</v>
      </c>
      <c r="AA56" s="83">
        <f t="shared" si="1"/>
        <v>55</v>
      </c>
      <c r="AB56" s="84"/>
      <c r="AC56" s="63">
        <v>51.4</v>
      </c>
      <c r="AD56" s="63">
        <v>52.5</v>
      </c>
      <c r="AE56" s="63">
        <v>56.4</v>
      </c>
      <c r="AF56" s="63">
        <v>53</v>
      </c>
      <c r="AG56" s="63">
        <v>49.5</v>
      </c>
      <c r="AH56" s="63">
        <v>48.6</v>
      </c>
      <c r="AI56" s="63">
        <v>54</v>
      </c>
      <c r="AJ56" s="63">
        <v>60.1</v>
      </c>
      <c r="AK56" s="63">
        <v>51.1</v>
      </c>
      <c r="AL56" s="63">
        <v>50</v>
      </c>
      <c r="AM56" s="64" t="s">
        <v>27</v>
      </c>
      <c r="AN56" s="64" t="s">
        <v>27</v>
      </c>
      <c r="AO56" s="64" t="s">
        <v>27</v>
      </c>
      <c r="AP56" s="64" t="s">
        <v>27</v>
      </c>
      <c r="AQ56" s="69">
        <f t="shared" si="2"/>
        <v>52.660000000000011</v>
      </c>
    </row>
    <row r="57" spans="2:43" s="76" customFormat="1" ht="15" customHeight="1" x14ac:dyDescent="0.3">
      <c r="B57" s="56">
        <v>42835</v>
      </c>
      <c r="C57" s="57">
        <v>18200</v>
      </c>
      <c r="D57" s="58"/>
      <c r="E57" s="58">
        <v>50</v>
      </c>
      <c r="F57" s="57"/>
      <c r="G57" s="92">
        <v>0.65</v>
      </c>
      <c r="H57" s="59">
        <v>2.44</v>
      </c>
      <c r="I57" s="59"/>
      <c r="J57" s="68">
        <f t="shared" si="0"/>
        <v>0.26639344262295084</v>
      </c>
      <c r="K57" s="65" t="s">
        <v>99</v>
      </c>
      <c r="M57" s="61">
        <v>50</v>
      </c>
      <c r="N57" s="61">
        <v>50</v>
      </c>
      <c r="O57" s="61">
        <v>50</v>
      </c>
      <c r="P57" s="61">
        <v>50</v>
      </c>
      <c r="Q57" s="61">
        <v>55</v>
      </c>
      <c r="R57" s="61">
        <v>55</v>
      </c>
      <c r="S57" s="61">
        <v>90</v>
      </c>
      <c r="T57" s="61">
        <v>50</v>
      </c>
      <c r="U57" s="61">
        <v>85</v>
      </c>
      <c r="V57" s="61">
        <v>40</v>
      </c>
      <c r="W57" s="62" t="s">
        <v>27</v>
      </c>
      <c r="X57" s="62" t="s">
        <v>27</v>
      </c>
      <c r="Y57" s="62" t="s">
        <v>27</v>
      </c>
      <c r="Z57" s="62" t="s">
        <v>27</v>
      </c>
      <c r="AA57" s="83">
        <f t="shared" si="1"/>
        <v>57.5</v>
      </c>
      <c r="AB57" s="84"/>
      <c r="AC57" s="63">
        <v>42</v>
      </c>
      <c r="AD57" s="63">
        <v>46.7</v>
      </c>
      <c r="AE57" s="63">
        <v>47.2</v>
      </c>
      <c r="AF57" s="63">
        <v>42.3</v>
      </c>
      <c r="AG57" s="63">
        <v>38.9</v>
      </c>
      <c r="AH57" s="63">
        <v>38.6</v>
      </c>
      <c r="AI57" s="63">
        <v>40.799999999999997</v>
      </c>
      <c r="AJ57" s="63">
        <v>46.4</v>
      </c>
      <c r="AK57" s="63">
        <v>39.299999999999997</v>
      </c>
      <c r="AL57" s="63">
        <v>39.299999999999997</v>
      </c>
      <c r="AM57" s="64" t="s">
        <v>27</v>
      </c>
      <c r="AN57" s="64" t="s">
        <v>27</v>
      </c>
      <c r="AO57" s="64" t="s">
        <v>27</v>
      </c>
      <c r="AP57" s="64" t="s">
        <v>27</v>
      </c>
      <c r="AQ57" s="69">
        <f t="shared" si="2"/>
        <v>42.15</v>
      </c>
    </row>
    <row r="58" spans="2:43" s="76" customFormat="1" ht="15" customHeight="1" x14ac:dyDescent="0.3">
      <c r="B58" s="56">
        <v>42836</v>
      </c>
      <c r="C58" s="57">
        <v>18300</v>
      </c>
      <c r="D58" s="58"/>
      <c r="E58" s="58">
        <v>65</v>
      </c>
      <c r="F58" s="57"/>
      <c r="G58" s="92">
        <v>0.65</v>
      </c>
      <c r="H58" s="59">
        <v>2.17</v>
      </c>
      <c r="I58" s="59"/>
      <c r="J58" s="68">
        <f t="shared" si="0"/>
        <v>0.29953917050691248</v>
      </c>
      <c r="K58" s="65"/>
      <c r="M58" s="61">
        <v>40</v>
      </c>
      <c r="N58" s="61">
        <v>50</v>
      </c>
      <c r="O58" s="61">
        <v>40</v>
      </c>
      <c r="P58" s="61">
        <v>40</v>
      </c>
      <c r="Q58" s="61">
        <v>50</v>
      </c>
      <c r="R58" s="61">
        <v>50</v>
      </c>
      <c r="S58" s="61">
        <v>55</v>
      </c>
      <c r="T58" s="61">
        <v>55</v>
      </c>
      <c r="U58" s="61">
        <v>75</v>
      </c>
      <c r="V58" s="61">
        <v>70</v>
      </c>
      <c r="W58" s="62" t="s">
        <v>27</v>
      </c>
      <c r="X58" s="62" t="s">
        <v>27</v>
      </c>
      <c r="Y58" s="62" t="s">
        <v>27</v>
      </c>
      <c r="Z58" s="62" t="s">
        <v>27</v>
      </c>
      <c r="AA58" s="83">
        <f t="shared" si="1"/>
        <v>52.5</v>
      </c>
      <c r="AB58" s="84"/>
      <c r="AC58" s="63">
        <v>38</v>
      </c>
      <c r="AD58" s="63">
        <v>50.9</v>
      </c>
      <c r="AE58" s="63">
        <v>42.2</v>
      </c>
      <c r="AF58" s="63">
        <v>38.4</v>
      </c>
      <c r="AG58" s="63">
        <v>37</v>
      </c>
      <c r="AH58" s="63">
        <v>41</v>
      </c>
      <c r="AI58" s="63">
        <v>37.4</v>
      </c>
      <c r="AJ58" s="63">
        <v>41.3</v>
      </c>
      <c r="AK58" s="63">
        <v>37.1</v>
      </c>
      <c r="AL58" s="63">
        <v>35.6</v>
      </c>
      <c r="AM58" s="64" t="s">
        <v>27</v>
      </c>
      <c r="AN58" s="64" t="s">
        <v>27</v>
      </c>
      <c r="AO58" s="64" t="s">
        <v>27</v>
      </c>
      <c r="AP58" s="64" t="s">
        <v>27</v>
      </c>
      <c r="AQ58" s="69">
        <f t="shared" si="2"/>
        <v>39.890000000000008</v>
      </c>
    </row>
    <row r="59" spans="2:43" s="76" customFormat="1" ht="15" customHeight="1" x14ac:dyDescent="0.3">
      <c r="B59" s="56">
        <v>42837</v>
      </c>
      <c r="C59" s="57">
        <v>18500</v>
      </c>
      <c r="D59" s="58"/>
      <c r="E59" s="58">
        <v>60</v>
      </c>
      <c r="F59" s="57"/>
      <c r="G59" s="92">
        <v>0.73</v>
      </c>
      <c r="H59" s="59">
        <v>2.4900000000000002</v>
      </c>
      <c r="I59" s="59"/>
      <c r="J59" s="68">
        <f t="shared" si="0"/>
        <v>0.29317269076305219</v>
      </c>
      <c r="K59" s="65"/>
      <c r="M59" s="61">
        <v>40</v>
      </c>
      <c r="N59" s="61">
        <v>50</v>
      </c>
      <c r="O59" s="61">
        <v>45</v>
      </c>
      <c r="P59" s="61">
        <v>45</v>
      </c>
      <c r="Q59" s="61">
        <v>40</v>
      </c>
      <c r="R59" s="61">
        <v>40</v>
      </c>
      <c r="S59" s="61">
        <v>51</v>
      </c>
      <c r="T59" s="61">
        <v>49</v>
      </c>
      <c r="U59" s="61">
        <v>65</v>
      </c>
      <c r="V59" s="61">
        <v>65</v>
      </c>
      <c r="W59" s="62" t="s">
        <v>27</v>
      </c>
      <c r="X59" s="62" t="s">
        <v>27</v>
      </c>
      <c r="Y59" s="62" t="s">
        <v>27</v>
      </c>
      <c r="Z59" s="62" t="s">
        <v>27</v>
      </c>
      <c r="AA59" s="83">
        <f t="shared" si="1"/>
        <v>49</v>
      </c>
      <c r="AB59" s="84"/>
      <c r="AC59" s="63">
        <v>42.4</v>
      </c>
      <c r="AD59" s="63">
        <v>38.799999999999997</v>
      </c>
      <c r="AE59" s="63">
        <v>37.799999999999997</v>
      </c>
      <c r="AF59" s="63">
        <v>25.3</v>
      </c>
      <c r="AG59" s="63">
        <v>30.3</v>
      </c>
      <c r="AH59" s="63">
        <v>35.700000000000003</v>
      </c>
      <c r="AI59" s="63">
        <v>36.5</v>
      </c>
      <c r="AJ59" s="63">
        <v>43.1</v>
      </c>
      <c r="AK59" s="63">
        <v>29</v>
      </c>
      <c r="AL59" s="63">
        <v>23.5</v>
      </c>
      <c r="AM59" s="64" t="s">
        <v>27</v>
      </c>
      <c r="AN59" s="64" t="s">
        <v>27</v>
      </c>
      <c r="AO59" s="64" t="s">
        <v>27</v>
      </c>
      <c r="AP59" s="64" t="s">
        <v>27</v>
      </c>
      <c r="AQ59" s="69">
        <f t="shared" si="2"/>
        <v>34.24</v>
      </c>
    </row>
    <row r="60" spans="2:43" s="76" customFormat="1" ht="15" customHeight="1" x14ac:dyDescent="0.3">
      <c r="B60" s="56">
        <v>42838</v>
      </c>
      <c r="C60" s="57">
        <v>19100</v>
      </c>
      <c r="D60" s="58"/>
      <c r="E60" s="58">
        <v>45</v>
      </c>
      <c r="F60" s="57"/>
      <c r="G60" s="92">
        <v>0.65</v>
      </c>
      <c r="H60" s="59">
        <v>2.4900000000000002</v>
      </c>
      <c r="I60" s="59"/>
      <c r="J60" s="68">
        <f t="shared" si="0"/>
        <v>0.26104417670682728</v>
      </c>
      <c r="K60" s="65" t="s">
        <v>10</v>
      </c>
      <c r="M60" s="61">
        <v>35</v>
      </c>
      <c r="N60" s="61">
        <v>65</v>
      </c>
      <c r="O60" s="61">
        <v>50</v>
      </c>
      <c r="P60" s="61">
        <v>50</v>
      </c>
      <c r="Q60" s="61">
        <v>45</v>
      </c>
      <c r="R60" s="61">
        <v>45</v>
      </c>
      <c r="S60" s="61">
        <v>57</v>
      </c>
      <c r="T60" s="61">
        <v>44</v>
      </c>
      <c r="U60" s="61">
        <v>60</v>
      </c>
      <c r="V60" s="61">
        <v>60</v>
      </c>
      <c r="W60" s="62" t="s">
        <v>27</v>
      </c>
      <c r="X60" s="62" t="s">
        <v>27</v>
      </c>
      <c r="Y60" s="62" t="s">
        <v>27</v>
      </c>
      <c r="Z60" s="62" t="s">
        <v>27</v>
      </c>
      <c r="AA60" s="83">
        <f t="shared" si="1"/>
        <v>51.1</v>
      </c>
      <c r="AB60" s="84"/>
      <c r="AC60" s="63">
        <v>42.2</v>
      </c>
      <c r="AD60" s="63">
        <v>45.9</v>
      </c>
      <c r="AE60" s="63">
        <v>45.2</v>
      </c>
      <c r="AF60" s="63">
        <v>27.5</v>
      </c>
      <c r="AG60" s="63">
        <v>29</v>
      </c>
      <c r="AH60" s="63">
        <v>32.200000000000003</v>
      </c>
      <c r="AI60" s="63">
        <v>37.299999999999997</v>
      </c>
      <c r="AJ60" s="63">
        <v>36.200000000000003</v>
      </c>
      <c r="AK60" s="63">
        <v>35.700000000000003</v>
      </c>
      <c r="AL60" s="63">
        <v>27.3</v>
      </c>
      <c r="AM60" s="64" t="s">
        <v>27</v>
      </c>
      <c r="AN60" s="64" t="s">
        <v>27</v>
      </c>
      <c r="AO60" s="64" t="s">
        <v>27</v>
      </c>
      <c r="AP60" s="64" t="s">
        <v>27</v>
      </c>
      <c r="AQ60" s="69">
        <f t="shared" si="2"/>
        <v>35.85</v>
      </c>
    </row>
    <row r="61" spans="2:43" s="76" customFormat="1" ht="15" customHeight="1" x14ac:dyDescent="0.3">
      <c r="B61" s="56">
        <v>42839</v>
      </c>
      <c r="C61" s="57">
        <v>19400</v>
      </c>
      <c r="D61" s="58"/>
      <c r="E61" s="58">
        <v>50</v>
      </c>
      <c r="F61" s="57"/>
      <c r="G61" s="92">
        <v>0.73</v>
      </c>
      <c r="H61" s="66">
        <v>2.8</v>
      </c>
      <c r="I61" s="66"/>
      <c r="J61" s="68">
        <f t="shared" si="0"/>
        <v>0.26071428571428573</v>
      </c>
      <c r="K61" s="65" t="s">
        <v>11</v>
      </c>
      <c r="M61" s="61">
        <v>50</v>
      </c>
      <c r="N61" s="61">
        <v>70</v>
      </c>
      <c r="O61" s="61">
        <v>80</v>
      </c>
      <c r="P61" s="61">
        <v>75</v>
      </c>
      <c r="Q61" s="61">
        <v>50</v>
      </c>
      <c r="R61" s="61">
        <v>90</v>
      </c>
      <c r="S61" s="61">
        <v>75</v>
      </c>
      <c r="T61" s="61">
        <v>89</v>
      </c>
      <c r="U61" s="61">
        <v>50</v>
      </c>
      <c r="V61" s="61">
        <v>50</v>
      </c>
      <c r="W61" s="62" t="s">
        <v>27</v>
      </c>
      <c r="X61" s="62" t="s">
        <v>27</v>
      </c>
      <c r="Y61" s="62" t="s">
        <v>27</v>
      </c>
      <c r="Z61" s="62" t="s">
        <v>27</v>
      </c>
      <c r="AA61" s="83">
        <f t="shared" si="1"/>
        <v>67.900000000000006</v>
      </c>
      <c r="AB61" s="84"/>
      <c r="AC61" s="63">
        <v>49</v>
      </c>
      <c r="AD61" s="63">
        <v>52.2</v>
      </c>
      <c r="AE61" s="63">
        <v>31.6</v>
      </c>
      <c r="AF61" s="63">
        <v>28.6</v>
      </c>
      <c r="AG61" s="63">
        <v>47.2</v>
      </c>
      <c r="AH61" s="63">
        <v>50.7</v>
      </c>
      <c r="AI61" s="63">
        <v>50.8</v>
      </c>
      <c r="AJ61" s="63">
        <v>55.4</v>
      </c>
      <c r="AK61" s="63">
        <v>36.200000000000003</v>
      </c>
      <c r="AL61" s="63">
        <v>45.7</v>
      </c>
      <c r="AM61" s="64" t="s">
        <v>27</v>
      </c>
      <c r="AN61" s="64" t="s">
        <v>27</v>
      </c>
      <c r="AO61" s="64" t="s">
        <v>27</v>
      </c>
      <c r="AP61" s="64" t="s">
        <v>27</v>
      </c>
      <c r="AQ61" s="69">
        <f t="shared" si="2"/>
        <v>44.739999999999995</v>
      </c>
    </row>
    <row r="62" spans="2:43" s="76" customFormat="1" ht="15" customHeight="1" x14ac:dyDescent="0.3">
      <c r="B62" s="56">
        <v>42840</v>
      </c>
      <c r="C62" s="57">
        <v>19700</v>
      </c>
      <c r="D62" s="58"/>
      <c r="E62" s="58">
        <v>60</v>
      </c>
      <c r="F62" s="57"/>
      <c r="G62" s="92">
        <v>1.2</v>
      </c>
      <c r="H62" s="59">
        <v>3.44</v>
      </c>
      <c r="I62" s="59"/>
      <c r="J62" s="68">
        <f t="shared" ref="J62:J63" si="6">G62/H62</f>
        <v>0.34883720930232559</v>
      </c>
      <c r="K62" s="67"/>
      <c r="M62" s="61">
        <v>60</v>
      </c>
      <c r="N62" s="61">
        <v>75</v>
      </c>
      <c r="O62" s="61">
        <v>70</v>
      </c>
      <c r="P62" s="61">
        <v>65</v>
      </c>
      <c r="Q62" s="61">
        <v>80</v>
      </c>
      <c r="R62" s="61">
        <v>55</v>
      </c>
      <c r="S62" s="61">
        <v>51</v>
      </c>
      <c r="T62" s="61">
        <v>51</v>
      </c>
      <c r="U62" s="61">
        <v>51</v>
      </c>
      <c r="V62" s="61">
        <v>50</v>
      </c>
      <c r="W62" s="62" t="s">
        <v>27</v>
      </c>
      <c r="X62" s="62" t="s">
        <v>27</v>
      </c>
      <c r="Y62" s="62" t="s">
        <v>27</v>
      </c>
      <c r="Z62" s="62" t="s">
        <v>27</v>
      </c>
      <c r="AA62" s="83">
        <f t="shared" si="1"/>
        <v>60.8</v>
      </c>
      <c r="AB62" s="84"/>
      <c r="AC62" s="63">
        <v>26.4</v>
      </c>
      <c r="AD62" s="63">
        <v>23.5</v>
      </c>
      <c r="AE62" s="63">
        <v>26.1</v>
      </c>
      <c r="AF62" s="63">
        <v>19.100000000000001</v>
      </c>
      <c r="AG62" s="63">
        <v>21.1</v>
      </c>
      <c r="AH62" s="63">
        <v>20.2</v>
      </c>
      <c r="AI62" s="63">
        <v>22.6</v>
      </c>
      <c r="AJ62" s="63">
        <v>26.8</v>
      </c>
      <c r="AK62" s="63">
        <v>24.8</v>
      </c>
      <c r="AL62" s="63">
        <v>21.1</v>
      </c>
      <c r="AM62" s="64" t="s">
        <v>27</v>
      </c>
      <c r="AN62" s="64" t="s">
        <v>27</v>
      </c>
      <c r="AO62" s="64" t="s">
        <v>27</v>
      </c>
      <c r="AP62" s="64" t="s">
        <v>27</v>
      </c>
      <c r="AQ62" s="69">
        <f t="shared" ref="AQ62:AQ63" si="7">AVERAGE(AC62:AP62)</f>
        <v>23.169999999999998</v>
      </c>
    </row>
    <row r="63" spans="2:43" s="76" customFormat="1" ht="15" customHeight="1" x14ac:dyDescent="0.3">
      <c r="B63" s="56">
        <v>42841</v>
      </c>
      <c r="C63" s="57">
        <v>20120</v>
      </c>
      <c r="D63" s="58"/>
      <c r="E63" s="58">
        <v>50</v>
      </c>
      <c r="F63" s="57"/>
      <c r="G63" s="92">
        <v>1.1000000000000001</v>
      </c>
      <c r="H63" s="59">
        <v>3.44</v>
      </c>
      <c r="I63" s="59"/>
      <c r="J63" s="68">
        <f t="shared" si="6"/>
        <v>0.31976744186046513</v>
      </c>
      <c r="K63" s="67"/>
      <c r="M63" s="61">
        <v>70</v>
      </c>
      <c r="N63" s="61">
        <v>80</v>
      </c>
      <c r="O63" s="61">
        <v>60</v>
      </c>
      <c r="P63" s="61">
        <v>60</v>
      </c>
      <c r="Q63" s="61">
        <v>70</v>
      </c>
      <c r="R63" s="61">
        <v>97</v>
      </c>
      <c r="S63" s="61">
        <v>57</v>
      </c>
      <c r="T63" s="61">
        <v>57</v>
      </c>
      <c r="U63" s="61">
        <v>57</v>
      </c>
      <c r="V63" s="61">
        <v>50</v>
      </c>
      <c r="W63" s="62" t="s">
        <v>27</v>
      </c>
      <c r="X63" s="62" t="s">
        <v>27</v>
      </c>
      <c r="Y63" s="62" t="s">
        <v>27</v>
      </c>
      <c r="Z63" s="62" t="s">
        <v>27</v>
      </c>
      <c r="AA63" s="83">
        <f t="shared" si="1"/>
        <v>65.8</v>
      </c>
      <c r="AB63" s="84"/>
      <c r="AC63" s="63">
        <v>22.1</v>
      </c>
      <c r="AD63" s="63">
        <v>25.7</v>
      </c>
      <c r="AE63" s="63">
        <v>23.7</v>
      </c>
      <c r="AF63" s="63">
        <v>22.7</v>
      </c>
      <c r="AG63" s="63">
        <v>20</v>
      </c>
      <c r="AH63" s="63">
        <v>28.1</v>
      </c>
      <c r="AI63" s="63">
        <v>19.2</v>
      </c>
      <c r="AJ63" s="63">
        <v>27.8</v>
      </c>
      <c r="AK63" s="63">
        <v>24</v>
      </c>
      <c r="AL63" s="63">
        <v>21.1</v>
      </c>
      <c r="AM63" s="64" t="s">
        <v>27</v>
      </c>
      <c r="AN63" s="64" t="s">
        <v>27</v>
      </c>
      <c r="AO63" s="64" t="s">
        <v>27</v>
      </c>
      <c r="AP63" s="64" t="s">
        <v>27</v>
      </c>
      <c r="AQ63" s="69">
        <f t="shared" si="7"/>
        <v>23.44</v>
      </c>
    </row>
  </sheetData>
  <mergeCells count="12">
    <mergeCell ref="B15:B16"/>
    <mergeCell ref="M15:AA15"/>
    <mergeCell ref="C15:C16"/>
    <mergeCell ref="D15:D16"/>
    <mergeCell ref="E15:E16"/>
    <mergeCell ref="F15:F16"/>
    <mergeCell ref="G15:G16"/>
    <mergeCell ref="AC15:AQ15"/>
    <mergeCell ref="I15:I16"/>
    <mergeCell ref="H15:H16"/>
    <mergeCell ref="J15:J16"/>
    <mergeCell ref="K15:K16"/>
  </mergeCells>
  <phoneticPr fontId="1" type="noConversion"/>
  <pageMargins left="0.7" right="0.7" top="0.75" bottom="0.75" header="0.3" footer="0.3"/>
  <pageSetup paperSize="9" scale="24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O62"/>
  <sheetViews>
    <sheetView topLeftCell="K1" zoomScale="115" zoomScaleNormal="115" workbookViewId="0">
      <selection activeCell="AN5" sqref="AN5"/>
    </sheetView>
  </sheetViews>
  <sheetFormatPr defaultRowHeight="11.25" x14ac:dyDescent="0.3"/>
  <cols>
    <col min="1" max="1" width="2.625" style="2" customWidth="1"/>
    <col min="2" max="2" width="21.25" style="2" customWidth="1"/>
    <col min="3" max="3" width="10.5" style="2" customWidth="1"/>
    <col min="4" max="4" width="13.125" style="2" customWidth="1"/>
    <col min="5" max="7" width="10.5" style="2" customWidth="1"/>
    <col min="8" max="23" width="6.375" style="2" customWidth="1"/>
    <col min="24" max="25" width="10.5" style="2" customWidth="1"/>
    <col min="26" max="40" width="6.375" style="2" customWidth="1"/>
    <col min="41" max="16384" width="9" style="2"/>
  </cols>
  <sheetData>
    <row r="3" spans="2:41" ht="11.25" customHeight="1" x14ac:dyDescent="0.3">
      <c r="B3" s="104" t="s">
        <v>4</v>
      </c>
      <c r="C3" s="105" t="s">
        <v>102</v>
      </c>
      <c r="D3" s="110" t="s">
        <v>103</v>
      </c>
      <c r="E3" s="106" t="s">
        <v>44</v>
      </c>
      <c r="F3" s="106" t="s">
        <v>101</v>
      </c>
      <c r="G3" s="107" t="s">
        <v>28</v>
      </c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9"/>
      <c r="X3" s="3"/>
      <c r="Y3" s="4"/>
      <c r="Z3" s="103" t="s">
        <v>29</v>
      </c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</row>
    <row r="4" spans="2:41" ht="11.25" customHeight="1" x14ac:dyDescent="0.3">
      <c r="B4" s="104"/>
      <c r="C4" s="105"/>
      <c r="D4" s="111"/>
      <c r="E4" s="106"/>
      <c r="F4" s="106"/>
      <c r="G4" s="7" t="s">
        <v>8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8" t="s">
        <v>20</v>
      </c>
      <c r="Q4" s="8" t="s">
        <v>21</v>
      </c>
      <c r="R4" s="8" t="s">
        <v>22</v>
      </c>
      <c r="S4" s="8" t="s">
        <v>23</v>
      </c>
      <c r="T4" s="8" t="s">
        <v>24</v>
      </c>
      <c r="U4" s="8" t="s">
        <v>25</v>
      </c>
      <c r="V4" s="7" t="s">
        <v>8</v>
      </c>
      <c r="W4" s="8" t="s">
        <v>26</v>
      </c>
      <c r="X4" s="3" t="s">
        <v>45</v>
      </c>
      <c r="Y4" s="4" t="s">
        <v>8</v>
      </c>
      <c r="Z4" s="5" t="s">
        <v>12</v>
      </c>
      <c r="AA4" s="5" t="s">
        <v>13</v>
      </c>
      <c r="AB4" s="5" t="s">
        <v>14</v>
      </c>
      <c r="AC4" s="5" t="s">
        <v>15</v>
      </c>
      <c r="AD4" s="5" t="s">
        <v>16</v>
      </c>
      <c r="AE4" s="5" t="s">
        <v>17</v>
      </c>
      <c r="AF4" s="5" t="s">
        <v>18</v>
      </c>
      <c r="AG4" s="5" t="s">
        <v>19</v>
      </c>
      <c r="AH4" s="5" t="s">
        <v>20</v>
      </c>
      <c r="AI4" s="5" t="s">
        <v>21</v>
      </c>
      <c r="AJ4" s="5" t="s">
        <v>22</v>
      </c>
      <c r="AK4" s="5" t="s">
        <v>23</v>
      </c>
      <c r="AL4" s="5" t="s">
        <v>24</v>
      </c>
      <c r="AM4" s="5" t="s">
        <v>25</v>
      </c>
      <c r="AN4" s="5" t="s">
        <v>26</v>
      </c>
      <c r="AO4" s="4" t="s">
        <v>102</v>
      </c>
    </row>
    <row r="5" spans="2:41" x14ac:dyDescent="0.3">
      <c r="B5" s="9">
        <f>'Input Table'!B17</f>
        <v>42795</v>
      </c>
      <c r="C5" s="10">
        <f>'Input Table'!C17</f>
        <v>15350</v>
      </c>
      <c r="D5" s="19">
        <f>'Input Table'!G17</f>
        <v>1.3</v>
      </c>
      <c r="E5" s="10">
        <f>'Input Table'!E17</f>
        <v>45</v>
      </c>
      <c r="F5" s="19">
        <f>'Input Table'!H17</f>
        <v>3.46</v>
      </c>
      <c r="G5" s="10">
        <f>'Input Table'!C17</f>
        <v>15350</v>
      </c>
      <c r="H5" s="10">
        <f>'Input Table'!M17</f>
        <v>50</v>
      </c>
      <c r="I5" s="10">
        <f>'Input Table'!N17</f>
        <v>65</v>
      </c>
      <c r="J5" s="10">
        <f>'Input Table'!O17</f>
        <v>70</v>
      </c>
      <c r="K5" s="10">
        <f>'Input Table'!P17</f>
        <v>80</v>
      </c>
      <c r="L5" s="10">
        <f>'Input Table'!Q17</f>
        <v>60</v>
      </c>
      <c r="M5" s="10">
        <f>'Input Table'!R17</f>
        <v>65</v>
      </c>
      <c r="N5" s="10">
        <f>'Input Table'!S17</f>
        <v>80</v>
      </c>
      <c r="O5" s="10">
        <f>'Input Table'!T17</f>
        <v>85</v>
      </c>
      <c r="P5" s="10">
        <f>'Input Table'!U17</f>
        <v>90</v>
      </c>
      <c r="Q5" s="10">
        <f>'Input Table'!V17</f>
        <v>80</v>
      </c>
      <c r="R5" s="10" t="str">
        <f>'Input Table'!W17</f>
        <v>-</v>
      </c>
      <c r="S5" s="10" t="str">
        <f>'Input Table'!X17</f>
        <v>-</v>
      </c>
      <c r="T5" s="10" t="str">
        <f>'Input Table'!Y17</f>
        <v>-</v>
      </c>
      <c r="U5" s="10" t="str">
        <f>'Input Table'!Z17</f>
        <v>-</v>
      </c>
      <c r="V5" s="10">
        <f>G5</f>
        <v>15350</v>
      </c>
      <c r="W5" s="19">
        <f>'Input Table'!AA17</f>
        <v>72.5</v>
      </c>
      <c r="X5" s="6">
        <f>F5</f>
        <v>3.46</v>
      </c>
      <c r="Y5" s="6">
        <f>G5</f>
        <v>15350</v>
      </c>
      <c r="Z5" s="6">
        <f>'Input Table'!AC17</f>
        <v>30.8</v>
      </c>
      <c r="AA5" s="6">
        <f>'Input Table'!AD17</f>
        <v>36.700000000000003</v>
      </c>
      <c r="AB5" s="6">
        <f>'Input Table'!AE17</f>
        <v>54.4</v>
      </c>
      <c r="AC5" s="6">
        <f>'Input Table'!AF17</f>
        <v>31.1</v>
      </c>
      <c r="AD5" s="6">
        <f>'Input Table'!AG17</f>
        <v>25.2</v>
      </c>
      <c r="AE5" s="6">
        <f>'Input Table'!AH17</f>
        <v>33.299999999999997</v>
      </c>
      <c r="AF5" s="6">
        <f>'Input Table'!AI17</f>
        <v>35.6</v>
      </c>
      <c r="AG5" s="6">
        <f>'Input Table'!AJ17</f>
        <v>39</v>
      </c>
      <c r="AH5" s="6">
        <f>'Input Table'!AK17</f>
        <v>29.5</v>
      </c>
      <c r="AI5" s="6">
        <f>'Input Table'!AL17</f>
        <v>31.5</v>
      </c>
      <c r="AJ5" s="6" t="str">
        <f>'Input Table'!AM17</f>
        <v>-</v>
      </c>
      <c r="AK5" s="6" t="str">
        <f>'Input Table'!AN17</f>
        <v>-</v>
      </c>
      <c r="AL5" s="6" t="str">
        <f>'Input Table'!AO17</f>
        <v>-</v>
      </c>
      <c r="AM5" s="6" t="str">
        <f>'Input Table'!AP17</f>
        <v>-</v>
      </c>
      <c r="AN5" s="6">
        <f>'Input Table'!AQ17</f>
        <v>34.71</v>
      </c>
      <c r="AO5" s="6">
        <f>X5</f>
        <v>3.46</v>
      </c>
    </row>
    <row r="6" spans="2:41" x14ac:dyDescent="0.3">
      <c r="B6" s="9">
        <f>'Input Table'!B18</f>
        <v>42796</v>
      </c>
      <c r="C6" s="10">
        <f>'Input Table'!C18</f>
        <v>15550</v>
      </c>
      <c r="D6" s="19">
        <f>'Input Table'!G18</f>
        <v>1.2</v>
      </c>
      <c r="E6" s="10">
        <f>'Input Table'!E18</f>
        <v>45</v>
      </c>
      <c r="F6" s="19">
        <f>'Input Table'!H18</f>
        <v>3.44</v>
      </c>
      <c r="G6" s="10">
        <f>'Input Table'!C18</f>
        <v>15550</v>
      </c>
      <c r="H6" s="10">
        <f>'Input Table'!M18</f>
        <v>75</v>
      </c>
      <c r="I6" s="10">
        <f>'Input Table'!N18</f>
        <v>70</v>
      </c>
      <c r="J6" s="10">
        <f>'Input Table'!O18</f>
        <v>80</v>
      </c>
      <c r="K6" s="10">
        <f>'Input Table'!P18</f>
        <v>70</v>
      </c>
      <c r="L6" s="10">
        <f>'Input Table'!Q18</f>
        <v>75</v>
      </c>
      <c r="M6" s="10">
        <f>'Input Table'!R18</f>
        <v>75</v>
      </c>
      <c r="N6" s="10">
        <f>'Input Table'!S18</f>
        <v>75</v>
      </c>
      <c r="O6" s="10">
        <f>'Input Table'!T18</f>
        <v>90</v>
      </c>
      <c r="P6" s="10">
        <f>'Input Table'!U18</f>
        <v>80</v>
      </c>
      <c r="Q6" s="10">
        <f>'Input Table'!V18</f>
        <v>90</v>
      </c>
      <c r="R6" s="10" t="str">
        <f>'Input Table'!W18</f>
        <v>-</v>
      </c>
      <c r="S6" s="10" t="str">
        <f>'Input Table'!X18</f>
        <v>-</v>
      </c>
      <c r="T6" s="10" t="str">
        <f>'Input Table'!Y18</f>
        <v>-</v>
      </c>
      <c r="U6" s="10" t="str">
        <f>'Input Table'!Z18</f>
        <v>-</v>
      </c>
      <c r="V6" s="10">
        <f t="shared" ref="V6:V21" si="0">G6</f>
        <v>15550</v>
      </c>
      <c r="W6" s="19">
        <f>'Input Table'!AA18</f>
        <v>78</v>
      </c>
      <c r="X6" s="6">
        <f t="shared" ref="X6:X21" si="1">F6</f>
        <v>3.44</v>
      </c>
      <c r="Y6" s="6">
        <f t="shared" ref="Y6:Y21" si="2">G6</f>
        <v>15550</v>
      </c>
      <c r="Z6" s="6">
        <f>'Input Table'!AC18</f>
        <v>26.4</v>
      </c>
      <c r="AA6" s="6">
        <f>'Input Table'!AD18</f>
        <v>23.5</v>
      </c>
      <c r="AB6" s="6">
        <f>'Input Table'!AE18</f>
        <v>26.1</v>
      </c>
      <c r="AC6" s="6">
        <f>'Input Table'!AF18</f>
        <v>19.100000000000001</v>
      </c>
      <c r="AD6" s="6">
        <f>'Input Table'!AG18</f>
        <v>21.1</v>
      </c>
      <c r="AE6" s="6">
        <f>'Input Table'!AH18</f>
        <v>20.2</v>
      </c>
      <c r="AF6" s="6">
        <f>'Input Table'!AI18</f>
        <v>22.6</v>
      </c>
      <c r="AG6" s="6">
        <f>'Input Table'!AJ18</f>
        <v>26.8</v>
      </c>
      <c r="AH6" s="6">
        <f>'Input Table'!AK18</f>
        <v>24.8</v>
      </c>
      <c r="AI6" s="6">
        <f>'Input Table'!AL18</f>
        <v>21.1</v>
      </c>
      <c r="AJ6" s="6" t="str">
        <f>'Input Table'!AM18</f>
        <v>-</v>
      </c>
      <c r="AK6" s="6" t="str">
        <f>'Input Table'!AN18</f>
        <v>-</v>
      </c>
      <c r="AL6" s="6" t="str">
        <f>'Input Table'!AO18</f>
        <v>-</v>
      </c>
      <c r="AM6" s="6" t="str">
        <f>'Input Table'!AP18</f>
        <v>-</v>
      </c>
      <c r="AN6" s="6">
        <f>'Input Table'!AQ18</f>
        <v>23.169999999999998</v>
      </c>
      <c r="AO6" s="6">
        <f t="shared" ref="AO6:AO21" si="3">X6</f>
        <v>3.44</v>
      </c>
    </row>
    <row r="7" spans="2:41" x14ac:dyDescent="0.3">
      <c r="B7" s="9">
        <f>'Input Table'!B19</f>
        <v>42797</v>
      </c>
      <c r="C7" s="10">
        <f>'Input Table'!C19</f>
        <v>15750</v>
      </c>
      <c r="D7" s="19">
        <f>'Input Table'!G19</f>
        <v>1.1000000000000001</v>
      </c>
      <c r="E7" s="10">
        <f>'Input Table'!E19</f>
        <v>50</v>
      </c>
      <c r="F7" s="19">
        <f>'Input Table'!H19</f>
        <v>3.44</v>
      </c>
      <c r="G7" s="10">
        <f>'Input Table'!C19</f>
        <v>15750</v>
      </c>
      <c r="H7" s="10">
        <f>'Input Table'!M19</f>
        <v>65</v>
      </c>
      <c r="I7" s="10">
        <f>'Input Table'!N19</f>
        <v>85</v>
      </c>
      <c r="J7" s="10">
        <f>'Input Table'!O19</f>
        <v>85</v>
      </c>
      <c r="K7" s="10">
        <f>'Input Table'!P19</f>
        <v>65</v>
      </c>
      <c r="L7" s="10">
        <f>'Input Table'!Q19</f>
        <v>65</v>
      </c>
      <c r="M7" s="10">
        <f>'Input Table'!R19</f>
        <v>65</v>
      </c>
      <c r="N7" s="10">
        <f>'Input Table'!S19</f>
        <v>65</v>
      </c>
      <c r="O7" s="10">
        <f>'Input Table'!T19</f>
        <v>55</v>
      </c>
      <c r="P7" s="10">
        <f>'Input Table'!U19</f>
        <v>85</v>
      </c>
      <c r="Q7" s="10">
        <f>'Input Table'!V19</f>
        <v>90</v>
      </c>
      <c r="R7" s="10" t="str">
        <f>'Input Table'!W19</f>
        <v>-</v>
      </c>
      <c r="S7" s="10" t="str">
        <f>'Input Table'!X19</f>
        <v>-</v>
      </c>
      <c r="T7" s="10" t="str">
        <f>'Input Table'!Y19</f>
        <v>-</v>
      </c>
      <c r="U7" s="10" t="str">
        <f>'Input Table'!Z19</f>
        <v>-</v>
      </c>
      <c r="V7" s="10">
        <f t="shared" si="0"/>
        <v>15750</v>
      </c>
      <c r="W7" s="19">
        <f>'Input Table'!AA19</f>
        <v>72.5</v>
      </c>
      <c r="X7" s="6">
        <f t="shared" si="1"/>
        <v>3.44</v>
      </c>
      <c r="Y7" s="6">
        <f t="shared" si="2"/>
        <v>15750</v>
      </c>
      <c r="Z7" s="6">
        <f>'Input Table'!AC19</f>
        <v>22.1</v>
      </c>
      <c r="AA7" s="6">
        <f>'Input Table'!AD19</f>
        <v>25.7</v>
      </c>
      <c r="AB7" s="6">
        <f>'Input Table'!AE19</f>
        <v>23.7</v>
      </c>
      <c r="AC7" s="6">
        <f>'Input Table'!AF19</f>
        <v>22.7</v>
      </c>
      <c r="AD7" s="6">
        <f>'Input Table'!AG19</f>
        <v>20</v>
      </c>
      <c r="AE7" s="6">
        <f>'Input Table'!AH19</f>
        <v>28.1</v>
      </c>
      <c r="AF7" s="6">
        <f>'Input Table'!AI19</f>
        <v>19.2</v>
      </c>
      <c r="AG7" s="6">
        <f>'Input Table'!AJ19</f>
        <v>27.8</v>
      </c>
      <c r="AH7" s="6">
        <f>'Input Table'!AK19</f>
        <v>24</v>
      </c>
      <c r="AI7" s="6">
        <f>'Input Table'!AL19</f>
        <v>21.1</v>
      </c>
      <c r="AJ7" s="6" t="str">
        <f>'Input Table'!AM19</f>
        <v>-</v>
      </c>
      <c r="AK7" s="6" t="str">
        <f>'Input Table'!AN19</f>
        <v>-</v>
      </c>
      <c r="AL7" s="6" t="str">
        <f>'Input Table'!AO19</f>
        <v>-</v>
      </c>
      <c r="AM7" s="6" t="str">
        <f>'Input Table'!AP19</f>
        <v>-</v>
      </c>
      <c r="AN7" s="6">
        <f>'Input Table'!AQ19</f>
        <v>23.44</v>
      </c>
      <c r="AO7" s="6">
        <f t="shared" si="3"/>
        <v>3.44</v>
      </c>
    </row>
    <row r="8" spans="2:41" x14ac:dyDescent="0.3">
      <c r="B8" s="9">
        <f>'Input Table'!B50</f>
        <v>42828</v>
      </c>
      <c r="C8" s="10">
        <f>'Input Table'!C50</f>
        <v>15990</v>
      </c>
      <c r="D8" s="19">
        <f>'Input Table'!G50</f>
        <v>1</v>
      </c>
      <c r="E8" s="10">
        <f>'Input Table'!E50</f>
        <v>60</v>
      </c>
      <c r="F8" s="19">
        <f>'Input Table'!H50</f>
        <v>3.03</v>
      </c>
      <c r="G8" s="10">
        <f>'Input Table'!C50</f>
        <v>15990</v>
      </c>
      <c r="H8" s="10">
        <f>'Input Table'!M50</f>
        <v>60</v>
      </c>
      <c r="I8" s="10">
        <f>'Input Table'!N50</f>
        <v>80</v>
      </c>
      <c r="J8" s="10">
        <f>'Input Table'!O50</f>
        <v>90</v>
      </c>
      <c r="K8" s="10">
        <f>'Input Table'!P50</f>
        <v>60</v>
      </c>
      <c r="L8" s="10">
        <f>'Input Table'!Q50</f>
        <v>60</v>
      </c>
      <c r="M8" s="10">
        <f>'Input Table'!R50</f>
        <v>60</v>
      </c>
      <c r="N8" s="10">
        <f>'Input Table'!S50</f>
        <v>60</v>
      </c>
      <c r="O8" s="10">
        <f>'Input Table'!T50</f>
        <v>50</v>
      </c>
      <c r="P8" s="10">
        <f>'Input Table'!U50</f>
        <v>90</v>
      </c>
      <c r="Q8" s="10">
        <f>'Input Table'!V50</f>
        <v>40</v>
      </c>
      <c r="R8" s="10" t="str">
        <f>'Input Table'!W50</f>
        <v>-</v>
      </c>
      <c r="S8" s="10" t="str">
        <f>'Input Table'!X50</f>
        <v>-</v>
      </c>
      <c r="T8" s="10" t="str">
        <f>'Input Table'!Y50</f>
        <v>-</v>
      </c>
      <c r="U8" s="10" t="str">
        <f>'Input Table'!Z50</f>
        <v>-</v>
      </c>
      <c r="V8" s="10">
        <f t="shared" si="0"/>
        <v>15990</v>
      </c>
      <c r="W8" s="19">
        <f>'Input Table'!AA50</f>
        <v>65</v>
      </c>
      <c r="X8" s="6">
        <f t="shared" si="1"/>
        <v>3.03</v>
      </c>
      <c r="Y8" s="6">
        <f t="shared" si="2"/>
        <v>15990</v>
      </c>
      <c r="Z8" s="6">
        <f>'Input Table'!AC50</f>
        <v>27.7</v>
      </c>
      <c r="AA8" s="6">
        <f>'Input Table'!AD50</f>
        <v>30.3</v>
      </c>
      <c r="AB8" s="6">
        <f>'Input Table'!AE50</f>
        <v>29.4</v>
      </c>
      <c r="AC8" s="6">
        <f>'Input Table'!AF50</f>
        <v>24.5</v>
      </c>
      <c r="AD8" s="6">
        <f>'Input Table'!AG50</f>
        <v>21</v>
      </c>
      <c r="AE8" s="6">
        <f>'Input Table'!AH50</f>
        <v>27</v>
      </c>
      <c r="AF8" s="6">
        <f>'Input Table'!AI50</f>
        <v>24.2</v>
      </c>
      <c r="AG8" s="6">
        <f>'Input Table'!AJ50</f>
        <v>26.8</v>
      </c>
      <c r="AH8" s="6">
        <f>'Input Table'!AK50</f>
        <v>26.9</v>
      </c>
      <c r="AI8" s="6">
        <f>'Input Table'!AL50</f>
        <v>25.5</v>
      </c>
      <c r="AJ8" s="6" t="str">
        <f>'Input Table'!AM50</f>
        <v>-</v>
      </c>
      <c r="AK8" s="6" t="str">
        <f>'Input Table'!AN50</f>
        <v>-</v>
      </c>
      <c r="AL8" s="6" t="str">
        <f>'Input Table'!AO50</f>
        <v>-</v>
      </c>
      <c r="AM8" s="6" t="str">
        <f>'Input Table'!AP50</f>
        <v>-</v>
      </c>
      <c r="AN8" s="6">
        <f>'Input Table'!AQ50</f>
        <v>26.330000000000002</v>
      </c>
      <c r="AO8" s="6">
        <f t="shared" si="3"/>
        <v>3.03</v>
      </c>
    </row>
    <row r="9" spans="2:41" x14ac:dyDescent="0.3">
      <c r="B9" s="9">
        <f>'Input Table'!B51</f>
        <v>42829</v>
      </c>
      <c r="C9" s="10">
        <f>'Input Table'!C51</f>
        <v>16500</v>
      </c>
      <c r="D9" s="19">
        <f>'Input Table'!G51</f>
        <v>0.9</v>
      </c>
      <c r="E9" s="10">
        <f>'Input Table'!E51</f>
        <v>45</v>
      </c>
      <c r="F9" s="19">
        <f>'Input Table'!H51</f>
        <v>3.23</v>
      </c>
      <c r="G9" s="10">
        <f>'Input Table'!C51</f>
        <v>16500</v>
      </c>
      <c r="H9" s="10">
        <f>'Input Table'!M51</f>
        <v>50</v>
      </c>
      <c r="I9" s="10">
        <f>'Input Table'!N51</f>
        <v>85</v>
      </c>
      <c r="J9" s="10">
        <f>'Input Table'!O51</f>
        <v>55</v>
      </c>
      <c r="K9" s="10">
        <f>'Input Table'!P51</f>
        <v>50</v>
      </c>
      <c r="L9" s="10">
        <f>'Input Table'!Q51</f>
        <v>50</v>
      </c>
      <c r="M9" s="10">
        <f>'Input Table'!R51</f>
        <v>50</v>
      </c>
      <c r="N9" s="10">
        <f>'Input Table'!S51</f>
        <v>85</v>
      </c>
      <c r="O9" s="10">
        <f>'Input Table'!T51</f>
        <v>40</v>
      </c>
      <c r="P9" s="10">
        <f>'Input Table'!U51</f>
        <v>55</v>
      </c>
      <c r="Q9" s="10">
        <f>'Input Table'!V51</f>
        <v>70</v>
      </c>
      <c r="R9" s="10" t="str">
        <f>'Input Table'!W51</f>
        <v>-</v>
      </c>
      <c r="S9" s="10" t="str">
        <f>'Input Table'!X51</f>
        <v>-</v>
      </c>
      <c r="T9" s="10" t="str">
        <f>'Input Table'!Y51</f>
        <v>-</v>
      </c>
      <c r="U9" s="10" t="str">
        <f>'Input Table'!Z51</f>
        <v>-</v>
      </c>
      <c r="V9" s="10">
        <f t="shared" si="0"/>
        <v>16500</v>
      </c>
      <c r="W9" s="19">
        <f>'Input Table'!AA51</f>
        <v>59</v>
      </c>
      <c r="X9" s="6">
        <f t="shared" si="1"/>
        <v>3.23</v>
      </c>
      <c r="Y9" s="6">
        <f t="shared" si="2"/>
        <v>16500</v>
      </c>
      <c r="Z9" s="6">
        <f>'Input Table'!AC51</f>
        <v>35.4</v>
      </c>
      <c r="AA9" s="6">
        <f>'Input Table'!AD51</f>
        <v>40.9</v>
      </c>
      <c r="AB9" s="6">
        <f>'Input Table'!AE51</f>
        <v>38.4</v>
      </c>
      <c r="AC9" s="6">
        <f>'Input Table'!AF51</f>
        <v>34.4</v>
      </c>
      <c r="AD9" s="6">
        <f>'Input Table'!AG51</f>
        <v>33.299999999999997</v>
      </c>
      <c r="AE9" s="6">
        <f>'Input Table'!AH51</f>
        <v>40.700000000000003</v>
      </c>
      <c r="AF9" s="6">
        <f>'Input Table'!AI51</f>
        <v>37</v>
      </c>
      <c r="AG9" s="6">
        <f>'Input Table'!AJ51</f>
        <v>35.200000000000003</v>
      </c>
      <c r="AH9" s="6">
        <f>'Input Table'!AK51</f>
        <v>40</v>
      </c>
      <c r="AI9" s="6">
        <f>'Input Table'!AL51</f>
        <v>37.5</v>
      </c>
      <c r="AJ9" s="6" t="str">
        <f>'Input Table'!AM51</f>
        <v>-</v>
      </c>
      <c r="AK9" s="6" t="str">
        <f>'Input Table'!AN51</f>
        <v>-</v>
      </c>
      <c r="AL9" s="6" t="str">
        <f>'Input Table'!AO51</f>
        <v>-</v>
      </c>
      <c r="AM9" s="6" t="str">
        <f>'Input Table'!AP51</f>
        <v>-</v>
      </c>
      <c r="AN9" s="6">
        <f>'Input Table'!AQ51</f>
        <v>37.279999999999994</v>
      </c>
      <c r="AO9" s="6">
        <f t="shared" si="3"/>
        <v>3.23</v>
      </c>
    </row>
    <row r="10" spans="2:41" x14ac:dyDescent="0.3">
      <c r="B10" s="9">
        <f>'Input Table'!B52</f>
        <v>42830</v>
      </c>
      <c r="C10" s="10">
        <f>'Input Table'!C52</f>
        <v>16750</v>
      </c>
      <c r="D10" s="19">
        <f>'Input Table'!G52</f>
        <v>0.85</v>
      </c>
      <c r="E10" s="10">
        <f>'Input Table'!E52</f>
        <v>30</v>
      </c>
      <c r="F10" s="19">
        <f>'Input Table'!H52</f>
        <v>3.03</v>
      </c>
      <c r="G10" s="10">
        <f>'Input Table'!C52</f>
        <v>16750</v>
      </c>
      <c r="H10" s="10">
        <f>'Input Table'!M52</f>
        <v>55</v>
      </c>
      <c r="I10" s="10">
        <f>'Input Table'!N52</f>
        <v>70</v>
      </c>
      <c r="J10" s="10">
        <f>'Input Table'!O52</f>
        <v>50</v>
      </c>
      <c r="K10" s="10">
        <f>'Input Table'!P52</f>
        <v>75</v>
      </c>
      <c r="L10" s="10">
        <f>'Input Table'!Q52</f>
        <v>55</v>
      </c>
      <c r="M10" s="10">
        <f>'Input Table'!R52</f>
        <v>65</v>
      </c>
      <c r="N10" s="10">
        <f>'Input Table'!S52</f>
        <v>90</v>
      </c>
      <c r="O10" s="10">
        <f>'Input Table'!T52</f>
        <v>45</v>
      </c>
      <c r="P10" s="10">
        <f>'Input Table'!U52</f>
        <v>50</v>
      </c>
      <c r="Q10" s="10">
        <f>'Input Table'!V52</f>
        <v>65</v>
      </c>
      <c r="R10" s="10" t="str">
        <f>'Input Table'!W52</f>
        <v>-</v>
      </c>
      <c r="S10" s="10" t="str">
        <f>'Input Table'!X52</f>
        <v>-</v>
      </c>
      <c r="T10" s="10" t="str">
        <f>'Input Table'!Y52</f>
        <v>-</v>
      </c>
      <c r="U10" s="10" t="str">
        <f>'Input Table'!Z52</f>
        <v>-</v>
      </c>
      <c r="V10" s="10">
        <f t="shared" si="0"/>
        <v>16750</v>
      </c>
      <c r="W10" s="19">
        <f>'Input Table'!AA52</f>
        <v>62</v>
      </c>
      <c r="X10" s="6">
        <f t="shared" si="1"/>
        <v>3.03</v>
      </c>
      <c r="Y10" s="6">
        <f t="shared" si="2"/>
        <v>16750</v>
      </c>
      <c r="Z10" s="6">
        <f>'Input Table'!AC52</f>
        <v>42.7</v>
      </c>
      <c r="AA10" s="6">
        <f>'Input Table'!AD52</f>
        <v>52.9</v>
      </c>
      <c r="AB10" s="6">
        <f>'Input Table'!AE52</f>
        <v>54.4</v>
      </c>
      <c r="AC10" s="6">
        <f>'Input Table'!AF52</f>
        <v>48</v>
      </c>
      <c r="AD10" s="6">
        <f>'Input Table'!AG52</f>
        <v>45.9</v>
      </c>
      <c r="AE10" s="6">
        <f>'Input Table'!AH52</f>
        <v>47.6</v>
      </c>
      <c r="AF10" s="6">
        <f>'Input Table'!AI52</f>
        <v>52.8</v>
      </c>
      <c r="AG10" s="6">
        <f>'Input Table'!AJ52</f>
        <v>47.2</v>
      </c>
      <c r="AH10" s="6">
        <f>'Input Table'!AK52</f>
        <v>52.8</v>
      </c>
      <c r="AI10" s="6">
        <f>'Input Table'!AL52</f>
        <v>51.2</v>
      </c>
      <c r="AJ10" s="6" t="str">
        <f>'Input Table'!AM52</f>
        <v>-</v>
      </c>
      <c r="AK10" s="6" t="str">
        <f>'Input Table'!AN52</f>
        <v>-</v>
      </c>
      <c r="AL10" s="6" t="str">
        <f>'Input Table'!AO52</f>
        <v>-</v>
      </c>
      <c r="AM10" s="6" t="str">
        <f>'Input Table'!AP52</f>
        <v>-</v>
      </c>
      <c r="AN10" s="6">
        <f>'Input Table'!AQ52</f>
        <v>49.55</v>
      </c>
      <c r="AO10" s="6">
        <f t="shared" si="3"/>
        <v>3.03</v>
      </c>
    </row>
    <row r="11" spans="2:41" x14ac:dyDescent="0.3">
      <c r="B11" s="9">
        <f>'Input Table'!B53</f>
        <v>42831</v>
      </c>
      <c r="C11" s="10">
        <f>'Input Table'!C53</f>
        <v>17100</v>
      </c>
      <c r="D11" s="19">
        <f>'Input Table'!G53</f>
        <v>0.7</v>
      </c>
      <c r="E11" s="10">
        <f>'Input Table'!E53</f>
        <v>25</v>
      </c>
      <c r="F11" s="19">
        <f>'Input Table'!H53</f>
        <v>2.5499999999999998</v>
      </c>
      <c r="G11" s="10">
        <f>'Input Table'!C53</f>
        <v>17100</v>
      </c>
      <c r="H11" s="10">
        <f>'Input Table'!M53</f>
        <v>50</v>
      </c>
      <c r="I11" s="10">
        <f>'Input Table'!N53</f>
        <v>65</v>
      </c>
      <c r="J11" s="10">
        <f>'Input Table'!O53</f>
        <v>40</v>
      </c>
      <c r="K11" s="10">
        <f>'Input Table'!P53</f>
        <v>65</v>
      </c>
      <c r="L11" s="10">
        <f>'Input Table'!Q53</f>
        <v>50</v>
      </c>
      <c r="M11" s="10">
        <f>'Input Table'!R53</f>
        <v>60</v>
      </c>
      <c r="N11" s="10">
        <f>'Input Table'!S53</f>
        <v>55</v>
      </c>
      <c r="O11" s="10">
        <f>'Input Table'!T53</f>
        <v>90</v>
      </c>
      <c r="P11" s="10">
        <f>'Input Table'!U53</f>
        <v>40</v>
      </c>
      <c r="Q11" s="10">
        <f>'Input Table'!V53</f>
        <v>60</v>
      </c>
      <c r="R11" s="10" t="str">
        <f>'Input Table'!W53</f>
        <v>-</v>
      </c>
      <c r="S11" s="10" t="str">
        <f>'Input Table'!X53</f>
        <v>-</v>
      </c>
      <c r="T11" s="10" t="str">
        <f>'Input Table'!Y53</f>
        <v>-</v>
      </c>
      <c r="U11" s="10" t="str">
        <f>'Input Table'!Z53</f>
        <v>-</v>
      </c>
      <c r="V11" s="10">
        <f t="shared" si="0"/>
        <v>17100</v>
      </c>
      <c r="W11" s="19">
        <f>'Input Table'!AA53</f>
        <v>57.5</v>
      </c>
      <c r="X11" s="6">
        <f t="shared" si="1"/>
        <v>2.5499999999999998</v>
      </c>
      <c r="Y11" s="6">
        <f t="shared" si="2"/>
        <v>17100</v>
      </c>
      <c r="Z11" s="6">
        <f>'Input Table'!AC53</f>
        <v>42.8</v>
      </c>
      <c r="AA11" s="6">
        <f>'Input Table'!AD53</f>
        <v>44.9</v>
      </c>
      <c r="AB11" s="6">
        <f>'Input Table'!AE53</f>
        <v>47.8</v>
      </c>
      <c r="AC11" s="6">
        <f>'Input Table'!AF53</f>
        <v>36.5</v>
      </c>
      <c r="AD11" s="6">
        <f>'Input Table'!AG53</f>
        <v>36.4</v>
      </c>
      <c r="AE11" s="6">
        <f>'Input Table'!AH53</f>
        <v>43.8</v>
      </c>
      <c r="AF11" s="6">
        <f>'Input Table'!AI53</f>
        <v>42.2</v>
      </c>
      <c r="AG11" s="6">
        <f>'Input Table'!AJ53</f>
        <v>49.4</v>
      </c>
      <c r="AH11" s="6">
        <f>'Input Table'!AK53</f>
        <v>43.5</v>
      </c>
      <c r="AI11" s="6">
        <f>'Input Table'!AL53</f>
        <v>43.9</v>
      </c>
      <c r="AJ11" s="6" t="str">
        <f>'Input Table'!AM53</f>
        <v>-</v>
      </c>
      <c r="AK11" s="6" t="str">
        <f>'Input Table'!AN53</f>
        <v>-</v>
      </c>
      <c r="AL11" s="6" t="str">
        <f>'Input Table'!AO53</f>
        <v>-</v>
      </c>
      <c r="AM11" s="6" t="str">
        <f>'Input Table'!AP53</f>
        <v>-</v>
      </c>
      <c r="AN11" s="6">
        <f>'Input Table'!AQ53</f>
        <v>43.11999999999999</v>
      </c>
      <c r="AO11" s="6">
        <f t="shared" si="3"/>
        <v>2.5499999999999998</v>
      </c>
    </row>
    <row r="12" spans="2:41" x14ac:dyDescent="0.3">
      <c r="B12" s="9">
        <f>'Input Table'!B54</f>
        <v>42832</v>
      </c>
      <c r="C12" s="10">
        <f>'Input Table'!C54</f>
        <v>17400</v>
      </c>
      <c r="D12" s="19">
        <f>'Input Table'!G54</f>
        <v>0.7</v>
      </c>
      <c r="E12" s="10">
        <f>'Input Table'!E54</f>
        <v>30</v>
      </c>
      <c r="F12" s="19">
        <f>'Input Table'!H54</f>
        <v>2.5499999999999998</v>
      </c>
      <c r="G12" s="10">
        <f>'Input Table'!C54</f>
        <v>17400</v>
      </c>
      <c r="H12" s="10">
        <f>'Input Table'!M54</f>
        <v>40</v>
      </c>
      <c r="I12" s="10">
        <f>'Input Table'!N54</f>
        <v>60</v>
      </c>
      <c r="J12" s="10">
        <f>'Input Table'!O54</f>
        <v>45</v>
      </c>
      <c r="K12" s="10">
        <f>'Input Table'!P54</f>
        <v>60</v>
      </c>
      <c r="L12" s="10">
        <f>'Input Table'!Q54</f>
        <v>40</v>
      </c>
      <c r="M12" s="10">
        <f>'Input Table'!R54</f>
        <v>50</v>
      </c>
      <c r="N12" s="10">
        <f>'Input Table'!S54</f>
        <v>50</v>
      </c>
      <c r="O12" s="10">
        <f>'Input Table'!T54</f>
        <v>55</v>
      </c>
      <c r="P12" s="10">
        <f>'Input Table'!U54</f>
        <v>45</v>
      </c>
      <c r="Q12" s="10">
        <f>'Input Table'!V54</f>
        <v>50</v>
      </c>
      <c r="R12" s="10" t="str">
        <f>'Input Table'!W54</f>
        <v>-</v>
      </c>
      <c r="S12" s="10" t="str">
        <f>'Input Table'!X54</f>
        <v>-</v>
      </c>
      <c r="T12" s="10" t="str">
        <f>'Input Table'!Y54</f>
        <v>-</v>
      </c>
      <c r="U12" s="10" t="str">
        <f>'Input Table'!Z54</f>
        <v>-</v>
      </c>
      <c r="V12" s="10">
        <f t="shared" si="0"/>
        <v>17400</v>
      </c>
      <c r="W12" s="19">
        <f>'Input Table'!AA54</f>
        <v>49.5</v>
      </c>
      <c r="X12" s="6">
        <f t="shared" si="1"/>
        <v>2.5499999999999998</v>
      </c>
      <c r="Y12" s="6">
        <f t="shared" si="2"/>
        <v>17400</v>
      </c>
      <c r="Z12" s="6">
        <f>'Input Table'!AC54</f>
        <v>41.9</v>
      </c>
      <c r="AA12" s="6">
        <f>'Input Table'!AD54</f>
        <v>41</v>
      </c>
      <c r="AB12" s="6">
        <f>'Input Table'!AE54</f>
        <v>44.7</v>
      </c>
      <c r="AC12" s="6">
        <f>'Input Table'!AF54</f>
        <v>33</v>
      </c>
      <c r="AD12" s="6">
        <f>'Input Table'!AG54</f>
        <v>41.3</v>
      </c>
      <c r="AE12" s="6">
        <f>'Input Table'!AH54</f>
        <v>41.9</v>
      </c>
      <c r="AF12" s="6">
        <f>'Input Table'!AI54</f>
        <v>38.799999999999997</v>
      </c>
      <c r="AG12" s="6">
        <f>'Input Table'!AJ54</f>
        <v>44.6</v>
      </c>
      <c r="AH12" s="6">
        <f>'Input Table'!AK54</f>
        <v>39.4</v>
      </c>
      <c r="AI12" s="6">
        <f>'Input Table'!AL54</f>
        <v>41.6</v>
      </c>
      <c r="AJ12" s="6" t="str">
        <f>'Input Table'!AM54</f>
        <v>-</v>
      </c>
      <c r="AK12" s="6" t="str">
        <f>'Input Table'!AN54</f>
        <v>-</v>
      </c>
      <c r="AL12" s="6" t="str">
        <f>'Input Table'!AO54</f>
        <v>-</v>
      </c>
      <c r="AM12" s="6" t="str">
        <f>'Input Table'!AP54</f>
        <v>-</v>
      </c>
      <c r="AN12" s="6">
        <f>'Input Table'!AQ54</f>
        <v>40.820000000000007</v>
      </c>
      <c r="AO12" s="6">
        <f t="shared" si="3"/>
        <v>2.5499999999999998</v>
      </c>
    </row>
    <row r="13" spans="2:41" x14ac:dyDescent="0.3">
      <c r="B13" s="9">
        <f>'Input Table'!B55</f>
        <v>42833</v>
      </c>
      <c r="C13" s="10">
        <f>'Input Table'!C55</f>
        <v>17900</v>
      </c>
      <c r="D13" s="19">
        <f>'Input Table'!G55</f>
        <v>0.7</v>
      </c>
      <c r="E13" s="10">
        <f>'Input Table'!E55</f>
        <v>40</v>
      </c>
      <c r="F13" s="19">
        <f>'Input Table'!H55</f>
        <v>2.5499999999999998</v>
      </c>
      <c r="G13" s="10">
        <f>'Input Table'!C55</f>
        <v>17900</v>
      </c>
      <c r="H13" s="10">
        <f>'Input Table'!M55</f>
        <v>45</v>
      </c>
      <c r="I13" s="10">
        <f>'Input Table'!N55</f>
        <v>50</v>
      </c>
      <c r="J13" s="10">
        <f>'Input Table'!O55</f>
        <v>90</v>
      </c>
      <c r="K13" s="10">
        <f>'Input Table'!P55</f>
        <v>50</v>
      </c>
      <c r="L13" s="10">
        <f>'Input Table'!Q55</f>
        <v>45</v>
      </c>
      <c r="M13" s="10">
        <f>'Input Table'!R55</f>
        <v>85</v>
      </c>
      <c r="N13" s="10">
        <f>'Input Table'!S55</f>
        <v>40</v>
      </c>
      <c r="O13" s="10">
        <f>'Input Table'!T55</f>
        <v>50</v>
      </c>
      <c r="P13" s="10">
        <f>'Input Table'!U55</f>
        <v>90</v>
      </c>
      <c r="Q13" s="10">
        <f>'Input Table'!V55</f>
        <v>50</v>
      </c>
      <c r="R13" s="10" t="str">
        <f>'Input Table'!W55</f>
        <v>-</v>
      </c>
      <c r="S13" s="10" t="str">
        <f>'Input Table'!X55</f>
        <v>-</v>
      </c>
      <c r="T13" s="10" t="str">
        <f>'Input Table'!Y55</f>
        <v>-</v>
      </c>
      <c r="U13" s="10" t="str">
        <f>'Input Table'!Z55</f>
        <v>-</v>
      </c>
      <c r="V13" s="10">
        <f t="shared" si="0"/>
        <v>17900</v>
      </c>
      <c r="W13" s="19">
        <f>'Input Table'!AA55</f>
        <v>59.5</v>
      </c>
      <c r="X13" s="6">
        <f t="shared" si="1"/>
        <v>2.5499999999999998</v>
      </c>
      <c r="Y13" s="6">
        <f t="shared" si="2"/>
        <v>17900</v>
      </c>
      <c r="Z13" s="6">
        <f>'Input Table'!AC55</f>
        <v>51.5</v>
      </c>
      <c r="AA13" s="6">
        <f>'Input Table'!AD55</f>
        <v>50.7</v>
      </c>
      <c r="AB13" s="6">
        <f>'Input Table'!AE55</f>
        <v>59.4</v>
      </c>
      <c r="AC13" s="6">
        <f>'Input Table'!AF55</f>
        <v>50.2</v>
      </c>
      <c r="AD13" s="6">
        <f>'Input Table'!AG55</f>
        <v>48.4</v>
      </c>
      <c r="AE13" s="6">
        <f>'Input Table'!AH55</f>
        <v>51.4</v>
      </c>
      <c r="AF13" s="6">
        <f>'Input Table'!AI55</f>
        <v>47.4</v>
      </c>
      <c r="AG13" s="6">
        <f>'Input Table'!AJ55</f>
        <v>51.3</v>
      </c>
      <c r="AH13" s="6">
        <f>'Input Table'!AK55</f>
        <v>38.299999999999997</v>
      </c>
      <c r="AI13" s="6">
        <f>'Input Table'!AL55</f>
        <v>44.1</v>
      </c>
      <c r="AJ13" s="6" t="str">
        <f>'Input Table'!AM55</f>
        <v>-</v>
      </c>
      <c r="AK13" s="6" t="str">
        <f>'Input Table'!AN55</f>
        <v>-</v>
      </c>
      <c r="AL13" s="6" t="str">
        <f>'Input Table'!AO55</f>
        <v>-</v>
      </c>
      <c r="AM13" s="6" t="str">
        <f>'Input Table'!AP55</f>
        <v>-</v>
      </c>
      <c r="AN13" s="6">
        <f>'Input Table'!AQ55</f>
        <v>49.269999999999996</v>
      </c>
      <c r="AO13" s="6">
        <f t="shared" si="3"/>
        <v>2.5499999999999998</v>
      </c>
    </row>
    <row r="14" spans="2:41" x14ac:dyDescent="0.3">
      <c r="B14" s="9">
        <f>'Input Table'!B56</f>
        <v>42834</v>
      </c>
      <c r="C14" s="10">
        <f>'Input Table'!C56</f>
        <v>18100</v>
      </c>
      <c r="D14" s="19">
        <f>'Input Table'!G56</f>
        <v>0.65</v>
      </c>
      <c r="E14" s="10">
        <f>'Input Table'!E56</f>
        <v>50</v>
      </c>
      <c r="F14" s="19">
        <f>'Input Table'!H56</f>
        <v>2.44</v>
      </c>
      <c r="G14" s="10">
        <f>'Input Table'!C56</f>
        <v>18100</v>
      </c>
      <c r="H14" s="10">
        <f>'Input Table'!M56</f>
        <v>50</v>
      </c>
      <c r="I14" s="10">
        <f>'Input Table'!N56</f>
        <v>50</v>
      </c>
      <c r="J14" s="10">
        <f>'Input Table'!O56</f>
        <v>55</v>
      </c>
      <c r="K14" s="10">
        <f>'Input Table'!P56</f>
        <v>55</v>
      </c>
      <c r="L14" s="10">
        <f>'Input Table'!Q56</f>
        <v>50</v>
      </c>
      <c r="M14" s="10">
        <f>'Input Table'!R56</f>
        <v>90</v>
      </c>
      <c r="N14" s="10">
        <f>'Input Table'!S56</f>
        <v>45</v>
      </c>
      <c r="O14" s="10">
        <f>'Input Table'!T56</f>
        <v>50</v>
      </c>
      <c r="P14" s="10">
        <f>'Input Table'!U56</f>
        <v>55</v>
      </c>
      <c r="Q14" s="10">
        <f>'Input Table'!V56</f>
        <v>50</v>
      </c>
      <c r="R14" s="10" t="str">
        <f>'Input Table'!W56</f>
        <v>-</v>
      </c>
      <c r="S14" s="10" t="str">
        <f>'Input Table'!X56</f>
        <v>-</v>
      </c>
      <c r="T14" s="10" t="str">
        <f>'Input Table'!Y56</f>
        <v>-</v>
      </c>
      <c r="U14" s="10" t="str">
        <f>'Input Table'!Z56</f>
        <v>-</v>
      </c>
      <c r="V14" s="10">
        <f t="shared" si="0"/>
        <v>18100</v>
      </c>
      <c r="W14" s="19">
        <f>'Input Table'!AA56</f>
        <v>55</v>
      </c>
      <c r="X14" s="6">
        <f t="shared" si="1"/>
        <v>2.44</v>
      </c>
      <c r="Y14" s="6">
        <f t="shared" si="2"/>
        <v>18100</v>
      </c>
      <c r="Z14" s="6">
        <f>'Input Table'!AC56</f>
        <v>51.4</v>
      </c>
      <c r="AA14" s="6">
        <f>'Input Table'!AD56</f>
        <v>52.5</v>
      </c>
      <c r="AB14" s="6">
        <f>'Input Table'!AE56</f>
        <v>56.4</v>
      </c>
      <c r="AC14" s="6">
        <f>'Input Table'!AF56</f>
        <v>53</v>
      </c>
      <c r="AD14" s="6">
        <f>'Input Table'!AG56</f>
        <v>49.5</v>
      </c>
      <c r="AE14" s="6">
        <f>'Input Table'!AH56</f>
        <v>48.6</v>
      </c>
      <c r="AF14" s="6">
        <f>'Input Table'!AI56</f>
        <v>54</v>
      </c>
      <c r="AG14" s="6">
        <f>'Input Table'!AJ56</f>
        <v>60.1</v>
      </c>
      <c r="AH14" s="6">
        <f>'Input Table'!AK56</f>
        <v>51.1</v>
      </c>
      <c r="AI14" s="6">
        <f>'Input Table'!AL56</f>
        <v>50</v>
      </c>
      <c r="AJ14" s="6" t="str">
        <f>'Input Table'!AM56</f>
        <v>-</v>
      </c>
      <c r="AK14" s="6" t="str">
        <f>'Input Table'!AN56</f>
        <v>-</v>
      </c>
      <c r="AL14" s="6" t="str">
        <f>'Input Table'!AO56</f>
        <v>-</v>
      </c>
      <c r="AM14" s="6" t="str">
        <f>'Input Table'!AP56</f>
        <v>-</v>
      </c>
      <c r="AN14" s="6">
        <f>'Input Table'!AQ56</f>
        <v>52.660000000000011</v>
      </c>
      <c r="AO14" s="6">
        <f t="shared" si="3"/>
        <v>2.44</v>
      </c>
    </row>
    <row r="15" spans="2:41" x14ac:dyDescent="0.3">
      <c r="B15" s="9">
        <f>'Input Table'!B57</f>
        <v>42835</v>
      </c>
      <c r="C15" s="10">
        <f>'Input Table'!C57</f>
        <v>18200</v>
      </c>
      <c r="D15" s="19">
        <f>'Input Table'!G57</f>
        <v>0.65</v>
      </c>
      <c r="E15" s="10">
        <f>'Input Table'!E57</f>
        <v>50</v>
      </c>
      <c r="F15" s="19">
        <f>'Input Table'!H57</f>
        <v>2.44</v>
      </c>
      <c r="G15" s="10">
        <f>'Input Table'!C57</f>
        <v>18200</v>
      </c>
      <c r="H15" s="10">
        <f>'Input Table'!M57</f>
        <v>50</v>
      </c>
      <c r="I15" s="10">
        <f>'Input Table'!N57</f>
        <v>50</v>
      </c>
      <c r="J15" s="10">
        <f>'Input Table'!O57</f>
        <v>50</v>
      </c>
      <c r="K15" s="10">
        <f>'Input Table'!P57</f>
        <v>50</v>
      </c>
      <c r="L15" s="10">
        <f>'Input Table'!Q57</f>
        <v>55</v>
      </c>
      <c r="M15" s="10">
        <f>'Input Table'!R57</f>
        <v>55</v>
      </c>
      <c r="N15" s="10">
        <f>'Input Table'!S57</f>
        <v>90</v>
      </c>
      <c r="O15" s="10">
        <f>'Input Table'!T57</f>
        <v>50</v>
      </c>
      <c r="P15" s="10">
        <f>'Input Table'!U57</f>
        <v>85</v>
      </c>
      <c r="Q15" s="10">
        <f>'Input Table'!V57</f>
        <v>40</v>
      </c>
      <c r="R15" s="10" t="str">
        <f>'Input Table'!W57</f>
        <v>-</v>
      </c>
      <c r="S15" s="10" t="str">
        <f>'Input Table'!X57</f>
        <v>-</v>
      </c>
      <c r="T15" s="10" t="str">
        <f>'Input Table'!Y57</f>
        <v>-</v>
      </c>
      <c r="U15" s="10" t="str">
        <f>'Input Table'!Z57</f>
        <v>-</v>
      </c>
      <c r="V15" s="10">
        <f t="shared" si="0"/>
        <v>18200</v>
      </c>
      <c r="W15" s="19">
        <f>'Input Table'!AA57</f>
        <v>57.5</v>
      </c>
      <c r="X15" s="6">
        <f t="shared" si="1"/>
        <v>2.44</v>
      </c>
      <c r="Y15" s="6">
        <f t="shared" si="2"/>
        <v>18200</v>
      </c>
      <c r="Z15" s="6">
        <f>'Input Table'!AC57</f>
        <v>42</v>
      </c>
      <c r="AA15" s="6">
        <f>'Input Table'!AD57</f>
        <v>46.7</v>
      </c>
      <c r="AB15" s="6">
        <f>'Input Table'!AE57</f>
        <v>47.2</v>
      </c>
      <c r="AC15" s="6">
        <f>'Input Table'!AF57</f>
        <v>42.3</v>
      </c>
      <c r="AD15" s="6">
        <f>'Input Table'!AG57</f>
        <v>38.9</v>
      </c>
      <c r="AE15" s="6">
        <f>'Input Table'!AH57</f>
        <v>38.6</v>
      </c>
      <c r="AF15" s="6">
        <f>'Input Table'!AI57</f>
        <v>40.799999999999997</v>
      </c>
      <c r="AG15" s="6">
        <f>'Input Table'!AJ57</f>
        <v>46.4</v>
      </c>
      <c r="AH15" s="6">
        <f>'Input Table'!AK57</f>
        <v>39.299999999999997</v>
      </c>
      <c r="AI15" s="6">
        <f>'Input Table'!AL57</f>
        <v>39.299999999999997</v>
      </c>
      <c r="AJ15" s="6" t="str">
        <f>'Input Table'!AM57</f>
        <v>-</v>
      </c>
      <c r="AK15" s="6" t="str">
        <f>'Input Table'!AN57</f>
        <v>-</v>
      </c>
      <c r="AL15" s="6" t="str">
        <f>'Input Table'!AO57</f>
        <v>-</v>
      </c>
      <c r="AM15" s="6" t="str">
        <f>'Input Table'!AP57</f>
        <v>-</v>
      </c>
      <c r="AN15" s="6">
        <f>'Input Table'!AQ57</f>
        <v>42.15</v>
      </c>
      <c r="AO15" s="6">
        <f t="shared" si="3"/>
        <v>2.44</v>
      </c>
    </row>
    <row r="16" spans="2:41" x14ac:dyDescent="0.3">
      <c r="B16" s="9">
        <f>'Input Table'!B58</f>
        <v>42836</v>
      </c>
      <c r="C16" s="10">
        <f>'Input Table'!C58</f>
        <v>18300</v>
      </c>
      <c r="D16" s="19">
        <f>'Input Table'!G58</f>
        <v>0.65</v>
      </c>
      <c r="E16" s="10">
        <f>'Input Table'!E58</f>
        <v>65</v>
      </c>
      <c r="F16" s="19">
        <f>'Input Table'!H58</f>
        <v>2.17</v>
      </c>
      <c r="G16" s="10">
        <f>'Input Table'!C58</f>
        <v>18300</v>
      </c>
      <c r="H16" s="10">
        <f>'Input Table'!M58</f>
        <v>40</v>
      </c>
      <c r="I16" s="10">
        <f>'Input Table'!N58</f>
        <v>50</v>
      </c>
      <c r="J16" s="10">
        <f>'Input Table'!O58</f>
        <v>40</v>
      </c>
      <c r="K16" s="10">
        <f>'Input Table'!P58</f>
        <v>40</v>
      </c>
      <c r="L16" s="10">
        <f>'Input Table'!Q58</f>
        <v>50</v>
      </c>
      <c r="M16" s="10">
        <f>'Input Table'!R58</f>
        <v>50</v>
      </c>
      <c r="N16" s="10">
        <f>'Input Table'!S58</f>
        <v>55</v>
      </c>
      <c r="O16" s="10">
        <f>'Input Table'!T58</f>
        <v>55</v>
      </c>
      <c r="P16" s="10">
        <f>'Input Table'!U58</f>
        <v>75</v>
      </c>
      <c r="Q16" s="10">
        <f>'Input Table'!V58</f>
        <v>70</v>
      </c>
      <c r="R16" s="10" t="str">
        <f>'Input Table'!W58</f>
        <v>-</v>
      </c>
      <c r="S16" s="10" t="str">
        <f>'Input Table'!X58</f>
        <v>-</v>
      </c>
      <c r="T16" s="10" t="str">
        <f>'Input Table'!Y58</f>
        <v>-</v>
      </c>
      <c r="U16" s="10" t="str">
        <f>'Input Table'!Z58</f>
        <v>-</v>
      </c>
      <c r="V16" s="10">
        <f t="shared" si="0"/>
        <v>18300</v>
      </c>
      <c r="W16" s="19">
        <f>'Input Table'!AA58</f>
        <v>52.5</v>
      </c>
      <c r="X16" s="6">
        <f t="shared" si="1"/>
        <v>2.17</v>
      </c>
      <c r="Y16" s="6">
        <f t="shared" si="2"/>
        <v>18300</v>
      </c>
      <c r="Z16" s="6">
        <f>'Input Table'!AC58</f>
        <v>38</v>
      </c>
      <c r="AA16" s="6">
        <f>'Input Table'!AD58</f>
        <v>50.9</v>
      </c>
      <c r="AB16" s="6">
        <f>'Input Table'!AE58</f>
        <v>42.2</v>
      </c>
      <c r="AC16" s="6">
        <f>'Input Table'!AF58</f>
        <v>38.4</v>
      </c>
      <c r="AD16" s="6">
        <f>'Input Table'!AG58</f>
        <v>37</v>
      </c>
      <c r="AE16" s="6">
        <f>'Input Table'!AH58</f>
        <v>41</v>
      </c>
      <c r="AF16" s="6">
        <f>'Input Table'!AI58</f>
        <v>37.4</v>
      </c>
      <c r="AG16" s="6">
        <f>'Input Table'!AJ58</f>
        <v>41.3</v>
      </c>
      <c r="AH16" s="6">
        <f>'Input Table'!AK58</f>
        <v>37.1</v>
      </c>
      <c r="AI16" s="6">
        <f>'Input Table'!AL58</f>
        <v>35.6</v>
      </c>
      <c r="AJ16" s="6" t="str">
        <f>'Input Table'!AM58</f>
        <v>-</v>
      </c>
      <c r="AK16" s="6" t="str">
        <f>'Input Table'!AN58</f>
        <v>-</v>
      </c>
      <c r="AL16" s="6" t="str">
        <f>'Input Table'!AO58</f>
        <v>-</v>
      </c>
      <c r="AM16" s="6" t="str">
        <f>'Input Table'!AP58</f>
        <v>-</v>
      </c>
      <c r="AN16" s="6">
        <f>'Input Table'!AQ58</f>
        <v>39.890000000000008</v>
      </c>
      <c r="AO16" s="6">
        <f t="shared" si="3"/>
        <v>2.17</v>
      </c>
    </row>
    <row r="17" spans="2:41" x14ac:dyDescent="0.3">
      <c r="B17" s="9">
        <f>'Input Table'!B59</f>
        <v>42837</v>
      </c>
      <c r="C17" s="10">
        <f>'Input Table'!C59</f>
        <v>18500</v>
      </c>
      <c r="D17" s="19">
        <f>'Input Table'!G59</f>
        <v>0.73</v>
      </c>
      <c r="E17" s="10">
        <f>'Input Table'!E59</f>
        <v>60</v>
      </c>
      <c r="F17" s="19">
        <f>'Input Table'!H59</f>
        <v>2.4900000000000002</v>
      </c>
      <c r="G17" s="10">
        <f>'Input Table'!C59</f>
        <v>18500</v>
      </c>
      <c r="H17" s="10">
        <f>'Input Table'!M59</f>
        <v>40</v>
      </c>
      <c r="I17" s="10">
        <f>'Input Table'!N59</f>
        <v>50</v>
      </c>
      <c r="J17" s="10">
        <f>'Input Table'!O59</f>
        <v>45</v>
      </c>
      <c r="K17" s="10">
        <f>'Input Table'!P59</f>
        <v>45</v>
      </c>
      <c r="L17" s="10">
        <f>'Input Table'!Q59</f>
        <v>40</v>
      </c>
      <c r="M17" s="10">
        <f>'Input Table'!R59</f>
        <v>40</v>
      </c>
      <c r="N17" s="10">
        <f>'Input Table'!S59</f>
        <v>51</v>
      </c>
      <c r="O17" s="10">
        <f>'Input Table'!T59</f>
        <v>49</v>
      </c>
      <c r="P17" s="10">
        <f>'Input Table'!U59</f>
        <v>65</v>
      </c>
      <c r="Q17" s="10">
        <f>'Input Table'!V59</f>
        <v>65</v>
      </c>
      <c r="R17" s="10" t="str">
        <f>'Input Table'!W59</f>
        <v>-</v>
      </c>
      <c r="S17" s="10" t="str">
        <f>'Input Table'!X59</f>
        <v>-</v>
      </c>
      <c r="T17" s="10" t="str">
        <f>'Input Table'!Y59</f>
        <v>-</v>
      </c>
      <c r="U17" s="10" t="str">
        <f>'Input Table'!Z59</f>
        <v>-</v>
      </c>
      <c r="V17" s="10">
        <f t="shared" si="0"/>
        <v>18500</v>
      </c>
      <c r="W17" s="19">
        <f>'Input Table'!AA59</f>
        <v>49</v>
      </c>
      <c r="X17" s="6">
        <f t="shared" si="1"/>
        <v>2.4900000000000002</v>
      </c>
      <c r="Y17" s="6">
        <f t="shared" si="2"/>
        <v>18500</v>
      </c>
      <c r="Z17" s="6">
        <f>'Input Table'!AC59</f>
        <v>42.4</v>
      </c>
      <c r="AA17" s="6">
        <f>'Input Table'!AD59</f>
        <v>38.799999999999997</v>
      </c>
      <c r="AB17" s="6">
        <f>'Input Table'!AE59</f>
        <v>37.799999999999997</v>
      </c>
      <c r="AC17" s="6">
        <f>'Input Table'!AF59</f>
        <v>25.3</v>
      </c>
      <c r="AD17" s="6">
        <f>'Input Table'!AG59</f>
        <v>30.3</v>
      </c>
      <c r="AE17" s="6">
        <f>'Input Table'!AH59</f>
        <v>35.700000000000003</v>
      </c>
      <c r="AF17" s="6">
        <f>'Input Table'!AI59</f>
        <v>36.5</v>
      </c>
      <c r="AG17" s="6">
        <f>'Input Table'!AJ59</f>
        <v>43.1</v>
      </c>
      <c r="AH17" s="6">
        <f>'Input Table'!AK59</f>
        <v>29</v>
      </c>
      <c r="AI17" s="6">
        <f>'Input Table'!AL59</f>
        <v>23.5</v>
      </c>
      <c r="AJ17" s="6" t="str">
        <f>'Input Table'!AM59</f>
        <v>-</v>
      </c>
      <c r="AK17" s="6" t="str">
        <f>'Input Table'!AN59</f>
        <v>-</v>
      </c>
      <c r="AL17" s="6" t="str">
        <f>'Input Table'!AO59</f>
        <v>-</v>
      </c>
      <c r="AM17" s="6" t="str">
        <f>'Input Table'!AP59</f>
        <v>-</v>
      </c>
      <c r="AN17" s="6">
        <f>'Input Table'!AQ59</f>
        <v>34.24</v>
      </c>
      <c r="AO17" s="6">
        <f t="shared" si="3"/>
        <v>2.4900000000000002</v>
      </c>
    </row>
    <row r="18" spans="2:41" x14ac:dyDescent="0.3">
      <c r="B18" s="9">
        <f>'Input Table'!B60</f>
        <v>42838</v>
      </c>
      <c r="C18" s="10">
        <f>'Input Table'!C60</f>
        <v>19100</v>
      </c>
      <c r="D18" s="19">
        <f>'Input Table'!G60</f>
        <v>0.65</v>
      </c>
      <c r="E18" s="10">
        <f>'Input Table'!E60</f>
        <v>45</v>
      </c>
      <c r="F18" s="19">
        <f>'Input Table'!H60</f>
        <v>2.4900000000000002</v>
      </c>
      <c r="G18" s="10">
        <f>'Input Table'!C60</f>
        <v>19100</v>
      </c>
      <c r="H18" s="10">
        <f>'Input Table'!M60</f>
        <v>35</v>
      </c>
      <c r="I18" s="10">
        <f>'Input Table'!N60</f>
        <v>65</v>
      </c>
      <c r="J18" s="10">
        <f>'Input Table'!O60</f>
        <v>50</v>
      </c>
      <c r="K18" s="10">
        <f>'Input Table'!P60</f>
        <v>50</v>
      </c>
      <c r="L18" s="10">
        <f>'Input Table'!Q60</f>
        <v>45</v>
      </c>
      <c r="M18" s="10">
        <f>'Input Table'!R60</f>
        <v>45</v>
      </c>
      <c r="N18" s="10">
        <f>'Input Table'!S60</f>
        <v>57</v>
      </c>
      <c r="O18" s="10">
        <f>'Input Table'!T60</f>
        <v>44</v>
      </c>
      <c r="P18" s="10">
        <f>'Input Table'!U60</f>
        <v>60</v>
      </c>
      <c r="Q18" s="10">
        <f>'Input Table'!V60</f>
        <v>60</v>
      </c>
      <c r="R18" s="10" t="str">
        <f>'Input Table'!W60</f>
        <v>-</v>
      </c>
      <c r="S18" s="10" t="str">
        <f>'Input Table'!X60</f>
        <v>-</v>
      </c>
      <c r="T18" s="10" t="str">
        <f>'Input Table'!Y60</f>
        <v>-</v>
      </c>
      <c r="U18" s="10" t="str">
        <f>'Input Table'!Z60</f>
        <v>-</v>
      </c>
      <c r="V18" s="10">
        <f t="shared" si="0"/>
        <v>19100</v>
      </c>
      <c r="W18" s="19">
        <f>'Input Table'!AA60</f>
        <v>51.1</v>
      </c>
      <c r="X18" s="6">
        <f t="shared" si="1"/>
        <v>2.4900000000000002</v>
      </c>
      <c r="Y18" s="6">
        <f t="shared" si="2"/>
        <v>19100</v>
      </c>
      <c r="Z18" s="6">
        <f>'Input Table'!AC60</f>
        <v>42.2</v>
      </c>
      <c r="AA18" s="6">
        <f>'Input Table'!AD60</f>
        <v>45.9</v>
      </c>
      <c r="AB18" s="6">
        <f>'Input Table'!AE60</f>
        <v>45.2</v>
      </c>
      <c r="AC18" s="6">
        <f>'Input Table'!AF60</f>
        <v>27.5</v>
      </c>
      <c r="AD18" s="6">
        <f>'Input Table'!AG60</f>
        <v>29</v>
      </c>
      <c r="AE18" s="6">
        <f>'Input Table'!AH60</f>
        <v>32.200000000000003</v>
      </c>
      <c r="AF18" s="6">
        <f>'Input Table'!AI60</f>
        <v>37.299999999999997</v>
      </c>
      <c r="AG18" s="6">
        <f>'Input Table'!AJ60</f>
        <v>36.200000000000003</v>
      </c>
      <c r="AH18" s="6">
        <f>'Input Table'!AK60</f>
        <v>35.700000000000003</v>
      </c>
      <c r="AI18" s="6">
        <f>'Input Table'!AL60</f>
        <v>27.3</v>
      </c>
      <c r="AJ18" s="6" t="str">
        <f>'Input Table'!AM60</f>
        <v>-</v>
      </c>
      <c r="AK18" s="6" t="str">
        <f>'Input Table'!AN60</f>
        <v>-</v>
      </c>
      <c r="AL18" s="6" t="str">
        <f>'Input Table'!AO60</f>
        <v>-</v>
      </c>
      <c r="AM18" s="6" t="str">
        <f>'Input Table'!AP60</f>
        <v>-</v>
      </c>
      <c r="AN18" s="6">
        <f>'Input Table'!AQ60</f>
        <v>35.85</v>
      </c>
      <c r="AO18" s="6">
        <f t="shared" si="3"/>
        <v>2.4900000000000002</v>
      </c>
    </row>
    <row r="19" spans="2:41" x14ac:dyDescent="0.3">
      <c r="B19" s="9">
        <f>'Input Table'!B61</f>
        <v>42839</v>
      </c>
      <c r="C19" s="10">
        <f>'Input Table'!C61</f>
        <v>19400</v>
      </c>
      <c r="D19" s="19">
        <f>'Input Table'!G61</f>
        <v>0.73</v>
      </c>
      <c r="E19" s="10">
        <f>'Input Table'!E61</f>
        <v>50</v>
      </c>
      <c r="F19" s="19">
        <f>'Input Table'!H61</f>
        <v>2.8</v>
      </c>
      <c r="G19" s="10">
        <f>'Input Table'!C61</f>
        <v>19400</v>
      </c>
      <c r="H19" s="10">
        <f>'Input Table'!M61</f>
        <v>50</v>
      </c>
      <c r="I19" s="10">
        <f>'Input Table'!N61</f>
        <v>70</v>
      </c>
      <c r="J19" s="10">
        <f>'Input Table'!O61</f>
        <v>80</v>
      </c>
      <c r="K19" s="10">
        <f>'Input Table'!P61</f>
        <v>75</v>
      </c>
      <c r="L19" s="10">
        <f>'Input Table'!Q61</f>
        <v>50</v>
      </c>
      <c r="M19" s="10">
        <f>'Input Table'!R61</f>
        <v>90</v>
      </c>
      <c r="N19" s="10">
        <f>'Input Table'!S61</f>
        <v>75</v>
      </c>
      <c r="O19" s="10">
        <f>'Input Table'!T61</f>
        <v>89</v>
      </c>
      <c r="P19" s="10">
        <f>'Input Table'!U61</f>
        <v>50</v>
      </c>
      <c r="Q19" s="10">
        <f>'Input Table'!V61</f>
        <v>50</v>
      </c>
      <c r="R19" s="10" t="str">
        <f>'Input Table'!W61</f>
        <v>-</v>
      </c>
      <c r="S19" s="10" t="str">
        <f>'Input Table'!X61</f>
        <v>-</v>
      </c>
      <c r="T19" s="10" t="str">
        <f>'Input Table'!Y61</f>
        <v>-</v>
      </c>
      <c r="U19" s="10" t="str">
        <f>'Input Table'!Z61</f>
        <v>-</v>
      </c>
      <c r="V19" s="10">
        <f t="shared" si="0"/>
        <v>19400</v>
      </c>
      <c r="W19" s="19">
        <f>'Input Table'!AA61</f>
        <v>67.900000000000006</v>
      </c>
      <c r="X19" s="6">
        <f t="shared" si="1"/>
        <v>2.8</v>
      </c>
      <c r="Y19" s="6">
        <f t="shared" si="2"/>
        <v>19400</v>
      </c>
      <c r="Z19" s="6">
        <f>'Input Table'!AC61</f>
        <v>49</v>
      </c>
      <c r="AA19" s="6">
        <f>'Input Table'!AD61</f>
        <v>52.2</v>
      </c>
      <c r="AB19" s="6">
        <f>'Input Table'!AE61</f>
        <v>31.6</v>
      </c>
      <c r="AC19" s="6">
        <f>'Input Table'!AF61</f>
        <v>28.6</v>
      </c>
      <c r="AD19" s="6">
        <f>'Input Table'!AG61</f>
        <v>47.2</v>
      </c>
      <c r="AE19" s="6">
        <f>'Input Table'!AH61</f>
        <v>50.7</v>
      </c>
      <c r="AF19" s="6">
        <f>'Input Table'!AI61</f>
        <v>50.8</v>
      </c>
      <c r="AG19" s="6">
        <f>'Input Table'!AJ61</f>
        <v>55.4</v>
      </c>
      <c r="AH19" s="6">
        <f>'Input Table'!AK61</f>
        <v>36.200000000000003</v>
      </c>
      <c r="AI19" s="6">
        <f>'Input Table'!AL61</f>
        <v>45.7</v>
      </c>
      <c r="AJ19" s="6" t="str">
        <f>'Input Table'!AM61</f>
        <v>-</v>
      </c>
      <c r="AK19" s="6" t="str">
        <f>'Input Table'!AN61</f>
        <v>-</v>
      </c>
      <c r="AL19" s="6" t="str">
        <f>'Input Table'!AO61</f>
        <v>-</v>
      </c>
      <c r="AM19" s="6" t="str">
        <f>'Input Table'!AP61</f>
        <v>-</v>
      </c>
      <c r="AN19" s="6">
        <f>'Input Table'!AQ61</f>
        <v>44.739999999999995</v>
      </c>
      <c r="AO19" s="6">
        <f t="shared" si="3"/>
        <v>2.8</v>
      </c>
    </row>
    <row r="20" spans="2:41" x14ac:dyDescent="0.3">
      <c r="B20" s="9">
        <f>'Input Table'!B62</f>
        <v>42840</v>
      </c>
      <c r="C20" s="10">
        <f>'Input Table'!C62</f>
        <v>19700</v>
      </c>
      <c r="D20" s="19">
        <f>'Input Table'!G62</f>
        <v>1.2</v>
      </c>
      <c r="E20" s="10">
        <f>'Input Table'!E62</f>
        <v>60</v>
      </c>
      <c r="F20" s="19">
        <f>'Input Table'!H62</f>
        <v>3.44</v>
      </c>
      <c r="G20" s="10">
        <f>'Input Table'!C62</f>
        <v>19700</v>
      </c>
      <c r="H20" s="10">
        <f>'Input Table'!M62</f>
        <v>60</v>
      </c>
      <c r="I20" s="10">
        <f>'Input Table'!N62</f>
        <v>75</v>
      </c>
      <c r="J20" s="10">
        <f>'Input Table'!O62</f>
        <v>70</v>
      </c>
      <c r="K20" s="10">
        <f>'Input Table'!P62</f>
        <v>65</v>
      </c>
      <c r="L20" s="10">
        <f>'Input Table'!Q62</f>
        <v>80</v>
      </c>
      <c r="M20" s="10">
        <f>'Input Table'!R62</f>
        <v>55</v>
      </c>
      <c r="N20" s="10">
        <f>'Input Table'!S62</f>
        <v>51</v>
      </c>
      <c r="O20" s="10">
        <f>'Input Table'!T62</f>
        <v>51</v>
      </c>
      <c r="P20" s="10">
        <f>'Input Table'!U62</f>
        <v>51</v>
      </c>
      <c r="Q20" s="10">
        <f>'Input Table'!V62</f>
        <v>50</v>
      </c>
      <c r="R20" s="10" t="str">
        <f>'Input Table'!W62</f>
        <v>-</v>
      </c>
      <c r="S20" s="10" t="str">
        <f>'Input Table'!X62</f>
        <v>-</v>
      </c>
      <c r="T20" s="10" t="str">
        <f>'Input Table'!Y62</f>
        <v>-</v>
      </c>
      <c r="U20" s="10" t="str">
        <f>'Input Table'!Z62</f>
        <v>-</v>
      </c>
      <c r="V20" s="10">
        <f t="shared" si="0"/>
        <v>19700</v>
      </c>
      <c r="W20" s="19">
        <f>'Input Table'!AA62</f>
        <v>60.8</v>
      </c>
      <c r="X20" s="6">
        <f t="shared" si="1"/>
        <v>3.44</v>
      </c>
      <c r="Y20" s="6">
        <f t="shared" si="2"/>
        <v>19700</v>
      </c>
      <c r="Z20" s="6">
        <f>'Input Table'!AC62</f>
        <v>26.4</v>
      </c>
      <c r="AA20" s="6">
        <f>'Input Table'!AD62</f>
        <v>23.5</v>
      </c>
      <c r="AB20" s="6">
        <f>'Input Table'!AE62</f>
        <v>26.1</v>
      </c>
      <c r="AC20" s="6">
        <f>'Input Table'!AF62</f>
        <v>19.100000000000001</v>
      </c>
      <c r="AD20" s="6">
        <f>'Input Table'!AG62</f>
        <v>21.1</v>
      </c>
      <c r="AE20" s="6">
        <f>'Input Table'!AH62</f>
        <v>20.2</v>
      </c>
      <c r="AF20" s="6">
        <f>'Input Table'!AI62</f>
        <v>22.6</v>
      </c>
      <c r="AG20" s="6">
        <f>'Input Table'!AJ62</f>
        <v>26.8</v>
      </c>
      <c r="AH20" s="6">
        <f>'Input Table'!AK62</f>
        <v>24.8</v>
      </c>
      <c r="AI20" s="6">
        <f>'Input Table'!AL62</f>
        <v>21.1</v>
      </c>
      <c r="AJ20" s="6" t="str">
        <f>'Input Table'!AM62</f>
        <v>-</v>
      </c>
      <c r="AK20" s="6" t="str">
        <f>'Input Table'!AN62</f>
        <v>-</v>
      </c>
      <c r="AL20" s="6" t="str">
        <f>'Input Table'!AO62</f>
        <v>-</v>
      </c>
      <c r="AM20" s="6" t="str">
        <f>'Input Table'!AP62</f>
        <v>-</v>
      </c>
      <c r="AN20" s="6">
        <f>'Input Table'!AQ62</f>
        <v>23.169999999999998</v>
      </c>
      <c r="AO20" s="6">
        <f t="shared" si="3"/>
        <v>3.44</v>
      </c>
    </row>
    <row r="21" spans="2:41" x14ac:dyDescent="0.3">
      <c r="B21" s="9">
        <f>'Input Table'!B63</f>
        <v>42841</v>
      </c>
      <c r="C21" s="10">
        <f>'Input Table'!C63</f>
        <v>20120</v>
      </c>
      <c r="D21" s="19">
        <f>'Input Table'!G63</f>
        <v>1.1000000000000001</v>
      </c>
      <c r="E21" s="10">
        <f>'Input Table'!E63</f>
        <v>50</v>
      </c>
      <c r="F21" s="19">
        <f>'Input Table'!H63</f>
        <v>3.44</v>
      </c>
      <c r="G21" s="10">
        <f>'Input Table'!C63</f>
        <v>20120</v>
      </c>
      <c r="H21" s="10">
        <f>'Input Table'!M63</f>
        <v>70</v>
      </c>
      <c r="I21" s="10">
        <f>'Input Table'!N63</f>
        <v>80</v>
      </c>
      <c r="J21" s="10">
        <f>'Input Table'!O63</f>
        <v>60</v>
      </c>
      <c r="K21" s="10">
        <f>'Input Table'!P63</f>
        <v>60</v>
      </c>
      <c r="L21" s="10">
        <f>'Input Table'!Q63</f>
        <v>70</v>
      </c>
      <c r="M21" s="10">
        <f>'Input Table'!R63</f>
        <v>97</v>
      </c>
      <c r="N21" s="10">
        <f>'Input Table'!S63</f>
        <v>57</v>
      </c>
      <c r="O21" s="10">
        <f>'Input Table'!T63</f>
        <v>57</v>
      </c>
      <c r="P21" s="10">
        <f>'Input Table'!U63</f>
        <v>57</v>
      </c>
      <c r="Q21" s="10">
        <f>'Input Table'!V63</f>
        <v>50</v>
      </c>
      <c r="R21" s="10" t="str">
        <f>'Input Table'!W63</f>
        <v>-</v>
      </c>
      <c r="S21" s="10" t="str">
        <f>'Input Table'!X63</f>
        <v>-</v>
      </c>
      <c r="T21" s="10" t="str">
        <f>'Input Table'!Y63</f>
        <v>-</v>
      </c>
      <c r="U21" s="10" t="str">
        <f>'Input Table'!Z63</f>
        <v>-</v>
      </c>
      <c r="V21" s="10">
        <f t="shared" si="0"/>
        <v>20120</v>
      </c>
      <c r="W21" s="19">
        <f>'Input Table'!AA63</f>
        <v>65.8</v>
      </c>
      <c r="X21" s="6">
        <f t="shared" si="1"/>
        <v>3.44</v>
      </c>
      <c r="Y21" s="6">
        <f t="shared" si="2"/>
        <v>20120</v>
      </c>
      <c r="Z21" s="6">
        <f>'Input Table'!AC63</f>
        <v>22.1</v>
      </c>
      <c r="AA21" s="6">
        <f>'Input Table'!AD63</f>
        <v>25.7</v>
      </c>
      <c r="AB21" s="6">
        <f>'Input Table'!AE63</f>
        <v>23.7</v>
      </c>
      <c r="AC21" s="6">
        <f>'Input Table'!AF63</f>
        <v>22.7</v>
      </c>
      <c r="AD21" s="6">
        <f>'Input Table'!AG63</f>
        <v>20</v>
      </c>
      <c r="AE21" s="6">
        <f>'Input Table'!AH63</f>
        <v>28.1</v>
      </c>
      <c r="AF21" s="6">
        <f>'Input Table'!AI63</f>
        <v>19.2</v>
      </c>
      <c r="AG21" s="6">
        <f>'Input Table'!AJ63</f>
        <v>27.8</v>
      </c>
      <c r="AH21" s="6">
        <f>'Input Table'!AK63</f>
        <v>24</v>
      </c>
      <c r="AI21" s="6">
        <f>'Input Table'!AL63</f>
        <v>21.1</v>
      </c>
      <c r="AJ21" s="6" t="str">
        <f>'Input Table'!AM63</f>
        <v>-</v>
      </c>
      <c r="AK21" s="6" t="str">
        <f>'Input Table'!AN63</f>
        <v>-</v>
      </c>
      <c r="AL21" s="6" t="str">
        <f>'Input Table'!AO63</f>
        <v>-</v>
      </c>
      <c r="AM21" s="6" t="str">
        <f>'Input Table'!AP63</f>
        <v>-</v>
      </c>
      <c r="AN21" s="6">
        <f>'Input Table'!AQ63</f>
        <v>23.44</v>
      </c>
      <c r="AO21" s="6">
        <f t="shared" si="3"/>
        <v>3.44</v>
      </c>
    </row>
    <row r="24" spans="2:41" x14ac:dyDescent="0.3">
      <c r="C24" s="2">
        <f>C6-C5</f>
        <v>200</v>
      </c>
      <c r="G24" s="23"/>
      <c r="H24" s="23" t="s">
        <v>67</v>
      </c>
      <c r="I24" s="23" t="s">
        <v>67</v>
      </c>
      <c r="J24" s="23" t="s">
        <v>67</v>
      </c>
      <c r="K24" s="23" t="s">
        <v>67</v>
      </c>
      <c r="L24" s="23" t="s">
        <v>67</v>
      </c>
      <c r="M24" s="23" t="s">
        <v>67</v>
      </c>
      <c r="N24" s="23" t="s">
        <v>67</v>
      </c>
      <c r="O24" s="23" t="s">
        <v>67</v>
      </c>
      <c r="P24" s="23" t="s">
        <v>67</v>
      </c>
      <c r="Q24" s="23" t="s">
        <v>67</v>
      </c>
      <c r="R24" s="23" t="s">
        <v>67</v>
      </c>
      <c r="S24" s="23" t="s">
        <v>67</v>
      </c>
      <c r="T24" s="23" t="s">
        <v>67</v>
      </c>
      <c r="U24" s="23" t="s">
        <v>67</v>
      </c>
      <c r="V24" s="23"/>
      <c r="W24" s="23" t="s">
        <v>67</v>
      </c>
      <c r="X24" s="25" t="s">
        <v>68</v>
      </c>
      <c r="Y24" s="25" t="s">
        <v>68</v>
      </c>
      <c r="Z24" s="25" t="s">
        <v>68</v>
      </c>
      <c r="AA24" s="25" t="s">
        <v>68</v>
      </c>
      <c r="AB24" s="25" t="s">
        <v>68</v>
      </c>
      <c r="AC24" s="25" t="s">
        <v>68</v>
      </c>
      <c r="AD24" s="25" t="s">
        <v>68</v>
      </c>
      <c r="AE24" s="25" t="s">
        <v>68</v>
      </c>
      <c r="AF24" s="25" t="s">
        <v>68</v>
      </c>
      <c r="AG24" s="25" t="s">
        <v>68</v>
      </c>
      <c r="AH24" s="25" t="s">
        <v>68</v>
      </c>
      <c r="AI24" s="25" t="s">
        <v>68</v>
      </c>
      <c r="AJ24" s="25" t="s">
        <v>68</v>
      </c>
      <c r="AK24" s="25" t="s">
        <v>68</v>
      </c>
      <c r="AL24" s="25" t="s">
        <v>68</v>
      </c>
      <c r="AM24" s="23"/>
    </row>
    <row r="25" spans="2:41" x14ac:dyDescent="0.3">
      <c r="C25" s="2">
        <f t="shared" ref="C25:C39" si="4">C7-C6</f>
        <v>200</v>
      </c>
      <c r="G25" s="2">
        <v>1</v>
      </c>
      <c r="H25" s="24">
        <f>H5</f>
        <v>50</v>
      </c>
      <c r="I25" s="24">
        <f t="shared" ref="I25:W25" si="5">I5</f>
        <v>65</v>
      </c>
      <c r="J25" s="24">
        <f t="shared" si="5"/>
        <v>70</v>
      </c>
      <c r="K25" s="24">
        <f t="shared" si="5"/>
        <v>80</v>
      </c>
      <c r="L25" s="24">
        <f t="shared" si="5"/>
        <v>60</v>
      </c>
      <c r="M25" s="24">
        <f t="shared" si="5"/>
        <v>65</v>
      </c>
      <c r="N25" s="24">
        <f t="shared" si="5"/>
        <v>80</v>
      </c>
      <c r="O25" s="24">
        <f t="shared" si="5"/>
        <v>85</v>
      </c>
      <c r="P25" s="24">
        <f t="shared" si="5"/>
        <v>90</v>
      </c>
      <c r="Q25" s="24">
        <f t="shared" si="5"/>
        <v>80</v>
      </c>
      <c r="R25" s="24" t="str">
        <f t="shared" si="5"/>
        <v>-</v>
      </c>
      <c r="S25" s="24" t="str">
        <f t="shared" si="5"/>
        <v>-</v>
      </c>
      <c r="T25" s="24" t="str">
        <f t="shared" si="5"/>
        <v>-</v>
      </c>
      <c r="U25" s="24" t="str">
        <f t="shared" si="5"/>
        <v>-</v>
      </c>
      <c r="V25" s="24"/>
      <c r="W25" s="24">
        <f t="shared" si="5"/>
        <v>72.5</v>
      </c>
      <c r="X25" s="2">
        <f>Z5</f>
        <v>30.8</v>
      </c>
      <c r="Y25" s="2">
        <f t="shared" ref="Y25:AK25" si="6">AA5</f>
        <v>36.700000000000003</v>
      </c>
      <c r="Z25" s="2">
        <f t="shared" si="6"/>
        <v>54.4</v>
      </c>
      <c r="AA25" s="2">
        <f t="shared" si="6"/>
        <v>31.1</v>
      </c>
      <c r="AB25" s="2">
        <f t="shared" si="6"/>
        <v>25.2</v>
      </c>
      <c r="AC25" s="2">
        <f t="shared" si="6"/>
        <v>33.299999999999997</v>
      </c>
      <c r="AD25" s="2">
        <f t="shared" si="6"/>
        <v>35.6</v>
      </c>
      <c r="AE25" s="2">
        <f t="shared" si="6"/>
        <v>39</v>
      </c>
      <c r="AF25" s="2">
        <f t="shared" si="6"/>
        <v>29.5</v>
      </c>
      <c r="AG25" s="2">
        <f t="shared" si="6"/>
        <v>31.5</v>
      </c>
      <c r="AH25" s="2" t="str">
        <f t="shared" si="6"/>
        <v>-</v>
      </c>
      <c r="AI25" s="2" t="str">
        <f t="shared" si="6"/>
        <v>-</v>
      </c>
      <c r="AJ25" s="2" t="str">
        <f t="shared" si="6"/>
        <v>-</v>
      </c>
      <c r="AK25" s="2" t="str">
        <f t="shared" si="6"/>
        <v>-</v>
      </c>
      <c r="AL25" s="2">
        <f>AN5</f>
        <v>34.71</v>
      </c>
      <c r="AM25" s="24">
        <f>H25</f>
        <v>50</v>
      </c>
    </row>
    <row r="26" spans="2:41" x14ac:dyDescent="0.3">
      <c r="C26" s="2">
        <f t="shared" si="4"/>
        <v>240</v>
      </c>
      <c r="G26" s="2">
        <v>2</v>
      </c>
      <c r="H26" s="24">
        <f t="shared" ref="H26:W26" si="7">H6</f>
        <v>75</v>
      </c>
      <c r="I26" s="24">
        <f t="shared" si="7"/>
        <v>70</v>
      </c>
      <c r="J26" s="24">
        <f t="shared" si="7"/>
        <v>80</v>
      </c>
      <c r="K26" s="24">
        <f t="shared" si="7"/>
        <v>70</v>
      </c>
      <c r="L26" s="24">
        <f t="shared" si="7"/>
        <v>75</v>
      </c>
      <c r="M26" s="24">
        <f t="shared" si="7"/>
        <v>75</v>
      </c>
      <c r="N26" s="24">
        <f t="shared" si="7"/>
        <v>75</v>
      </c>
      <c r="O26" s="24">
        <f t="shared" si="7"/>
        <v>90</v>
      </c>
      <c r="P26" s="24">
        <f t="shared" si="7"/>
        <v>80</v>
      </c>
      <c r="Q26" s="24">
        <f t="shared" si="7"/>
        <v>90</v>
      </c>
      <c r="R26" s="24" t="str">
        <f t="shared" si="7"/>
        <v>-</v>
      </c>
      <c r="S26" s="24" t="str">
        <f t="shared" si="7"/>
        <v>-</v>
      </c>
      <c r="T26" s="24" t="str">
        <f t="shared" si="7"/>
        <v>-</v>
      </c>
      <c r="U26" s="24" t="str">
        <f t="shared" si="7"/>
        <v>-</v>
      </c>
      <c r="V26" s="24"/>
      <c r="W26" s="24">
        <f t="shared" si="7"/>
        <v>78</v>
      </c>
      <c r="X26" s="2">
        <f t="shared" ref="X26:X41" si="8">Z6</f>
        <v>26.4</v>
      </c>
      <c r="Y26" s="2">
        <f t="shared" ref="Y26:Y41" si="9">AA6</f>
        <v>23.5</v>
      </c>
      <c r="Z26" s="2">
        <f t="shared" ref="Z26:Z41" si="10">AB6</f>
        <v>26.1</v>
      </c>
      <c r="AA26" s="2">
        <f t="shared" ref="AA26:AA41" si="11">AC6</f>
        <v>19.100000000000001</v>
      </c>
      <c r="AB26" s="2">
        <f t="shared" ref="AB26:AB41" si="12">AD6</f>
        <v>21.1</v>
      </c>
      <c r="AC26" s="2">
        <f t="shared" ref="AC26:AC41" si="13">AE6</f>
        <v>20.2</v>
      </c>
      <c r="AD26" s="2">
        <f t="shared" ref="AD26:AD41" si="14">AF6</f>
        <v>22.6</v>
      </c>
      <c r="AE26" s="2">
        <f t="shared" ref="AE26:AE41" si="15">AG6</f>
        <v>26.8</v>
      </c>
      <c r="AF26" s="2">
        <f t="shared" ref="AF26:AF41" si="16">AH6</f>
        <v>24.8</v>
      </c>
      <c r="AG26" s="2">
        <f t="shared" ref="AG26:AG41" si="17">AI6</f>
        <v>21.1</v>
      </c>
      <c r="AH26" s="2" t="str">
        <f t="shared" ref="AH26:AH41" si="18">AJ6</f>
        <v>-</v>
      </c>
      <c r="AI26" s="2" t="str">
        <f t="shared" ref="AI26:AI41" si="19">AK6</f>
        <v>-</v>
      </c>
      <c r="AJ26" s="2" t="str">
        <f t="shared" ref="AJ26:AJ41" si="20">AL6</f>
        <v>-</v>
      </c>
      <c r="AK26" s="2" t="str">
        <f t="shared" ref="AK26:AL41" si="21">AM6</f>
        <v>-</v>
      </c>
      <c r="AL26" s="2">
        <f t="shared" si="21"/>
        <v>23.169999999999998</v>
      </c>
      <c r="AM26" s="24">
        <f t="shared" ref="AM26:AM41" si="22">H26</f>
        <v>75</v>
      </c>
    </row>
    <row r="27" spans="2:41" x14ac:dyDescent="0.3">
      <c r="C27" s="2">
        <f t="shared" si="4"/>
        <v>510</v>
      </c>
      <c r="G27" s="2">
        <v>3</v>
      </c>
      <c r="H27" s="24">
        <f t="shared" ref="H27:W27" si="23">H7</f>
        <v>65</v>
      </c>
      <c r="I27" s="24">
        <f t="shared" si="23"/>
        <v>85</v>
      </c>
      <c r="J27" s="24">
        <f t="shared" si="23"/>
        <v>85</v>
      </c>
      <c r="K27" s="24">
        <f t="shared" si="23"/>
        <v>65</v>
      </c>
      <c r="L27" s="24">
        <f t="shared" si="23"/>
        <v>65</v>
      </c>
      <c r="M27" s="24">
        <f t="shared" si="23"/>
        <v>65</v>
      </c>
      <c r="N27" s="24">
        <f t="shared" si="23"/>
        <v>65</v>
      </c>
      <c r="O27" s="24">
        <f t="shared" si="23"/>
        <v>55</v>
      </c>
      <c r="P27" s="24">
        <f t="shared" si="23"/>
        <v>85</v>
      </c>
      <c r="Q27" s="24">
        <f t="shared" si="23"/>
        <v>90</v>
      </c>
      <c r="R27" s="24" t="str">
        <f t="shared" si="23"/>
        <v>-</v>
      </c>
      <c r="S27" s="24" t="str">
        <f t="shared" si="23"/>
        <v>-</v>
      </c>
      <c r="T27" s="24" t="str">
        <f t="shared" si="23"/>
        <v>-</v>
      </c>
      <c r="U27" s="24" t="str">
        <f t="shared" si="23"/>
        <v>-</v>
      </c>
      <c r="V27" s="24"/>
      <c r="W27" s="24">
        <f t="shared" si="23"/>
        <v>72.5</v>
      </c>
      <c r="X27" s="2">
        <f t="shared" si="8"/>
        <v>22.1</v>
      </c>
      <c r="Y27" s="2">
        <f t="shared" si="9"/>
        <v>25.7</v>
      </c>
      <c r="Z27" s="2">
        <f t="shared" si="10"/>
        <v>23.7</v>
      </c>
      <c r="AA27" s="2">
        <f t="shared" si="11"/>
        <v>22.7</v>
      </c>
      <c r="AB27" s="2">
        <f t="shared" si="12"/>
        <v>20</v>
      </c>
      <c r="AC27" s="2">
        <f t="shared" si="13"/>
        <v>28.1</v>
      </c>
      <c r="AD27" s="2">
        <f t="shared" si="14"/>
        <v>19.2</v>
      </c>
      <c r="AE27" s="2">
        <f t="shared" si="15"/>
        <v>27.8</v>
      </c>
      <c r="AF27" s="2">
        <f t="shared" si="16"/>
        <v>24</v>
      </c>
      <c r="AG27" s="2">
        <f t="shared" si="17"/>
        <v>21.1</v>
      </c>
      <c r="AH27" s="2" t="str">
        <f t="shared" si="18"/>
        <v>-</v>
      </c>
      <c r="AI27" s="2" t="str">
        <f t="shared" si="19"/>
        <v>-</v>
      </c>
      <c r="AJ27" s="2" t="str">
        <f t="shared" si="20"/>
        <v>-</v>
      </c>
      <c r="AK27" s="2" t="str">
        <f t="shared" si="21"/>
        <v>-</v>
      </c>
      <c r="AL27" s="2">
        <f t="shared" ref="AL27:AL41" si="24">AN7</f>
        <v>23.44</v>
      </c>
      <c r="AM27" s="24">
        <f t="shared" si="22"/>
        <v>65</v>
      </c>
    </row>
    <row r="28" spans="2:41" x14ac:dyDescent="0.3">
      <c r="C28" s="2">
        <f t="shared" si="4"/>
        <v>250</v>
      </c>
      <c r="G28" s="2">
        <v>4</v>
      </c>
      <c r="H28" s="24">
        <f t="shared" ref="H28:W28" si="25">H8</f>
        <v>60</v>
      </c>
      <c r="I28" s="24">
        <f t="shared" si="25"/>
        <v>80</v>
      </c>
      <c r="J28" s="24">
        <f t="shared" si="25"/>
        <v>90</v>
      </c>
      <c r="K28" s="24">
        <f t="shared" si="25"/>
        <v>60</v>
      </c>
      <c r="L28" s="24">
        <f t="shared" si="25"/>
        <v>60</v>
      </c>
      <c r="M28" s="24">
        <f t="shared" si="25"/>
        <v>60</v>
      </c>
      <c r="N28" s="24">
        <f t="shared" si="25"/>
        <v>60</v>
      </c>
      <c r="O28" s="24">
        <f t="shared" si="25"/>
        <v>50</v>
      </c>
      <c r="P28" s="24">
        <f t="shared" si="25"/>
        <v>90</v>
      </c>
      <c r="Q28" s="24">
        <f t="shared" si="25"/>
        <v>40</v>
      </c>
      <c r="R28" s="24" t="str">
        <f t="shared" si="25"/>
        <v>-</v>
      </c>
      <c r="S28" s="24" t="str">
        <f t="shared" si="25"/>
        <v>-</v>
      </c>
      <c r="T28" s="24" t="str">
        <f t="shared" si="25"/>
        <v>-</v>
      </c>
      <c r="U28" s="24" t="str">
        <f t="shared" si="25"/>
        <v>-</v>
      </c>
      <c r="V28" s="24"/>
      <c r="W28" s="24">
        <f t="shared" si="25"/>
        <v>65</v>
      </c>
      <c r="X28" s="2">
        <f t="shared" si="8"/>
        <v>27.7</v>
      </c>
      <c r="Y28" s="2">
        <f t="shared" si="9"/>
        <v>30.3</v>
      </c>
      <c r="Z28" s="2">
        <f t="shared" si="10"/>
        <v>29.4</v>
      </c>
      <c r="AA28" s="2">
        <f t="shared" si="11"/>
        <v>24.5</v>
      </c>
      <c r="AB28" s="2">
        <f t="shared" si="12"/>
        <v>21</v>
      </c>
      <c r="AC28" s="2">
        <f t="shared" si="13"/>
        <v>27</v>
      </c>
      <c r="AD28" s="2">
        <f t="shared" si="14"/>
        <v>24.2</v>
      </c>
      <c r="AE28" s="2">
        <f t="shared" si="15"/>
        <v>26.8</v>
      </c>
      <c r="AF28" s="2">
        <f t="shared" si="16"/>
        <v>26.9</v>
      </c>
      <c r="AG28" s="2">
        <f t="shared" si="17"/>
        <v>25.5</v>
      </c>
      <c r="AH28" s="2" t="str">
        <f t="shared" si="18"/>
        <v>-</v>
      </c>
      <c r="AI28" s="2" t="str">
        <f t="shared" si="19"/>
        <v>-</v>
      </c>
      <c r="AJ28" s="2" t="str">
        <f t="shared" si="20"/>
        <v>-</v>
      </c>
      <c r="AK28" s="2" t="str">
        <f t="shared" si="21"/>
        <v>-</v>
      </c>
      <c r="AL28" s="2">
        <f t="shared" si="24"/>
        <v>26.330000000000002</v>
      </c>
      <c r="AM28" s="24">
        <f t="shared" si="22"/>
        <v>60</v>
      </c>
    </row>
    <row r="29" spans="2:41" x14ac:dyDescent="0.3">
      <c r="C29" s="2">
        <f t="shared" si="4"/>
        <v>350</v>
      </c>
      <c r="G29" s="2">
        <v>5</v>
      </c>
      <c r="H29" s="24">
        <f t="shared" ref="H29:W29" si="26">H9</f>
        <v>50</v>
      </c>
      <c r="I29" s="24">
        <f t="shared" si="26"/>
        <v>85</v>
      </c>
      <c r="J29" s="24">
        <f t="shared" si="26"/>
        <v>55</v>
      </c>
      <c r="K29" s="24">
        <f t="shared" si="26"/>
        <v>50</v>
      </c>
      <c r="L29" s="24">
        <f t="shared" si="26"/>
        <v>50</v>
      </c>
      <c r="M29" s="24">
        <f t="shared" si="26"/>
        <v>50</v>
      </c>
      <c r="N29" s="24">
        <f t="shared" si="26"/>
        <v>85</v>
      </c>
      <c r="O29" s="24">
        <f t="shared" si="26"/>
        <v>40</v>
      </c>
      <c r="P29" s="24">
        <f t="shared" si="26"/>
        <v>55</v>
      </c>
      <c r="Q29" s="24">
        <f t="shared" si="26"/>
        <v>70</v>
      </c>
      <c r="R29" s="24" t="str">
        <f t="shared" si="26"/>
        <v>-</v>
      </c>
      <c r="S29" s="24" t="str">
        <f t="shared" si="26"/>
        <v>-</v>
      </c>
      <c r="T29" s="24" t="str">
        <f t="shared" si="26"/>
        <v>-</v>
      </c>
      <c r="U29" s="24" t="str">
        <f t="shared" si="26"/>
        <v>-</v>
      </c>
      <c r="V29" s="24"/>
      <c r="W29" s="24">
        <f t="shared" si="26"/>
        <v>59</v>
      </c>
      <c r="X29" s="2">
        <f t="shared" si="8"/>
        <v>35.4</v>
      </c>
      <c r="Y29" s="2">
        <f t="shared" si="9"/>
        <v>40.9</v>
      </c>
      <c r="Z29" s="2">
        <f t="shared" si="10"/>
        <v>38.4</v>
      </c>
      <c r="AA29" s="2">
        <f t="shared" si="11"/>
        <v>34.4</v>
      </c>
      <c r="AB29" s="2">
        <f t="shared" si="12"/>
        <v>33.299999999999997</v>
      </c>
      <c r="AC29" s="2">
        <f t="shared" si="13"/>
        <v>40.700000000000003</v>
      </c>
      <c r="AD29" s="2">
        <f t="shared" si="14"/>
        <v>37</v>
      </c>
      <c r="AE29" s="2">
        <f t="shared" si="15"/>
        <v>35.200000000000003</v>
      </c>
      <c r="AF29" s="2">
        <f t="shared" si="16"/>
        <v>40</v>
      </c>
      <c r="AG29" s="2">
        <f t="shared" si="17"/>
        <v>37.5</v>
      </c>
      <c r="AH29" s="2" t="str">
        <f t="shared" si="18"/>
        <v>-</v>
      </c>
      <c r="AI29" s="2" t="str">
        <f t="shared" si="19"/>
        <v>-</v>
      </c>
      <c r="AJ29" s="2" t="str">
        <f t="shared" si="20"/>
        <v>-</v>
      </c>
      <c r="AK29" s="2" t="str">
        <f t="shared" si="21"/>
        <v>-</v>
      </c>
      <c r="AL29" s="2">
        <f t="shared" si="24"/>
        <v>37.279999999999994</v>
      </c>
      <c r="AM29" s="24">
        <f t="shared" si="22"/>
        <v>50</v>
      </c>
    </row>
    <row r="30" spans="2:41" x14ac:dyDescent="0.3">
      <c r="C30" s="2">
        <f t="shared" si="4"/>
        <v>300</v>
      </c>
      <c r="G30" s="2">
        <v>6</v>
      </c>
      <c r="H30" s="24">
        <f t="shared" ref="H30:W30" si="27">H10</f>
        <v>55</v>
      </c>
      <c r="I30" s="24">
        <f t="shared" si="27"/>
        <v>70</v>
      </c>
      <c r="J30" s="24">
        <f t="shared" si="27"/>
        <v>50</v>
      </c>
      <c r="K30" s="24">
        <f t="shared" si="27"/>
        <v>75</v>
      </c>
      <c r="L30" s="24">
        <f t="shared" si="27"/>
        <v>55</v>
      </c>
      <c r="M30" s="24">
        <f t="shared" si="27"/>
        <v>65</v>
      </c>
      <c r="N30" s="24">
        <f t="shared" si="27"/>
        <v>90</v>
      </c>
      <c r="O30" s="24">
        <f t="shared" si="27"/>
        <v>45</v>
      </c>
      <c r="P30" s="24">
        <f t="shared" si="27"/>
        <v>50</v>
      </c>
      <c r="Q30" s="24">
        <f t="shared" si="27"/>
        <v>65</v>
      </c>
      <c r="R30" s="24" t="str">
        <f t="shared" si="27"/>
        <v>-</v>
      </c>
      <c r="S30" s="24" t="str">
        <f t="shared" si="27"/>
        <v>-</v>
      </c>
      <c r="T30" s="24" t="str">
        <f t="shared" si="27"/>
        <v>-</v>
      </c>
      <c r="U30" s="24" t="str">
        <f t="shared" si="27"/>
        <v>-</v>
      </c>
      <c r="V30" s="24"/>
      <c r="W30" s="24">
        <f t="shared" si="27"/>
        <v>62</v>
      </c>
      <c r="X30" s="2">
        <f t="shared" si="8"/>
        <v>42.7</v>
      </c>
      <c r="Y30" s="2">
        <f t="shared" si="9"/>
        <v>52.9</v>
      </c>
      <c r="Z30" s="2">
        <f t="shared" si="10"/>
        <v>54.4</v>
      </c>
      <c r="AA30" s="2">
        <f t="shared" si="11"/>
        <v>48</v>
      </c>
      <c r="AB30" s="2">
        <f t="shared" si="12"/>
        <v>45.9</v>
      </c>
      <c r="AC30" s="2">
        <f t="shared" si="13"/>
        <v>47.6</v>
      </c>
      <c r="AD30" s="2">
        <f t="shared" si="14"/>
        <v>52.8</v>
      </c>
      <c r="AE30" s="2">
        <f t="shared" si="15"/>
        <v>47.2</v>
      </c>
      <c r="AF30" s="2">
        <f t="shared" si="16"/>
        <v>52.8</v>
      </c>
      <c r="AG30" s="2">
        <f t="shared" si="17"/>
        <v>51.2</v>
      </c>
      <c r="AH30" s="2" t="str">
        <f t="shared" si="18"/>
        <v>-</v>
      </c>
      <c r="AI30" s="2" t="str">
        <f t="shared" si="19"/>
        <v>-</v>
      </c>
      <c r="AJ30" s="2" t="str">
        <f t="shared" si="20"/>
        <v>-</v>
      </c>
      <c r="AK30" s="2" t="str">
        <f t="shared" si="21"/>
        <v>-</v>
      </c>
      <c r="AL30" s="2">
        <f t="shared" si="24"/>
        <v>49.55</v>
      </c>
      <c r="AM30" s="24">
        <f t="shared" si="22"/>
        <v>55</v>
      </c>
    </row>
    <row r="31" spans="2:41" x14ac:dyDescent="0.3">
      <c r="C31" s="2">
        <f t="shared" si="4"/>
        <v>500</v>
      </c>
      <c r="G31" s="2">
        <v>7</v>
      </c>
      <c r="H31" s="24">
        <f t="shared" ref="H31:W31" si="28">H11</f>
        <v>50</v>
      </c>
      <c r="I31" s="24">
        <f t="shared" si="28"/>
        <v>65</v>
      </c>
      <c r="J31" s="24">
        <f t="shared" si="28"/>
        <v>40</v>
      </c>
      <c r="K31" s="24">
        <f t="shared" si="28"/>
        <v>65</v>
      </c>
      <c r="L31" s="24">
        <f t="shared" si="28"/>
        <v>50</v>
      </c>
      <c r="M31" s="24">
        <f t="shared" si="28"/>
        <v>60</v>
      </c>
      <c r="N31" s="24">
        <f t="shared" si="28"/>
        <v>55</v>
      </c>
      <c r="O31" s="24">
        <f t="shared" si="28"/>
        <v>90</v>
      </c>
      <c r="P31" s="24">
        <f t="shared" si="28"/>
        <v>40</v>
      </c>
      <c r="Q31" s="24">
        <f t="shared" si="28"/>
        <v>60</v>
      </c>
      <c r="R31" s="24" t="str">
        <f t="shared" si="28"/>
        <v>-</v>
      </c>
      <c r="S31" s="24" t="str">
        <f t="shared" si="28"/>
        <v>-</v>
      </c>
      <c r="T31" s="24" t="str">
        <f t="shared" si="28"/>
        <v>-</v>
      </c>
      <c r="U31" s="24" t="str">
        <f t="shared" si="28"/>
        <v>-</v>
      </c>
      <c r="V31" s="24"/>
      <c r="W31" s="24">
        <f t="shared" si="28"/>
        <v>57.5</v>
      </c>
      <c r="X31" s="2">
        <f t="shared" si="8"/>
        <v>42.8</v>
      </c>
      <c r="Y31" s="2">
        <f t="shared" si="9"/>
        <v>44.9</v>
      </c>
      <c r="Z31" s="2">
        <f t="shared" si="10"/>
        <v>47.8</v>
      </c>
      <c r="AA31" s="2">
        <f t="shared" si="11"/>
        <v>36.5</v>
      </c>
      <c r="AB31" s="2">
        <f t="shared" si="12"/>
        <v>36.4</v>
      </c>
      <c r="AC31" s="2">
        <f t="shared" si="13"/>
        <v>43.8</v>
      </c>
      <c r="AD31" s="2">
        <f t="shared" si="14"/>
        <v>42.2</v>
      </c>
      <c r="AE31" s="2">
        <f t="shared" si="15"/>
        <v>49.4</v>
      </c>
      <c r="AF31" s="2">
        <f t="shared" si="16"/>
        <v>43.5</v>
      </c>
      <c r="AG31" s="2">
        <f t="shared" si="17"/>
        <v>43.9</v>
      </c>
      <c r="AH31" s="2" t="str">
        <f t="shared" si="18"/>
        <v>-</v>
      </c>
      <c r="AI31" s="2" t="str">
        <f t="shared" si="19"/>
        <v>-</v>
      </c>
      <c r="AJ31" s="2" t="str">
        <f t="shared" si="20"/>
        <v>-</v>
      </c>
      <c r="AK31" s="2" t="str">
        <f t="shared" si="21"/>
        <v>-</v>
      </c>
      <c r="AL31" s="2">
        <f t="shared" si="24"/>
        <v>43.11999999999999</v>
      </c>
      <c r="AM31" s="24">
        <f t="shared" si="22"/>
        <v>50</v>
      </c>
    </row>
    <row r="32" spans="2:41" x14ac:dyDescent="0.3">
      <c r="C32" s="2">
        <f t="shared" si="4"/>
        <v>200</v>
      </c>
      <c r="G32" s="2">
        <v>8</v>
      </c>
      <c r="H32" s="24">
        <f t="shared" ref="H32:W32" si="29">H12</f>
        <v>40</v>
      </c>
      <c r="I32" s="24">
        <f t="shared" si="29"/>
        <v>60</v>
      </c>
      <c r="J32" s="24">
        <f t="shared" si="29"/>
        <v>45</v>
      </c>
      <c r="K32" s="24">
        <f t="shared" si="29"/>
        <v>60</v>
      </c>
      <c r="L32" s="24">
        <f t="shared" si="29"/>
        <v>40</v>
      </c>
      <c r="M32" s="24">
        <f t="shared" si="29"/>
        <v>50</v>
      </c>
      <c r="N32" s="24">
        <f t="shared" si="29"/>
        <v>50</v>
      </c>
      <c r="O32" s="24">
        <f t="shared" si="29"/>
        <v>55</v>
      </c>
      <c r="P32" s="24">
        <f t="shared" si="29"/>
        <v>45</v>
      </c>
      <c r="Q32" s="24">
        <f t="shared" si="29"/>
        <v>50</v>
      </c>
      <c r="R32" s="24" t="str">
        <f t="shared" si="29"/>
        <v>-</v>
      </c>
      <c r="S32" s="24" t="str">
        <f t="shared" si="29"/>
        <v>-</v>
      </c>
      <c r="T32" s="24" t="str">
        <f t="shared" si="29"/>
        <v>-</v>
      </c>
      <c r="U32" s="24" t="str">
        <f t="shared" si="29"/>
        <v>-</v>
      </c>
      <c r="V32" s="24"/>
      <c r="W32" s="24">
        <f t="shared" si="29"/>
        <v>49.5</v>
      </c>
      <c r="X32" s="2">
        <f t="shared" si="8"/>
        <v>41.9</v>
      </c>
      <c r="Y32" s="2">
        <f t="shared" si="9"/>
        <v>41</v>
      </c>
      <c r="Z32" s="2">
        <f t="shared" si="10"/>
        <v>44.7</v>
      </c>
      <c r="AA32" s="2">
        <f t="shared" si="11"/>
        <v>33</v>
      </c>
      <c r="AB32" s="2">
        <f t="shared" si="12"/>
        <v>41.3</v>
      </c>
      <c r="AC32" s="2">
        <f t="shared" si="13"/>
        <v>41.9</v>
      </c>
      <c r="AD32" s="2">
        <f t="shared" si="14"/>
        <v>38.799999999999997</v>
      </c>
      <c r="AE32" s="2">
        <f t="shared" si="15"/>
        <v>44.6</v>
      </c>
      <c r="AF32" s="2">
        <f t="shared" si="16"/>
        <v>39.4</v>
      </c>
      <c r="AG32" s="2">
        <f t="shared" si="17"/>
        <v>41.6</v>
      </c>
      <c r="AH32" s="2" t="str">
        <f t="shared" si="18"/>
        <v>-</v>
      </c>
      <c r="AI32" s="2" t="str">
        <f t="shared" si="19"/>
        <v>-</v>
      </c>
      <c r="AJ32" s="2" t="str">
        <f t="shared" si="20"/>
        <v>-</v>
      </c>
      <c r="AK32" s="2" t="str">
        <f t="shared" si="21"/>
        <v>-</v>
      </c>
      <c r="AL32" s="2">
        <f t="shared" si="24"/>
        <v>40.820000000000007</v>
      </c>
      <c r="AM32" s="24">
        <f t="shared" si="22"/>
        <v>40</v>
      </c>
    </row>
    <row r="33" spans="2:39" x14ac:dyDescent="0.3">
      <c r="C33" s="2">
        <f t="shared" si="4"/>
        <v>100</v>
      </c>
      <c r="G33" s="2">
        <v>9</v>
      </c>
      <c r="H33" s="24">
        <f t="shared" ref="H33:W33" si="30">H13</f>
        <v>45</v>
      </c>
      <c r="I33" s="24">
        <f t="shared" si="30"/>
        <v>50</v>
      </c>
      <c r="J33" s="24">
        <f t="shared" si="30"/>
        <v>90</v>
      </c>
      <c r="K33" s="24">
        <f t="shared" si="30"/>
        <v>50</v>
      </c>
      <c r="L33" s="24">
        <f t="shared" si="30"/>
        <v>45</v>
      </c>
      <c r="M33" s="24">
        <f t="shared" si="30"/>
        <v>85</v>
      </c>
      <c r="N33" s="24">
        <f t="shared" si="30"/>
        <v>40</v>
      </c>
      <c r="O33" s="24">
        <f t="shared" si="30"/>
        <v>50</v>
      </c>
      <c r="P33" s="24">
        <f t="shared" si="30"/>
        <v>90</v>
      </c>
      <c r="Q33" s="24">
        <f t="shared" si="30"/>
        <v>50</v>
      </c>
      <c r="R33" s="24" t="str">
        <f t="shared" si="30"/>
        <v>-</v>
      </c>
      <c r="S33" s="24" t="str">
        <f t="shared" si="30"/>
        <v>-</v>
      </c>
      <c r="T33" s="24" t="str">
        <f t="shared" si="30"/>
        <v>-</v>
      </c>
      <c r="U33" s="24" t="str">
        <f t="shared" si="30"/>
        <v>-</v>
      </c>
      <c r="V33" s="24"/>
      <c r="W33" s="24">
        <f t="shared" si="30"/>
        <v>59.5</v>
      </c>
      <c r="X33" s="2">
        <f t="shared" si="8"/>
        <v>51.5</v>
      </c>
      <c r="Y33" s="2">
        <f t="shared" si="9"/>
        <v>50.7</v>
      </c>
      <c r="Z33" s="2">
        <f t="shared" si="10"/>
        <v>59.4</v>
      </c>
      <c r="AA33" s="2">
        <f t="shared" si="11"/>
        <v>50.2</v>
      </c>
      <c r="AB33" s="2">
        <f t="shared" si="12"/>
        <v>48.4</v>
      </c>
      <c r="AC33" s="2">
        <f t="shared" si="13"/>
        <v>51.4</v>
      </c>
      <c r="AD33" s="2">
        <f t="shared" si="14"/>
        <v>47.4</v>
      </c>
      <c r="AE33" s="2">
        <f t="shared" si="15"/>
        <v>51.3</v>
      </c>
      <c r="AF33" s="2">
        <f t="shared" si="16"/>
        <v>38.299999999999997</v>
      </c>
      <c r="AG33" s="2">
        <f t="shared" si="17"/>
        <v>44.1</v>
      </c>
      <c r="AH33" s="2" t="str">
        <f t="shared" si="18"/>
        <v>-</v>
      </c>
      <c r="AI33" s="2" t="str">
        <f t="shared" si="19"/>
        <v>-</v>
      </c>
      <c r="AJ33" s="2" t="str">
        <f t="shared" si="20"/>
        <v>-</v>
      </c>
      <c r="AK33" s="2" t="str">
        <f t="shared" si="21"/>
        <v>-</v>
      </c>
      <c r="AL33" s="2">
        <f t="shared" si="24"/>
        <v>49.269999999999996</v>
      </c>
      <c r="AM33" s="24">
        <f t="shared" si="22"/>
        <v>45</v>
      </c>
    </row>
    <row r="34" spans="2:39" x14ac:dyDescent="0.3">
      <c r="C34" s="2">
        <f t="shared" si="4"/>
        <v>100</v>
      </c>
      <c r="G34" s="2">
        <v>10</v>
      </c>
      <c r="H34" s="24">
        <f t="shared" ref="H34:W34" si="31">H14</f>
        <v>50</v>
      </c>
      <c r="I34" s="24">
        <f t="shared" si="31"/>
        <v>50</v>
      </c>
      <c r="J34" s="24">
        <f t="shared" si="31"/>
        <v>55</v>
      </c>
      <c r="K34" s="24">
        <f t="shared" si="31"/>
        <v>55</v>
      </c>
      <c r="L34" s="24">
        <f t="shared" si="31"/>
        <v>50</v>
      </c>
      <c r="M34" s="24">
        <f t="shared" si="31"/>
        <v>90</v>
      </c>
      <c r="N34" s="24">
        <f t="shared" si="31"/>
        <v>45</v>
      </c>
      <c r="O34" s="24">
        <f t="shared" si="31"/>
        <v>50</v>
      </c>
      <c r="P34" s="24">
        <f t="shared" si="31"/>
        <v>55</v>
      </c>
      <c r="Q34" s="24">
        <f t="shared" si="31"/>
        <v>50</v>
      </c>
      <c r="R34" s="24" t="str">
        <f t="shared" si="31"/>
        <v>-</v>
      </c>
      <c r="S34" s="24" t="str">
        <f t="shared" si="31"/>
        <v>-</v>
      </c>
      <c r="T34" s="24" t="str">
        <f t="shared" si="31"/>
        <v>-</v>
      </c>
      <c r="U34" s="24" t="str">
        <f t="shared" si="31"/>
        <v>-</v>
      </c>
      <c r="V34" s="24"/>
      <c r="W34" s="24">
        <f t="shared" si="31"/>
        <v>55</v>
      </c>
      <c r="X34" s="2">
        <f t="shared" si="8"/>
        <v>51.4</v>
      </c>
      <c r="Y34" s="2">
        <f t="shared" si="9"/>
        <v>52.5</v>
      </c>
      <c r="Z34" s="2">
        <f t="shared" si="10"/>
        <v>56.4</v>
      </c>
      <c r="AA34" s="2">
        <f t="shared" si="11"/>
        <v>53</v>
      </c>
      <c r="AB34" s="2">
        <f t="shared" si="12"/>
        <v>49.5</v>
      </c>
      <c r="AC34" s="2">
        <f t="shared" si="13"/>
        <v>48.6</v>
      </c>
      <c r="AD34" s="2">
        <f t="shared" si="14"/>
        <v>54</v>
      </c>
      <c r="AE34" s="2">
        <f t="shared" si="15"/>
        <v>60.1</v>
      </c>
      <c r="AF34" s="2">
        <f t="shared" si="16"/>
        <v>51.1</v>
      </c>
      <c r="AG34" s="2">
        <f t="shared" si="17"/>
        <v>50</v>
      </c>
      <c r="AH34" s="2" t="str">
        <f t="shared" si="18"/>
        <v>-</v>
      </c>
      <c r="AI34" s="2" t="str">
        <f t="shared" si="19"/>
        <v>-</v>
      </c>
      <c r="AJ34" s="2" t="str">
        <f t="shared" si="20"/>
        <v>-</v>
      </c>
      <c r="AK34" s="2" t="str">
        <f t="shared" si="21"/>
        <v>-</v>
      </c>
      <c r="AL34" s="2">
        <f t="shared" si="24"/>
        <v>52.660000000000011</v>
      </c>
      <c r="AM34" s="24">
        <f t="shared" si="22"/>
        <v>50</v>
      </c>
    </row>
    <row r="35" spans="2:39" x14ac:dyDescent="0.3">
      <c r="C35" s="2">
        <f t="shared" si="4"/>
        <v>200</v>
      </c>
      <c r="G35" s="2">
        <v>11</v>
      </c>
      <c r="H35" s="24">
        <f t="shared" ref="H35:W35" si="32">H15</f>
        <v>50</v>
      </c>
      <c r="I35" s="24">
        <f t="shared" si="32"/>
        <v>50</v>
      </c>
      <c r="J35" s="24">
        <f t="shared" si="32"/>
        <v>50</v>
      </c>
      <c r="K35" s="24">
        <f t="shared" si="32"/>
        <v>50</v>
      </c>
      <c r="L35" s="24">
        <f t="shared" si="32"/>
        <v>55</v>
      </c>
      <c r="M35" s="24">
        <f t="shared" si="32"/>
        <v>55</v>
      </c>
      <c r="N35" s="24">
        <f t="shared" si="32"/>
        <v>90</v>
      </c>
      <c r="O35" s="24">
        <f t="shared" si="32"/>
        <v>50</v>
      </c>
      <c r="P35" s="24">
        <f t="shared" si="32"/>
        <v>85</v>
      </c>
      <c r="Q35" s="24">
        <f t="shared" si="32"/>
        <v>40</v>
      </c>
      <c r="R35" s="24" t="str">
        <f t="shared" si="32"/>
        <v>-</v>
      </c>
      <c r="S35" s="24" t="str">
        <f t="shared" si="32"/>
        <v>-</v>
      </c>
      <c r="T35" s="24" t="str">
        <f t="shared" si="32"/>
        <v>-</v>
      </c>
      <c r="U35" s="24" t="str">
        <f t="shared" si="32"/>
        <v>-</v>
      </c>
      <c r="V35" s="24"/>
      <c r="W35" s="24">
        <f t="shared" si="32"/>
        <v>57.5</v>
      </c>
      <c r="X35" s="2">
        <f t="shared" si="8"/>
        <v>42</v>
      </c>
      <c r="Y35" s="2">
        <f t="shared" si="9"/>
        <v>46.7</v>
      </c>
      <c r="Z35" s="2">
        <f t="shared" si="10"/>
        <v>47.2</v>
      </c>
      <c r="AA35" s="2">
        <f t="shared" si="11"/>
        <v>42.3</v>
      </c>
      <c r="AB35" s="2">
        <f t="shared" si="12"/>
        <v>38.9</v>
      </c>
      <c r="AC35" s="2">
        <f t="shared" si="13"/>
        <v>38.6</v>
      </c>
      <c r="AD35" s="2">
        <f t="shared" si="14"/>
        <v>40.799999999999997</v>
      </c>
      <c r="AE35" s="2">
        <f t="shared" si="15"/>
        <v>46.4</v>
      </c>
      <c r="AF35" s="2">
        <f t="shared" si="16"/>
        <v>39.299999999999997</v>
      </c>
      <c r="AG35" s="2">
        <f t="shared" si="17"/>
        <v>39.299999999999997</v>
      </c>
      <c r="AH35" s="2" t="str">
        <f t="shared" si="18"/>
        <v>-</v>
      </c>
      <c r="AI35" s="2" t="str">
        <f t="shared" si="19"/>
        <v>-</v>
      </c>
      <c r="AJ35" s="2" t="str">
        <f t="shared" si="20"/>
        <v>-</v>
      </c>
      <c r="AK35" s="2" t="str">
        <f t="shared" si="21"/>
        <v>-</v>
      </c>
      <c r="AL35" s="2">
        <f t="shared" si="24"/>
        <v>42.15</v>
      </c>
      <c r="AM35" s="24">
        <f t="shared" si="22"/>
        <v>50</v>
      </c>
    </row>
    <row r="36" spans="2:39" x14ac:dyDescent="0.3">
      <c r="C36" s="2">
        <f t="shared" si="4"/>
        <v>600</v>
      </c>
      <c r="G36" s="2">
        <v>12</v>
      </c>
      <c r="H36" s="24">
        <f t="shared" ref="H36:W36" si="33">H16</f>
        <v>40</v>
      </c>
      <c r="I36" s="24">
        <f t="shared" si="33"/>
        <v>50</v>
      </c>
      <c r="J36" s="24">
        <f t="shared" si="33"/>
        <v>40</v>
      </c>
      <c r="K36" s="24">
        <f t="shared" si="33"/>
        <v>40</v>
      </c>
      <c r="L36" s="24">
        <f t="shared" si="33"/>
        <v>50</v>
      </c>
      <c r="M36" s="24">
        <f t="shared" si="33"/>
        <v>50</v>
      </c>
      <c r="N36" s="24">
        <f t="shared" si="33"/>
        <v>55</v>
      </c>
      <c r="O36" s="24">
        <f t="shared" si="33"/>
        <v>55</v>
      </c>
      <c r="P36" s="24">
        <f t="shared" si="33"/>
        <v>75</v>
      </c>
      <c r="Q36" s="24">
        <f t="shared" si="33"/>
        <v>70</v>
      </c>
      <c r="R36" s="24" t="str">
        <f t="shared" si="33"/>
        <v>-</v>
      </c>
      <c r="S36" s="24" t="str">
        <f t="shared" si="33"/>
        <v>-</v>
      </c>
      <c r="T36" s="24" t="str">
        <f t="shared" si="33"/>
        <v>-</v>
      </c>
      <c r="U36" s="24" t="str">
        <f t="shared" si="33"/>
        <v>-</v>
      </c>
      <c r="V36" s="24"/>
      <c r="W36" s="24">
        <f t="shared" si="33"/>
        <v>52.5</v>
      </c>
      <c r="X36" s="2">
        <f t="shared" si="8"/>
        <v>38</v>
      </c>
      <c r="Y36" s="2">
        <f t="shared" si="9"/>
        <v>50.9</v>
      </c>
      <c r="Z36" s="2">
        <f t="shared" si="10"/>
        <v>42.2</v>
      </c>
      <c r="AA36" s="2">
        <f t="shared" si="11"/>
        <v>38.4</v>
      </c>
      <c r="AB36" s="2">
        <f t="shared" si="12"/>
        <v>37</v>
      </c>
      <c r="AC36" s="2">
        <f t="shared" si="13"/>
        <v>41</v>
      </c>
      <c r="AD36" s="2">
        <f t="shared" si="14"/>
        <v>37.4</v>
      </c>
      <c r="AE36" s="2">
        <f t="shared" si="15"/>
        <v>41.3</v>
      </c>
      <c r="AF36" s="2">
        <f t="shared" si="16"/>
        <v>37.1</v>
      </c>
      <c r="AG36" s="2">
        <f t="shared" si="17"/>
        <v>35.6</v>
      </c>
      <c r="AH36" s="2" t="str">
        <f t="shared" si="18"/>
        <v>-</v>
      </c>
      <c r="AI36" s="2" t="str">
        <f t="shared" si="19"/>
        <v>-</v>
      </c>
      <c r="AJ36" s="2" t="str">
        <f t="shared" si="20"/>
        <v>-</v>
      </c>
      <c r="AK36" s="2" t="str">
        <f t="shared" si="21"/>
        <v>-</v>
      </c>
      <c r="AL36" s="2">
        <f t="shared" si="24"/>
        <v>39.890000000000008</v>
      </c>
      <c r="AM36" s="24">
        <f t="shared" si="22"/>
        <v>40</v>
      </c>
    </row>
    <row r="37" spans="2:39" x14ac:dyDescent="0.3">
      <c r="C37" s="2">
        <f t="shared" si="4"/>
        <v>300</v>
      </c>
      <c r="G37" s="2">
        <v>13</v>
      </c>
      <c r="H37" s="24">
        <f t="shared" ref="H37:W37" si="34">H17</f>
        <v>40</v>
      </c>
      <c r="I37" s="24">
        <f t="shared" si="34"/>
        <v>50</v>
      </c>
      <c r="J37" s="24">
        <f t="shared" si="34"/>
        <v>45</v>
      </c>
      <c r="K37" s="24">
        <f t="shared" si="34"/>
        <v>45</v>
      </c>
      <c r="L37" s="24">
        <f t="shared" si="34"/>
        <v>40</v>
      </c>
      <c r="M37" s="24">
        <f t="shared" si="34"/>
        <v>40</v>
      </c>
      <c r="N37" s="24">
        <f t="shared" si="34"/>
        <v>51</v>
      </c>
      <c r="O37" s="24">
        <f t="shared" si="34"/>
        <v>49</v>
      </c>
      <c r="P37" s="24">
        <f t="shared" si="34"/>
        <v>65</v>
      </c>
      <c r="Q37" s="24">
        <f t="shared" si="34"/>
        <v>65</v>
      </c>
      <c r="R37" s="24" t="str">
        <f t="shared" si="34"/>
        <v>-</v>
      </c>
      <c r="S37" s="24" t="str">
        <f t="shared" si="34"/>
        <v>-</v>
      </c>
      <c r="T37" s="24" t="str">
        <f t="shared" si="34"/>
        <v>-</v>
      </c>
      <c r="U37" s="24" t="str">
        <f t="shared" si="34"/>
        <v>-</v>
      </c>
      <c r="V37" s="24"/>
      <c r="W37" s="24">
        <f t="shared" si="34"/>
        <v>49</v>
      </c>
      <c r="X37" s="2">
        <f t="shared" si="8"/>
        <v>42.4</v>
      </c>
      <c r="Y37" s="2">
        <f t="shared" si="9"/>
        <v>38.799999999999997</v>
      </c>
      <c r="Z37" s="2">
        <f t="shared" si="10"/>
        <v>37.799999999999997</v>
      </c>
      <c r="AA37" s="2">
        <f t="shared" si="11"/>
        <v>25.3</v>
      </c>
      <c r="AB37" s="2">
        <f t="shared" si="12"/>
        <v>30.3</v>
      </c>
      <c r="AC37" s="2">
        <f t="shared" si="13"/>
        <v>35.700000000000003</v>
      </c>
      <c r="AD37" s="2">
        <f t="shared" si="14"/>
        <v>36.5</v>
      </c>
      <c r="AE37" s="2">
        <f t="shared" si="15"/>
        <v>43.1</v>
      </c>
      <c r="AF37" s="2">
        <f t="shared" si="16"/>
        <v>29</v>
      </c>
      <c r="AG37" s="2">
        <f t="shared" si="17"/>
        <v>23.5</v>
      </c>
      <c r="AH37" s="2" t="str">
        <f t="shared" si="18"/>
        <v>-</v>
      </c>
      <c r="AI37" s="2" t="str">
        <f t="shared" si="19"/>
        <v>-</v>
      </c>
      <c r="AJ37" s="2" t="str">
        <f t="shared" si="20"/>
        <v>-</v>
      </c>
      <c r="AK37" s="2" t="str">
        <f t="shared" si="21"/>
        <v>-</v>
      </c>
      <c r="AL37" s="2">
        <f t="shared" si="24"/>
        <v>34.24</v>
      </c>
      <c r="AM37" s="24">
        <f t="shared" si="22"/>
        <v>40</v>
      </c>
    </row>
    <row r="38" spans="2:39" x14ac:dyDescent="0.3">
      <c r="C38" s="2">
        <f t="shared" si="4"/>
        <v>300</v>
      </c>
      <c r="G38" s="2">
        <v>14</v>
      </c>
      <c r="H38" s="24">
        <f t="shared" ref="H38:W38" si="35">H18</f>
        <v>35</v>
      </c>
      <c r="I38" s="24">
        <f t="shared" si="35"/>
        <v>65</v>
      </c>
      <c r="J38" s="24">
        <f t="shared" si="35"/>
        <v>50</v>
      </c>
      <c r="K38" s="24">
        <f t="shared" si="35"/>
        <v>50</v>
      </c>
      <c r="L38" s="24">
        <f t="shared" si="35"/>
        <v>45</v>
      </c>
      <c r="M38" s="24">
        <f t="shared" si="35"/>
        <v>45</v>
      </c>
      <c r="N38" s="24">
        <f t="shared" si="35"/>
        <v>57</v>
      </c>
      <c r="O38" s="24">
        <f t="shared" si="35"/>
        <v>44</v>
      </c>
      <c r="P38" s="24">
        <f t="shared" si="35"/>
        <v>60</v>
      </c>
      <c r="Q38" s="24">
        <f t="shared" si="35"/>
        <v>60</v>
      </c>
      <c r="R38" s="24" t="str">
        <f t="shared" si="35"/>
        <v>-</v>
      </c>
      <c r="S38" s="24" t="str">
        <f t="shared" si="35"/>
        <v>-</v>
      </c>
      <c r="T38" s="24" t="str">
        <f t="shared" si="35"/>
        <v>-</v>
      </c>
      <c r="U38" s="24" t="str">
        <f t="shared" si="35"/>
        <v>-</v>
      </c>
      <c r="V38" s="24"/>
      <c r="W38" s="24">
        <f t="shared" si="35"/>
        <v>51.1</v>
      </c>
      <c r="X38" s="2">
        <f t="shared" si="8"/>
        <v>42.2</v>
      </c>
      <c r="Y38" s="2">
        <f t="shared" si="9"/>
        <v>45.9</v>
      </c>
      <c r="Z38" s="2">
        <f t="shared" si="10"/>
        <v>45.2</v>
      </c>
      <c r="AA38" s="2">
        <f t="shared" si="11"/>
        <v>27.5</v>
      </c>
      <c r="AB38" s="2">
        <f t="shared" si="12"/>
        <v>29</v>
      </c>
      <c r="AC38" s="2">
        <f t="shared" si="13"/>
        <v>32.200000000000003</v>
      </c>
      <c r="AD38" s="2">
        <f t="shared" si="14"/>
        <v>37.299999999999997</v>
      </c>
      <c r="AE38" s="2">
        <f t="shared" si="15"/>
        <v>36.200000000000003</v>
      </c>
      <c r="AF38" s="2">
        <f t="shared" si="16"/>
        <v>35.700000000000003</v>
      </c>
      <c r="AG38" s="2">
        <f t="shared" si="17"/>
        <v>27.3</v>
      </c>
      <c r="AH38" s="2" t="str">
        <f t="shared" si="18"/>
        <v>-</v>
      </c>
      <c r="AI38" s="2" t="str">
        <f t="shared" si="19"/>
        <v>-</v>
      </c>
      <c r="AJ38" s="2" t="str">
        <f t="shared" si="20"/>
        <v>-</v>
      </c>
      <c r="AK38" s="2" t="str">
        <f t="shared" si="21"/>
        <v>-</v>
      </c>
      <c r="AL38" s="2">
        <f t="shared" si="24"/>
        <v>35.85</v>
      </c>
      <c r="AM38" s="24">
        <f t="shared" si="22"/>
        <v>35</v>
      </c>
    </row>
    <row r="39" spans="2:39" x14ac:dyDescent="0.3">
      <c r="C39" s="2">
        <f t="shared" si="4"/>
        <v>420</v>
      </c>
      <c r="G39" s="2">
        <v>15</v>
      </c>
      <c r="H39" s="24">
        <f t="shared" ref="H39:W39" si="36">H19</f>
        <v>50</v>
      </c>
      <c r="I39" s="24">
        <f t="shared" si="36"/>
        <v>70</v>
      </c>
      <c r="J39" s="24">
        <f t="shared" si="36"/>
        <v>80</v>
      </c>
      <c r="K39" s="24">
        <f t="shared" si="36"/>
        <v>75</v>
      </c>
      <c r="L39" s="24">
        <f t="shared" si="36"/>
        <v>50</v>
      </c>
      <c r="M39" s="24">
        <f t="shared" si="36"/>
        <v>90</v>
      </c>
      <c r="N39" s="24">
        <f t="shared" si="36"/>
        <v>75</v>
      </c>
      <c r="O39" s="24">
        <f t="shared" si="36"/>
        <v>89</v>
      </c>
      <c r="P39" s="24">
        <f t="shared" si="36"/>
        <v>50</v>
      </c>
      <c r="Q39" s="24">
        <f t="shared" si="36"/>
        <v>50</v>
      </c>
      <c r="R39" s="24" t="str">
        <f t="shared" si="36"/>
        <v>-</v>
      </c>
      <c r="S39" s="24" t="str">
        <f t="shared" si="36"/>
        <v>-</v>
      </c>
      <c r="T39" s="24" t="str">
        <f t="shared" si="36"/>
        <v>-</v>
      </c>
      <c r="U39" s="24" t="str">
        <f t="shared" si="36"/>
        <v>-</v>
      </c>
      <c r="V39" s="24"/>
      <c r="W39" s="24">
        <f t="shared" si="36"/>
        <v>67.900000000000006</v>
      </c>
      <c r="X39" s="2">
        <f t="shared" si="8"/>
        <v>49</v>
      </c>
      <c r="Y39" s="2">
        <f t="shared" si="9"/>
        <v>52.2</v>
      </c>
      <c r="Z39" s="2">
        <f t="shared" si="10"/>
        <v>31.6</v>
      </c>
      <c r="AA39" s="2">
        <f t="shared" si="11"/>
        <v>28.6</v>
      </c>
      <c r="AB39" s="2">
        <f t="shared" si="12"/>
        <v>47.2</v>
      </c>
      <c r="AC39" s="2">
        <f t="shared" si="13"/>
        <v>50.7</v>
      </c>
      <c r="AD39" s="2">
        <f t="shared" si="14"/>
        <v>50.8</v>
      </c>
      <c r="AE39" s="2">
        <f t="shared" si="15"/>
        <v>55.4</v>
      </c>
      <c r="AF39" s="2">
        <f t="shared" si="16"/>
        <v>36.200000000000003</v>
      </c>
      <c r="AG39" s="2">
        <f t="shared" si="17"/>
        <v>45.7</v>
      </c>
      <c r="AH39" s="2" t="str">
        <f t="shared" si="18"/>
        <v>-</v>
      </c>
      <c r="AI39" s="2" t="str">
        <f t="shared" si="19"/>
        <v>-</v>
      </c>
      <c r="AJ39" s="2" t="str">
        <f t="shared" si="20"/>
        <v>-</v>
      </c>
      <c r="AK39" s="2" t="str">
        <f t="shared" si="21"/>
        <v>-</v>
      </c>
      <c r="AL39" s="2">
        <f t="shared" si="24"/>
        <v>44.739999999999995</v>
      </c>
      <c r="AM39" s="24">
        <f t="shared" si="22"/>
        <v>50</v>
      </c>
    </row>
    <row r="40" spans="2:39" x14ac:dyDescent="0.3">
      <c r="B40" s="2" t="s">
        <v>47</v>
      </c>
      <c r="C40" s="12">
        <f>AVERAGE(C24:C39)</f>
        <v>298.125</v>
      </c>
      <c r="G40" s="2">
        <v>16</v>
      </c>
      <c r="H40" s="24">
        <f t="shared" ref="H40:W40" si="37">H20</f>
        <v>60</v>
      </c>
      <c r="I40" s="24">
        <f t="shared" si="37"/>
        <v>75</v>
      </c>
      <c r="J40" s="24">
        <f t="shared" si="37"/>
        <v>70</v>
      </c>
      <c r="K40" s="24">
        <f t="shared" si="37"/>
        <v>65</v>
      </c>
      <c r="L40" s="24">
        <f t="shared" si="37"/>
        <v>80</v>
      </c>
      <c r="M40" s="24">
        <f t="shared" si="37"/>
        <v>55</v>
      </c>
      <c r="N40" s="24">
        <f t="shared" si="37"/>
        <v>51</v>
      </c>
      <c r="O40" s="24">
        <f t="shared" si="37"/>
        <v>51</v>
      </c>
      <c r="P40" s="24">
        <f t="shared" si="37"/>
        <v>51</v>
      </c>
      <c r="Q40" s="24">
        <f t="shared" si="37"/>
        <v>50</v>
      </c>
      <c r="R40" s="24" t="str">
        <f t="shared" si="37"/>
        <v>-</v>
      </c>
      <c r="S40" s="24" t="str">
        <f t="shared" si="37"/>
        <v>-</v>
      </c>
      <c r="T40" s="24" t="str">
        <f t="shared" si="37"/>
        <v>-</v>
      </c>
      <c r="U40" s="24" t="str">
        <f t="shared" si="37"/>
        <v>-</v>
      </c>
      <c r="V40" s="24"/>
      <c r="W40" s="24">
        <f t="shared" si="37"/>
        <v>60.8</v>
      </c>
      <c r="X40" s="2">
        <f t="shared" si="8"/>
        <v>26.4</v>
      </c>
      <c r="Y40" s="2">
        <f t="shared" si="9"/>
        <v>23.5</v>
      </c>
      <c r="Z40" s="2">
        <f t="shared" si="10"/>
        <v>26.1</v>
      </c>
      <c r="AA40" s="2">
        <f t="shared" si="11"/>
        <v>19.100000000000001</v>
      </c>
      <c r="AB40" s="2">
        <f t="shared" si="12"/>
        <v>21.1</v>
      </c>
      <c r="AC40" s="2">
        <f t="shared" si="13"/>
        <v>20.2</v>
      </c>
      <c r="AD40" s="2">
        <f t="shared" si="14"/>
        <v>22.6</v>
      </c>
      <c r="AE40" s="2">
        <f t="shared" si="15"/>
        <v>26.8</v>
      </c>
      <c r="AF40" s="2">
        <f t="shared" si="16"/>
        <v>24.8</v>
      </c>
      <c r="AG40" s="2">
        <f t="shared" si="17"/>
        <v>21.1</v>
      </c>
      <c r="AH40" s="2" t="str">
        <f t="shared" si="18"/>
        <v>-</v>
      </c>
      <c r="AI40" s="2" t="str">
        <f t="shared" si="19"/>
        <v>-</v>
      </c>
      <c r="AJ40" s="2" t="str">
        <f t="shared" si="20"/>
        <v>-</v>
      </c>
      <c r="AK40" s="2" t="str">
        <f t="shared" si="21"/>
        <v>-</v>
      </c>
      <c r="AL40" s="2">
        <f t="shared" si="24"/>
        <v>23.169999999999998</v>
      </c>
      <c r="AM40" s="24">
        <f t="shared" si="22"/>
        <v>60</v>
      </c>
    </row>
    <row r="41" spans="2:39" x14ac:dyDescent="0.3">
      <c r="G41" s="2">
        <v>17</v>
      </c>
      <c r="H41" s="24">
        <f t="shared" ref="H41:W41" si="38">H21</f>
        <v>70</v>
      </c>
      <c r="I41" s="24">
        <f t="shared" si="38"/>
        <v>80</v>
      </c>
      <c r="J41" s="24">
        <f t="shared" si="38"/>
        <v>60</v>
      </c>
      <c r="K41" s="24">
        <f t="shared" si="38"/>
        <v>60</v>
      </c>
      <c r="L41" s="24">
        <f t="shared" si="38"/>
        <v>70</v>
      </c>
      <c r="M41" s="24">
        <f t="shared" si="38"/>
        <v>97</v>
      </c>
      <c r="N41" s="24">
        <f t="shared" si="38"/>
        <v>57</v>
      </c>
      <c r="O41" s="24">
        <f t="shared" si="38"/>
        <v>57</v>
      </c>
      <c r="P41" s="24">
        <f t="shared" si="38"/>
        <v>57</v>
      </c>
      <c r="Q41" s="24">
        <f t="shared" si="38"/>
        <v>50</v>
      </c>
      <c r="R41" s="24" t="str">
        <f t="shared" si="38"/>
        <v>-</v>
      </c>
      <c r="S41" s="24" t="str">
        <f t="shared" si="38"/>
        <v>-</v>
      </c>
      <c r="T41" s="24" t="str">
        <f t="shared" si="38"/>
        <v>-</v>
      </c>
      <c r="U41" s="24" t="str">
        <f t="shared" si="38"/>
        <v>-</v>
      </c>
      <c r="V41" s="24"/>
      <c r="W41" s="24">
        <f t="shared" si="38"/>
        <v>65.8</v>
      </c>
      <c r="X41" s="2">
        <f t="shared" si="8"/>
        <v>22.1</v>
      </c>
      <c r="Y41" s="2">
        <f t="shared" si="9"/>
        <v>25.7</v>
      </c>
      <c r="Z41" s="2">
        <f t="shared" si="10"/>
        <v>23.7</v>
      </c>
      <c r="AA41" s="2">
        <f t="shared" si="11"/>
        <v>22.7</v>
      </c>
      <c r="AB41" s="2">
        <f t="shared" si="12"/>
        <v>20</v>
      </c>
      <c r="AC41" s="2">
        <f t="shared" si="13"/>
        <v>28.1</v>
      </c>
      <c r="AD41" s="2">
        <f t="shared" si="14"/>
        <v>19.2</v>
      </c>
      <c r="AE41" s="2">
        <f t="shared" si="15"/>
        <v>27.8</v>
      </c>
      <c r="AF41" s="2">
        <f t="shared" si="16"/>
        <v>24</v>
      </c>
      <c r="AG41" s="2">
        <f t="shared" si="17"/>
        <v>21.1</v>
      </c>
      <c r="AH41" s="2" t="str">
        <f t="shared" si="18"/>
        <v>-</v>
      </c>
      <c r="AI41" s="2" t="str">
        <f t="shared" si="19"/>
        <v>-</v>
      </c>
      <c r="AJ41" s="2" t="str">
        <f t="shared" si="20"/>
        <v>-</v>
      </c>
      <c r="AK41" s="2" t="str">
        <f t="shared" si="21"/>
        <v>-</v>
      </c>
      <c r="AL41" s="2">
        <f t="shared" si="24"/>
        <v>23.44</v>
      </c>
      <c r="AM41" s="24">
        <f t="shared" si="22"/>
        <v>70</v>
      </c>
    </row>
    <row r="42" spans="2:39" x14ac:dyDescent="0.3">
      <c r="G42" s="20"/>
      <c r="H42" s="21"/>
      <c r="I42" s="22"/>
    </row>
    <row r="43" spans="2:39" x14ac:dyDescent="0.3">
      <c r="G43" s="20"/>
      <c r="H43" s="21"/>
      <c r="I43" s="22"/>
      <c r="W43" s="8" t="s">
        <v>69</v>
      </c>
      <c r="X43" s="5" t="s">
        <v>70</v>
      </c>
    </row>
    <row r="44" spans="2:39" x14ac:dyDescent="0.3">
      <c r="F44" s="51"/>
      <c r="G44" s="20"/>
      <c r="H44" s="52"/>
      <c r="I44" s="51"/>
      <c r="J44" s="51"/>
      <c r="U44" s="2">
        <v>1</v>
      </c>
      <c r="W44" s="19">
        <f>W5</f>
        <v>72.5</v>
      </c>
      <c r="X44" s="6">
        <f>AN5</f>
        <v>34.71</v>
      </c>
      <c r="Y44" s="11">
        <f>W44</f>
        <v>72.5</v>
      </c>
    </row>
    <row r="45" spans="2:39" x14ac:dyDescent="0.3">
      <c r="F45" s="51"/>
      <c r="G45" s="51"/>
      <c r="H45" s="52"/>
      <c r="I45" s="51"/>
      <c r="J45" s="51"/>
      <c r="U45" s="2">
        <v>2</v>
      </c>
      <c r="W45" s="19">
        <f t="shared" ref="W45:W60" si="39">W6</f>
        <v>78</v>
      </c>
      <c r="X45" s="6">
        <f t="shared" ref="X45:X60" si="40">AN6</f>
        <v>23.169999999999998</v>
      </c>
      <c r="Y45" s="11">
        <f t="shared" ref="Y45:Y60" si="41">W45</f>
        <v>78</v>
      </c>
    </row>
    <row r="46" spans="2:39" x14ac:dyDescent="0.3">
      <c r="F46" s="51"/>
      <c r="G46" s="51"/>
      <c r="H46" s="52"/>
      <c r="I46" s="51"/>
      <c r="J46" s="51"/>
      <c r="U46" s="2">
        <v>3</v>
      </c>
      <c r="W46" s="19">
        <f t="shared" si="39"/>
        <v>72.5</v>
      </c>
      <c r="X46" s="6">
        <f t="shared" si="40"/>
        <v>23.44</v>
      </c>
      <c r="Y46" s="11">
        <f t="shared" si="41"/>
        <v>72.5</v>
      </c>
    </row>
    <row r="47" spans="2:39" x14ac:dyDescent="0.3">
      <c r="F47" s="51"/>
      <c r="G47" s="51"/>
      <c r="H47" s="52"/>
      <c r="I47" s="51"/>
      <c r="J47" s="51"/>
      <c r="U47" s="2">
        <v>4</v>
      </c>
      <c r="W47" s="19">
        <f t="shared" si="39"/>
        <v>65</v>
      </c>
      <c r="X47" s="6">
        <f t="shared" si="40"/>
        <v>26.330000000000002</v>
      </c>
      <c r="Y47" s="11">
        <f t="shared" si="41"/>
        <v>65</v>
      </c>
    </row>
    <row r="48" spans="2:39" x14ac:dyDescent="0.3">
      <c r="F48" s="51"/>
      <c r="G48" s="51"/>
      <c r="H48" s="52"/>
      <c r="I48" s="51"/>
      <c r="J48" s="51"/>
      <c r="U48" s="2">
        <v>5</v>
      </c>
      <c r="W48" s="19">
        <f t="shared" si="39"/>
        <v>59</v>
      </c>
      <c r="X48" s="6">
        <f t="shared" si="40"/>
        <v>37.279999999999994</v>
      </c>
      <c r="Y48" s="11">
        <f t="shared" si="41"/>
        <v>59</v>
      </c>
    </row>
    <row r="49" spans="6:25" x14ac:dyDescent="0.3">
      <c r="F49" s="51"/>
      <c r="G49" s="51"/>
      <c r="H49" s="52"/>
      <c r="I49" s="51"/>
      <c r="J49" s="51"/>
      <c r="U49" s="2">
        <v>6</v>
      </c>
      <c r="W49" s="19">
        <f t="shared" si="39"/>
        <v>62</v>
      </c>
      <c r="X49" s="6">
        <f t="shared" si="40"/>
        <v>49.55</v>
      </c>
      <c r="Y49" s="11">
        <f t="shared" si="41"/>
        <v>62</v>
      </c>
    </row>
    <row r="50" spans="6:25" x14ac:dyDescent="0.3">
      <c r="F50" s="51"/>
      <c r="G50" s="51"/>
      <c r="H50" s="52"/>
      <c r="I50" s="51"/>
      <c r="J50" s="51"/>
      <c r="U50" s="2">
        <v>7</v>
      </c>
      <c r="W50" s="19">
        <f t="shared" si="39"/>
        <v>57.5</v>
      </c>
      <c r="X50" s="6">
        <f t="shared" si="40"/>
        <v>43.11999999999999</v>
      </c>
      <c r="Y50" s="11">
        <f t="shared" si="41"/>
        <v>57.5</v>
      </c>
    </row>
    <row r="51" spans="6:25" x14ac:dyDescent="0.3">
      <c r="F51" s="51"/>
      <c r="G51" s="51"/>
      <c r="H51" s="52"/>
      <c r="I51" s="51"/>
      <c r="J51" s="51"/>
      <c r="U51" s="2">
        <v>8</v>
      </c>
      <c r="W51" s="19">
        <f t="shared" si="39"/>
        <v>49.5</v>
      </c>
      <c r="X51" s="6">
        <f t="shared" si="40"/>
        <v>40.820000000000007</v>
      </c>
      <c r="Y51" s="11">
        <f t="shared" si="41"/>
        <v>49.5</v>
      </c>
    </row>
    <row r="52" spans="6:25" x14ac:dyDescent="0.3">
      <c r="F52" s="51"/>
      <c r="G52" s="51"/>
      <c r="H52" s="52"/>
      <c r="I52" s="51"/>
      <c r="J52" s="51"/>
      <c r="U52" s="2">
        <v>9</v>
      </c>
      <c r="W52" s="19">
        <f t="shared" si="39"/>
        <v>59.5</v>
      </c>
      <c r="X52" s="6">
        <f t="shared" si="40"/>
        <v>49.269999999999996</v>
      </c>
      <c r="Y52" s="11">
        <f t="shared" si="41"/>
        <v>59.5</v>
      </c>
    </row>
    <row r="53" spans="6:25" x14ac:dyDescent="0.3">
      <c r="F53" s="51"/>
      <c r="G53" s="51"/>
      <c r="H53" s="52"/>
      <c r="I53" s="51"/>
      <c r="J53" s="51"/>
      <c r="U53" s="2">
        <v>10</v>
      </c>
      <c r="W53" s="19">
        <f t="shared" si="39"/>
        <v>55</v>
      </c>
      <c r="X53" s="6">
        <f t="shared" si="40"/>
        <v>52.660000000000011</v>
      </c>
      <c r="Y53" s="11">
        <f t="shared" si="41"/>
        <v>55</v>
      </c>
    </row>
    <row r="54" spans="6:25" x14ac:dyDescent="0.3">
      <c r="F54" s="51"/>
      <c r="G54" s="51"/>
      <c r="H54" s="52"/>
      <c r="I54" s="51"/>
      <c r="J54" s="51"/>
      <c r="U54" s="2">
        <v>11</v>
      </c>
      <c r="W54" s="19">
        <f t="shared" si="39"/>
        <v>57.5</v>
      </c>
      <c r="X54" s="6">
        <f t="shared" si="40"/>
        <v>42.15</v>
      </c>
      <c r="Y54" s="11">
        <f t="shared" si="41"/>
        <v>57.5</v>
      </c>
    </row>
    <row r="55" spans="6:25" x14ac:dyDescent="0.3">
      <c r="F55" s="51"/>
      <c r="G55" s="51"/>
      <c r="H55" s="52"/>
      <c r="I55" s="51"/>
      <c r="J55" s="51"/>
      <c r="U55" s="2">
        <v>12</v>
      </c>
      <c r="W55" s="19">
        <f t="shared" si="39"/>
        <v>52.5</v>
      </c>
      <c r="X55" s="6">
        <f t="shared" si="40"/>
        <v>39.890000000000008</v>
      </c>
      <c r="Y55" s="11">
        <f t="shared" si="41"/>
        <v>52.5</v>
      </c>
    </row>
    <row r="56" spans="6:25" x14ac:dyDescent="0.3">
      <c r="F56" s="51"/>
      <c r="G56" s="51"/>
      <c r="H56" s="52"/>
      <c r="I56" s="51"/>
      <c r="J56" s="51"/>
      <c r="U56" s="2">
        <v>13</v>
      </c>
      <c r="W56" s="19">
        <f t="shared" si="39"/>
        <v>49</v>
      </c>
      <c r="X56" s="6">
        <f t="shared" si="40"/>
        <v>34.24</v>
      </c>
      <c r="Y56" s="11">
        <f t="shared" si="41"/>
        <v>49</v>
      </c>
    </row>
    <row r="57" spans="6:25" x14ac:dyDescent="0.3">
      <c r="F57" s="51"/>
      <c r="G57" s="51"/>
      <c r="H57" s="52"/>
      <c r="I57" s="51"/>
      <c r="J57" s="51"/>
      <c r="U57" s="2">
        <v>14</v>
      </c>
      <c r="W57" s="19">
        <f t="shared" si="39"/>
        <v>51.1</v>
      </c>
      <c r="X57" s="6">
        <f t="shared" si="40"/>
        <v>35.85</v>
      </c>
      <c r="Y57" s="11">
        <f t="shared" si="41"/>
        <v>51.1</v>
      </c>
    </row>
    <row r="58" spans="6:25" x14ac:dyDescent="0.3">
      <c r="F58" s="51"/>
      <c r="G58" s="51"/>
      <c r="H58" s="52"/>
      <c r="I58" s="51"/>
      <c r="J58" s="51"/>
      <c r="U58" s="2">
        <v>15</v>
      </c>
      <c r="W58" s="19">
        <f t="shared" si="39"/>
        <v>67.900000000000006</v>
      </c>
      <c r="X58" s="6">
        <f t="shared" si="40"/>
        <v>44.739999999999995</v>
      </c>
      <c r="Y58" s="11">
        <f t="shared" si="41"/>
        <v>67.900000000000006</v>
      </c>
    </row>
    <row r="59" spans="6:25" x14ac:dyDescent="0.3">
      <c r="F59" s="51"/>
      <c r="G59" s="51"/>
      <c r="H59" s="52"/>
      <c r="I59" s="51"/>
      <c r="J59" s="51"/>
      <c r="U59" s="2">
        <v>16</v>
      </c>
      <c r="W59" s="19">
        <f t="shared" si="39"/>
        <v>60.8</v>
      </c>
      <c r="X59" s="6">
        <f t="shared" si="40"/>
        <v>23.169999999999998</v>
      </c>
      <c r="Y59" s="11">
        <f t="shared" si="41"/>
        <v>60.8</v>
      </c>
    </row>
    <row r="60" spans="6:25" x14ac:dyDescent="0.3">
      <c r="F60" s="51"/>
      <c r="G60" s="51"/>
      <c r="H60" s="52"/>
      <c r="I60" s="51"/>
      <c r="J60" s="51"/>
      <c r="U60" s="2">
        <v>17</v>
      </c>
      <c r="W60" s="19">
        <f t="shared" si="39"/>
        <v>65.8</v>
      </c>
      <c r="X60" s="6">
        <f t="shared" si="40"/>
        <v>23.44</v>
      </c>
      <c r="Y60" s="11">
        <f t="shared" si="41"/>
        <v>65.8</v>
      </c>
    </row>
    <row r="61" spans="6:25" x14ac:dyDescent="0.3">
      <c r="F61" s="51"/>
      <c r="G61" s="51"/>
      <c r="H61" s="51"/>
      <c r="I61" s="51"/>
      <c r="J61" s="51"/>
    </row>
    <row r="62" spans="6:25" x14ac:dyDescent="0.3">
      <c r="F62" s="51"/>
      <c r="G62" s="51"/>
      <c r="H62" s="51"/>
      <c r="I62" s="51"/>
      <c r="J62" s="51"/>
    </row>
  </sheetData>
  <sheetProtection password="C346" sheet="1" objects="1" scenarios="1"/>
  <mergeCells count="7">
    <mergeCell ref="Z3:AN3"/>
    <mergeCell ref="B3:B4"/>
    <mergeCell ref="C3:C4"/>
    <mergeCell ref="E3:E4"/>
    <mergeCell ref="F3:F4"/>
    <mergeCell ref="G3:W3"/>
    <mergeCell ref="D3:D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showGridLines="0" view="pageBreakPreview" topLeftCell="A127" zoomScale="85" zoomScaleNormal="85" zoomScaleSheetLayoutView="85" workbookViewId="0">
      <selection activeCell="A31" sqref="A31"/>
    </sheetView>
  </sheetViews>
  <sheetFormatPr defaultRowHeight="16.5" x14ac:dyDescent="0.3"/>
  <cols>
    <col min="6" max="6" width="10.375" bestFit="1" customWidth="1"/>
    <col min="10" max="10" width="11.375" bestFit="1" customWidth="1"/>
    <col min="11" max="11" width="11.75" bestFit="1" customWidth="1"/>
    <col min="12" max="12" width="11.125" bestFit="1" customWidth="1"/>
  </cols>
  <sheetData>
    <row r="1" spans="1:13" x14ac:dyDescent="0.3">
      <c r="A1" s="116" t="s">
        <v>46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13" x14ac:dyDescent="0.3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1:13" x14ac:dyDescent="0.3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6" customHeight="1" x14ac:dyDescent="0.3">
      <c r="B4" s="115" t="str">
        <f>'Input Table'!D4</f>
        <v>GLOVIS xxxxx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</row>
    <row r="5" spans="1:13" s="1" customFormat="1" ht="17.25" x14ac:dyDescent="0.3">
      <c r="B5" s="16"/>
      <c r="C5" s="16"/>
      <c r="D5" s="16"/>
      <c r="E5" s="16"/>
      <c r="F5" s="16"/>
      <c r="G5" s="16"/>
      <c r="H5" s="16"/>
      <c r="I5" s="16"/>
      <c r="J5" s="13"/>
      <c r="K5" s="26" t="s">
        <v>66</v>
      </c>
      <c r="L5" s="27">
        <f>'Input Table'!D5</f>
        <v>12321220</v>
      </c>
    </row>
    <row r="6" spans="1:13" x14ac:dyDescent="0.3">
      <c r="B6" s="13"/>
      <c r="C6" s="13"/>
      <c r="D6" s="13"/>
      <c r="E6" s="13"/>
      <c r="F6" s="13"/>
      <c r="G6" s="13"/>
      <c r="H6" s="13"/>
      <c r="I6" s="13"/>
      <c r="J6" s="13"/>
      <c r="K6" s="17"/>
      <c r="L6" s="17"/>
      <c r="M6" s="15"/>
    </row>
    <row r="7" spans="1:13" ht="20.100000000000001" customHeight="1" x14ac:dyDescent="0.3">
      <c r="B7" s="28" t="s">
        <v>50</v>
      </c>
      <c r="C7" s="29"/>
      <c r="D7" s="29"/>
      <c r="E7" s="29"/>
      <c r="F7" s="113" t="s">
        <v>48</v>
      </c>
      <c r="G7" s="113"/>
      <c r="H7" s="29"/>
      <c r="I7" s="29"/>
      <c r="J7" s="29" t="s">
        <v>49</v>
      </c>
      <c r="K7" s="29"/>
      <c r="L7" s="30"/>
    </row>
    <row r="8" spans="1:13" ht="20.100000000000001" customHeight="1" x14ac:dyDescent="0.3">
      <c r="B8" s="31" t="s">
        <v>51</v>
      </c>
      <c r="C8" s="32"/>
      <c r="D8" s="32"/>
      <c r="E8" s="32"/>
      <c r="F8" s="117">
        <f>'Output Table'!B21</f>
        <v>42841</v>
      </c>
      <c r="G8" s="117"/>
      <c r="H8" s="32"/>
      <c r="I8" s="32"/>
      <c r="J8" s="33" t="s">
        <v>65</v>
      </c>
      <c r="K8" s="32"/>
      <c r="L8" s="34"/>
    </row>
    <row r="9" spans="1:13" ht="20.100000000000001" customHeight="1" x14ac:dyDescent="0.3">
      <c r="B9" s="35" t="s">
        <v>52</v>
      </c>
      <c r="C9" s="36"/>
      <c r="D9" s="36"/>
      <c r="E9" s="36"/>
      <c r="F9" s="118">
        <f>'Output Table'!C40</f>
        <v>298.125</v>
      </c>
      <c r="G9" s="118"/>
      <c r="H9" s="36"/>
      <c r="I9" s="36"/>
      <c r="J9" s="37" t="s">
        <v>65</v>
      </c>
      <c r="K9" s="36"/>
      <c r="L9" s="38"/>
    </row>
    <row r="10" spans="1:13" ht="20.100000000000001" customHeight="1" x14ac:dyDescent="0.3"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</row>
    <row r="11" spans="1:13" ht="20.100000000000001" customHeight="1" x14ac:dyDescent="0.3">
      <c r="B11" s="112" t="s">
        <v>53</v>
      </c>
      <c r="C11" s="113"/>
      <c r="D11" s="113"/>
      <c r="E11" s="113"/>
      <c r="F11" s="113"/>
      <c r="G11" s="113"/>
      <c r="H11" s="113"/>
      <c r="I11" s="113"/>
      <c r="J11" s="113"/>
      <c r="K11" s="113"/>
      <c r="L11" s="114"/>
    </row>
    <row r="12" spans="1:13" ht="20.100000000000001" customHeight="1" x14ac:dyDescent="0.3">
      <c r="B12" s="31" t="s">
        <v>54</v>
      </c>
      <c r="C12" s="32"/>
      <c r="D12" s="32"/>
      <c r="E12" s="123" t="str">
        <f>'Input Table'!D7</f>
        <v>HYUNDAI B&amp;W</v>
      </c>
      <c r="F12" s="123"/>
      <c r="G12" s="50"/>
      <c r="H12" s="32" t="s">
        <v>63</v>
      </c>
      <c r="I12" s="32"/>
      <c r="J12" s="40">
        <f>'Input Table'!D9</f>
        <v>48510</v>
      </c>
      <c r="K12" s="41">
        <f>'Input Table'!D10</f>
        <v>104</v>
      </c>
      <c r="L12" s="34"/>
    </row>
    <row r="13" spans="1:13" ht="20.100000000000001" customHeight="1" x14ac:dyDescent="0.3">
      <c r="B13" s="31" t="s">
        <v>55</v>
      </c>
      <c r="C13" s="32"/>
      <c r="D13" s="32"/>
      <c r="E13" s="42" t="str">
        <f>'Input Table'!D8</f>
        <v>10S 90ME-C</v>
      </c>
      <c r="F13" s="42"/>
      <c r="G13" s="32"/>
      <c r="H13" s="32" t="s">
        <v>57</v>
      </c>
      <c r="I13" s="32"/>
      <c r="J13" s="32" t="str">
        <f>'Input Table'!D13</f>
        <v xml:space="preserve">NAVIGO 100 MCL </v>
      </c>
      <c r="K13" s="32"/>
      <c r="L13" s="34"/>
    </row>
    <row r="14" spans="1:13" ht="20.100000000000001" customHeight="1" x14ac:dyDescent="0.3">
      <c r="B14" s="35" t="s">
        <v>56</v>
      </c>
      <c r="C14" s="36"/>
      <c r="D14" s="36"/>
      <c r="E14" s="43" t="s">
        <v>62</v>
      </c>
      <c r="F14" s="43"/>
      <c r="G14" s="36"/>
      <c r="H14" s="36" t="s">
        <v>58</v>
      </c>
      <c r="I14" s="36"/>
      <c r="J14" s="36" t="str">
        <f>'Input Table'!D11</f>
        <v>ALPHA LUBRICATOR</v>
      </c>
      <c r="K14" s="36"/>
      <c r="L14" s="38"/>
    </row>
    <row r="15" spans="1:13" s="1" customFormat="1" ht="20.100000000000001" customHeight="1" x14ac:dyDescent="0.3">
      <c r="B15" s="32"/>
      <c r="C15" s="32"/>
      <c r="D15" s="32"/>
      <c r="E15" s="42"/>
      <c r="F15" s="42"/>
      <c r="G15" s="32"/>
      <c r="H15" s="32"/>
      <c r="I15" s="32"/>
      <c r="J15" s="32"/>
      <c r="K15" s="32"/>
      <c r="L15" s="32"/>
    </row>
    <row r="16" spans="1:13" s="1" customFormat="1" ht="20.100000000000001" customHeight="1" x14ac:dyDescent="0.3">
      <c r="B16" s="112" t="s">
        <v>71</v>
      </c>
      <c r="C16" s="113"/>
      <c r="D16" s="113"/>
      <c r="E16" s="113"/>
      <c r="F16" s="113"/>
      <c r="G16" s="113"/>
      <c r="H16" s="113"/>
      <c r="I16" s="113"/>
      <c r="J16" s="113"/>
      <c r="K16" s="113"/>
      <c r="L16" s="114"/>
    </row>
    <row r="17" spans="2:12" s="1" customFormat="1" ht="20.100000000000001" customHeight="1" x14ac:dyDescent="0.3">
      <c r="B17" s="44" t="s">
        <v>81</v>
      </c>
      <c r="C17" s="45"/>
      <c r="D17" s="45"/>
      <c r="E17" s="121" t="s">
        <v>72</v>
      </c>
      <c r="F17" s="119"/>
      <c r="G17" s="119"/>
      <c r="H17" s="120"/>
      <c r="I17" s="119" t="s">
        <v>73</v>
      </c>
      <c r="J17" s="119"/>
      <c r="K17" s="119"/>
      <c r="L17" s="120"/>
    </row>
    <row r="18" spans="2:12" s="1" customFormat="1" ht="20.100000000000001" customHeight="1" x14ac:dyDescent="0.3">
      <c r="B18" s="31" t="s">
        <v>80</v>
      </c>
      <c r="C18" s="32"/>
      <c r="D18" s="32"/>
      <c r="E18" s="122" t="s">
        <v>82</v>
      </c>
      <c r="F18" s="123"/>
      <c r="G18" s="123"/>
      <c r="H18" s="124"/>
      <c r="I18" s="32" t="s">
        <v>89</v>
      </c>
      <c r="J18" s="40"/>
      <c r="K18" s="41"/>
      <c r="L18" s="34"/>
    </row>
    <row r="19" spans="2:12" s="1" customFormat="1" ht="20.100000000000001" customHeight="1" x14ac:dyDescent="0.3">
      <c r="B19" s="31" t="s">
        <v>79</v>
      </c>
      <c r="C19" s="32"/>
      <c r="D19" s="32"/>
      <c r="E19" s="46" t="s">
        <v>83</v>
      </c>
      <c r="F19" s="47"/>
      <c r="G19" s="32"/>
      <c r="H19" s="34"/>
      <c r="I19" s="32" t="s">
        <v>90</v>
      </c>
      <c r="J19" s="40"/>
      <c r="K19" s="41"/>
      <c r="L19" s="34"/>
    </row>
    <row r="20" spans="2:12" s="1" customFormat="1" ht="20.100000000000001" customHeight="1" x14ac:dyDescent="0.3">
      <c r="B20" s="31" t="s">
        <v>78</v>
      </c>
      <c r="C20" s="32"/>
      <c r="D20" s="32"/>
      <c r="E20" s="46" t="s">
        <v>84</v>
      </c>
      <c r="F20" s="47"/>
      <c r="G20" s="32"/>
      <c r="H20" s="34"/>
      <c r="I20" s="32" t="s">
        <v>91</v>
      </c>
      <c r="J20" s="40"/>
      <c r="K20" s="41"/>
      <c r="L20" s="34"/>
    </row>
    <row r="21" spans="2:12" s="1" customFormat="1" ht="20.100000000000001" customHeight="1" x14ac:dyDescent="0.3">
      <c r="B21" s="31" t="s">
        <v>76</v>
      </c>
      <c r="C21" s="32"/>
      <c r="D21" s="32"/>
      <c r="E21" s="46" t="s">
        <v>85</v>
      </c>
      <c r="F21" s="47"/>
      <c r="G21" s="32"/>
      <c r="H21" s="34"/>
      <c r="I21" s="32" t="s">
        <v>92</v>
      </c>
      <c r="J21" s="40"/>
      <c r="K21" s="41"/>
      <c r="L21" s="34"/>
    </row>
    <row r="22" spans="2:12" s="1" customFormat="1" ht="20.100000000000001" customHeight="1" x14ac:dyDescent="0.3">
      <c r="B22" s="31" t="s">
        <v>77</v>
      </c>
      <c r="C22" s="32"/>
      <c r="D22" s="32"/>
      <c r="E22" s="46" t="s">
        <v>86</v>
      </c>
      <c r="F22" s="47"/>
      <c r="G22" s="32"/>
      <c r="H22" s="34"/>
      <c r="I22" s="32" t="s">
        <v>93</v>
      </c>
      <c r="J22" s="40"/>
      <c r="K22" s="41"/>
      <c r="L22" s="34"/>
    </row>
    <row r="23" spans="2:12" s="1" customFormat="1" ht="20.100000000000001" customHeight="1" x14ac:dyDescent="0.3">
      <c r="B23" s="31" t="s">
        <v>74</v>
      </c>
      <c r="C23" s="32"/>
      <c r="D23" s="32"/>
      <c r="E23" s="48" t="s">
        <v>87</v>
      </c>
      <c r="F23" s="42"/>
      <c r="G23" s="32"/>
      <c r="H23" s="34"/>
      <c r="I23" s="32" t="s">
        <v>94</v>
      </c>
      <c r="J23" s="32"/>
      <c r="K23" s="32"/>
      <c r="L23" s="34"/>
    </row>
    <row r="24" spans="2:12" s="1" customFormat="1" ht="20.100000000000001" customHeight="1" x14ac:dyDescent="0.3">
      <c r="B24" s="35" t="s">
        <v>75</v>
      </c>
      <c r="C24" s="36"/>
      <c r="D24" s="36"/>
      <c r="E24" s="49" t="s">
        <v>88</v>
      </c>
      <c r="F24" s="43"/>
      <c r="G24" s="36"/>
      <c r="H24" s="38"/>
      <c r="I24" s="36" t="s">
        <v>95</v>
      </c>
      <c r="J24" s="36"/>
      <c r="K24" s="36"/>
      <c r="L24" s="38"/>
    </row>
    <row r="25" spans="2:12" s="1" customFormat="1" x14ac:dyDescent="0.3">
      <c r="B25" s="14"/>
      <c r="C25" s="14"/>
      <c r="D25" s="14"/>
      <c r="E25" s="18"/>
      <c r="F25" s="18"/>
      <c r="G25" s="14"/>
      <c r="H25" s="14"/>
      <c r="I25" s="14"/>
      <c r="J25" s="14"/>
      <c r="K25" s="14"/>
      <c r="L25" s="14"/>
    </row>
    <row r="26" spans="2:12" s="1" customFormat="1" x14ac:dyDescent="0.3">
      <c r="B26" s="14"/>
      <c r="C26" s="14"/>
      <c r="D26" s="14"/>
      <c r="E26" s="18"/>
      <c r="F26" s="18"/>
      <c r="G26" s="14"/>
      <c r="H26" s="14"/>
      <c r="I26" s="14"/>
      <c r="J26" s="14"/>
      <c r="K26" s="14"/>
      <c r="L26" s="14"/>
    </row>
    <row r="27" spans="2:12" s="1" customFormat="1" x14ac:dyDescent="0.3">
      <c r="B27" s="14"/>
      <c r="C27" s="14"/>
      <c r="D27" s="14"/>
      <c r="E27" s="18"/>
      <c r="F27" s="18"/>
      <c r="G27" s="14"/>
      <c r="H27" s="14"/>
      <c r="I27" s="14"/>
      <c r="J27" s="14"/>
      <c r="K27" s="14"/>
      <c r="L27" s="14"/>
    </row>
    <row r="28" spans="2:12" s="1" customFormat="1" x14ac:dyDescent="0.3">
      <c r="B28" s="14"/>
      <c r="C28" s="14"/>
      <c r="D28" s="14"/>
      <c r="E28" s="18"/>
      <c r="F28" s="18"/>
      <c r="G28" s="14"/>
      <c r="H28" s="14"/>
      <c r="I28" s="14"/>
      <c r="J28" s="14"/>
      <c r="K28" s="14"/>
      <c r="L28" s="14"/>
    </row>
    <row r="29" spans="2:12" s="1" customFormat="1" x14ac:dyDescent="0.3">
      <c r="B29" s="14"/>
      <c r="C29" s="14"/>
      <c r="D29" s="14"/>
      <c r="E29" s="18"/>
      <c r="F29" s="18"/>
      <c r="G29" s="14"/>
      <c r="H29" s="14"/>
      <c r="I29" s="14"/>
      <c r="J29" s="14"/>
      <c r="K29" s="14"/>
      <c r="L29" s="14"/>
    </row>
    <row r="30" spans="2:12" s="1" customFormat="1" x14ac:dyDescent="0.3">
      <c r="B30" s="14"/>
      <c r="C30" s="14"/>
      <c r="D30" s="14"/>
      <c r="E30" s="18"/>
      <c r="F30" s="18"/>
      <c r="G30" s="14"/>
      <c r="H30" s="14"/>
      <c r="I30" s="14"/>
      <c r="J30" s="14"/>
      <c r="K30" s="14"/>
      <c r="L30" s="14"/>
    </row>
    <row r="31" spans="2:12" s="1" customFormat="1" x14ac:dyDescent="0.3">
      <c r="B31" s="14"/>
      <c r="C31" s="14"/>
      <c r="D31" s="14"/>
      <c r="E31" s="18"/>
      <c r="F31" s="18"/>
      <c r="G31" s="14"/>
      <c r="H31" s="14"/>
      <c r="I31" s="14"/>
      <c r="J31" s="14"/>
      <c r="K31" s="14"/>
      <c r="L31" s="14"/>
    </row>
    <row r="32" spans="2:12" s="1" customFormat="1" x14ac:dyDescent="0.3">
      <c r="B32" s="14"/>
      <c r="C32" s="14"/>
      <c r="D32" s="14"/>
      <c r="E32" s="18"/>
      <c r="F32" s="18"/>
      <c r="G32" s="14"/>
      <c r="H32" s="14"/>
      <c r="I32" s="14"/>
      <c r="J32" s="14"/>
      <c r="K32" s="14"/>
      <c r="L32" s="14"/>
    </row>
    <row r="33" spans="2:12" s="1" customFormat="1" x14ac:dyDescent="0.3">
      <c r="B33" s="14"/>
      <c r="C33" s="14"/>
      <c r="D33" s="14"/>
      <c r="E33" s="18"/>
      <c r="F33" s="18"/>
      <c r="G33" s="14"/>
      <c r="H33" s="14"/>
      <c r="I33" s="14"/>
      <c r="J33" s="14"/>
      <c r="K33" s="14"/>
      <c r="L33" s="14"/>
    </row>
    <row r="34" spans="2:12" s="1" customFormat="1" x14ac:dyDescent="0.3">
      <c r="B34" s="14"/>
      <c r="C34" s="14"/>
      <c r="D34" s="14"/>
      <c r="E34" s="18"/>
      <c r="F34" s="18"/>
      <c r="G34" s="14"/>
      <c r="H34" s="14"/>
      <c r="I34" s="14"/>
      <c r="J34" s="14"/>
      <c r="K34" s="14"/>
      <c r="L34" s="14"/>
    </row>
    <row r="35" spans="2:12" s="1" customFormat="1" x14ac:dyDescent="0.3">
      <c r="B35" s="14"/>
      <c r="C35" s="14"/>
      <c r="D35" s="14"/>
      <c r="E35" s="18"/>
      <c r="F35" s="18"/>
      <c r="G35" s="14"/>
      <c r="H35" s="14"/>
      <c r="I35" s="14"/>
      <c r="J35" s="14"/>
      <c r="K35" s="14"/>
      <c r="L35" s="14"/>
    </row>
    <row r="36" spans="2:12" s="1" customFormat="1" x14ac:dyDescent="0.3">
      <c r="B36" s="14"/>
      <c r="C36" s="14"/>
      <c r="D36" s="14"/>
      <c r="E36" s="18"/>
      <c r="F36" s="18"/>
      <c r="G36" s="14"/>
      <c r="H36" s="14"/>
      <c r="I36" s="14"/>
      <c r="J36" s="14"/>
      <c r="K36" s="14"/>
      <c r="L36" s="14"/>
    </row>
    <row r="37" spans="2:12" s="1" customFormat="1" x14ac:dyDescent="0.3">
      <c r="B37" s="14"/>
      <c r="C37" s="14"/>
      <c r="D37" s="14"/>
      <c r="E37" s="18"/>
      <c r="F37" s="18"/>
      <c r="G37" s="14"/>
      <c r="H37" s="14"/>
      <c r="I37" s="14"/>
      <c r="J37" s="14"/>
      <c r="K37" s="14"/>
      <c r="L37" s="14"/>
    </row>
    <row r="38" spans="2:12" s="1" customFormat="1" x14ac:dyDescent="0.3">
      <c r="B38" s="14"/>
      <c r="C38" s="14"/>
      <c r="D38" s="14"/>
      <c r="E38" s="18"/>
      <c r="F38" s="18"/>
      <c r="G38" s="14"/>
      <c r="H38" s="14"/>
      <c r="I38" s="14"/>
      <c r="J38" s="14"/>
      <c r="K38" s="14"/>
      <c r="L38" s="14"/>
    </row>
    <row r="39" spans="2:12" s="1" customFormat="1" x14ac:dyDescent="0.3">
      <c r="B39" s="14"/>
      <c r="C39" s="14"/>
      <c r="D39" s="14"/>
      <c r="E39" s="18"/>
      <c r="F39" s="18"/>
      <c r="G39" s="14"/>
      <c r="H39" s="14"/>
      <c r="I39" s="14"/>
      <c r="J39" s="14"/>
      <c r="K39" s="14"/>
      <c r="L39" s="14"/>
    </row>
    <row r="40" spans="2:12" s="1" customFormat="1" x14ac:dyDescent="0.3">
      <c r="B40" s="14"/>
      <c r="C40" s="14"/>
      <c r="D40" s="14"/>
      <c r="E40" s="18"/>
      <c r="F40" s="18"/>
      <c r="G40" s="14"/>
      <c r="H40" s="14"/>
      <c r="I40" s="14"/>
      <c r="J40" s="14"/>
      <c r="K40" s="14"/>
      <c r="L40" s="14"/>
    </row>
    <row r="41" spans="2:12" s="1" customFormat="1" x14ac:dyDescent="0.3">
      <c r="B41" s="14"/>
      <c r="C41" s="14"/>
      <c r="D41" s="14"/>
      <c r="E41" s="18"/>
      <c r="F41" s="18"/>
      <c r="G41" s="14"/>
      <c r="H41" s="14"/>
      <c r="I41" s="14"/>
      <c r="J41" s="14"/>
      <c r="K41" s="14"/>
      <c r="L41" s="14"/>
    </row>
    <row r="42" spans="2:12" s="1" customFormat="1" x14ac:dyDescent="0.3">
      <c r="B42" s="14"/>
      <c r="C42" s="14"/>
      <c r="D42" s="14"/>
      <c r="E42" s="18"/>
      <c r="F42" s="18"/>
      <c r="G42" s="14"/>
      <c r="H42" s="14"/>
      <c r="I42" s="14"/>
      <c r="J42" s="14"/>
      <c r="K42" s="14"/>
      <c r="L42" s="14"/>
    </row>
    <row r="43" spans="2:12" s="1" customFormat="1" x14ac:dyDescent="0.3">
      <c r="B43" s="14"/>
      <c r="C43" s="14"/>
      <c r="D43" s="14"/>
      <c r="E43" s="18"/>
      <c r="F43" s="18"/>
      <c r="G43" s="14"/>
      <c r="H43" s="14"/>
      <c r="I43" s="14"/>
      <c r="J43" s="14"/>
      <c r="K43" s="14"/>
      <c r="L43" s="14"/>
    </row>
    <row r="44" spans="2:12" s="1" customFormat="1" x14ac:dyDescent="0.3">
      <c r="B44" s="14"/>
      <c r="C44" s="14"/>
      <c r="D44" s="14"/>
      <c r="E44" s="18"/>
      <c r="F44" s="18"/>
      <c r="G44" s="14"/>
      <c r="H44" s="14"/>
      <c r="I44" s="14"/>
      <c r="J44" s="14"/>
      <c r="K44" s="14"/>
      <c r="L44" s="14"/>
    </row>
    <row r="45" spans="2:12" s="1" customFormat="1" x14ac:dyDescent="0.3">
      <c r="B45" s="14"/>
      <c r="C45" s="14"/>
      <c r="D45" s="14"/>
      <c r="E45" s="18"/>
      <c r="F45" s="18"/>
      <c r="G45" s="14"/>
      <c r="H45" s="14"/>
      <c r="I45" s="14"/>
      <c r="J45" s="14"/>
      <c r="K45" s="14"/>
      <c r="L45" s="14"/>
    </row>
    <row r="46" spans="2:12" s="1" customFormat="1" x14ac:dyDescent="0.3">
      <c r="B46" s="14"/>
      <c r="C46" s="14"/>
      <c r="D46" s="14"/>
      <c r="E46" s="18"/>
      <c r="F46" s="18"/>
      <c r="G46" s="14"/>
      <c r="H46" s="14"/>
      <c r="I46" s="14"/>
      <c r="J46" s="14"/>
      <c r="K46" s="14"/>
      <c r="L46" s="14"/>
    </row>
    <row r="47" spans="2:12" s="1" customFormat="1" x14ac:dyDescent="0.3">
      <c r="B47" s="14"/>
      <c r="C47" s="14"/>
      <c r="D47" s="14"/>
      <c r="E47" s="18"/>
      <c r="F47" s="18"/>
      <c r="G47" s="14"/>
      <c r="H47" s="14"/>
      <c r="I47" s="14"/>
      <c r="J47" s="14"/>
      <c r="K47" s="14"/>
      <c r="L47" s="14"/>
    </row>
    <row r="48" spans="2:12" s="1" customFormat="1" x14ac:dyDescent="0.3">
      <c r="B48" s="14"/>
      <c r="C48" s="14"/>
      <c r="D48" s="14"/>
      <c r="E48" s="18"/>
      <c r="F48" s="18"/>
      <c r="G48" s="14"/>
      <c r="H48" s="14"/>
      <c r="I48" s="14"/>
      <c r="J48" s="14"/>
      <c r="K48" s="14"/>
      <c r="L48" s="14"/>
    </row>
    <row r="49" spans="2:12" s="1" customFormat="1" x14ac:dyDescent="0.3">
      <c r="B49" s="14"/>
      <c r="C49" s="14"/>
      <c r="D49" s="14"/>
      <c r="E49" s="18"/>
      <c r="F49" s="18"/>
      <c r="G49" s="14"/>
      <c r="H49" s="14"/>
      <c r="I49" s="14"/>
      <c r="J49" s="14"/>
      <c r="K49" s="14"/>
      <c r="L49" s="14"/>
    </row>
    <row r="50" spans="2:12" s="1" customFormat="1" x14ac:dyDescent="0.3">
      <c r="B50" s="14"/>
      <c r="C50" s="14"/>
      <c r="D50" s="14"/>
      <c r="E50" s="18"/>
      <c r="F50" s="18"/>
      <c r="G50" s="14"/>
      <c r="H50" s="14"/>
      <c r="I50" s="14"/>
      <c r="J50" s="14"/>
      <c r="K50" s="14"/>
      <c r="L50" s="14"/>
    </row>
    <row r="51" spans="2:12" s="1" customFormat="1" x14ac:dyDescent="0.3">
      <c r="B51" s="14"/>
      <c r="C51" s="14"/>
      <c r="D51" s="14"/>
      <c r="E51" s="18"/>
      <c r="F51" s="18"/>
      <c r="G51" s="14"/>
      <c r="H51" s="14"/>
      <c r="I51" s="14"/>
      <c r="J51" s="14"/>
      <c r="K51" s="14"/>
      <c r="L51" s="14"/>
    </row>
    <row r="52" spans="2:12" s="1" customFormat="1" x14ac:dyDescent="0.3">
      <c r="B52" s="14"/>
      <c r="C52" s="14"/>
      <c r="D52" s="14"/>
      <c r="E52" s="18"/>
      <c r="F52" s="18"/>
      <c r="G52" s="14"/>
      <c r="H52" s="14"/>
      <c r="I52" s="14"/>
      <c r="J52" s="14"/>
      <c r="K52" s="14"/>
      <c r="L52" s="14"/>
    </row>
    <row r="53" spans="2:12" s="1" customFormat="1" x14ac:dyDescent="0.3">
      <c r="B53" s="14"/>
      <c r="C53" s="14"/>
      <c r="D53" s="14"/>
      <c r="E53" s="18"/>
      <c r="F53" s="18"/>
      <c r="G53" s="14"/>
      <c r="H53" s="14"/>
      <c r="I53" s="14"/>
      <c r="J53" s="14"/>
      <c r="K53" s="14"/>
      <c r="L53" s="14"/>
    </row>
    <row r="54" spans="2:12" s="1" customFormat="1" x14ac:dyDescent="0.3">
      <c r="B54" s="14"/>
      <c r="C54" s="14"/>
      <c r="D54" s="14"/>
      <c r="E54" s="18"/>
      <c r="F54" s="18"/>
      <c r="G54" s="14"/>
      <c r="H54" s="14"/>
      <c r="I54" s="14"/>
      <c r="J54" s="14"/>
      <c r="K54" s="14"/>
      <c r="L54" s="14"/>
    </row>
    <row r="55" spans="2:12" s="1" customFormat="1" x14ac:dyDescent="0.3">
      <c r="B55" s="14"/>
      <c r="C55" s="14"/>
      <c r="D55" s="14"/>
      <c r="E55" s="18"/>
      <c r="F55" s="18"/>
      <c r="G55" s="14"/>
      <c r="H55" s="14"/>
      <c r="I55" s="14"/>
      <c r="J55" s="14"/>
      <c r="K55" s="14"/>
      <c r="L55" s="14"/>
    </row>
    <row r="56" spans="2:12" s="1" customFormat="1" x14ac:dyDescent="0.3">
      <c r="B56" s="14"/>
      <c r="C56" s="14"/>
      <c r="D56" s="14"/>
      <c r="E56" s="18"/>
      <c r="F56" s="18"/>
      <c r="G56" s="14"/>
      <c r="H56" s="14"/>
      <c r="I56" s="14"/>
      <c r="J56" s="14"/>
      <c r="K56" s="14"/>
      <c r="L56" s="14"/>
    </row>
    <row r="57" spans="2:12" s="1" customFormat="1" x14ac:dyDescent="0.3">
      <c r="B57" s="14"/>
      <c r="C57" s="14"/>
      <c r="D57" s="14"/>
      <c r="E57" s="18"/>
      <c r="F57" s="18"/>
      <c r="G57" s="14"/>
      <c r="H57" s="14"/>
      <c r="I57" s="14"/>
      <c r="J57" s="14"/>
      <c r="K57" s="14"/>
      <c r="L57" s="14"/>
    </row>
    <row r="58" spans="2:12" s="1" customFormat="1" x14ac:dyDescent="0.3">
      <c r="B58" s="14"/>
      <c r="C58" s="14"/>
      <c r="D58" s="14"/>
      <c r="E58" s="18"/>
      <c r="F58" s="18"/>
      <c r="G58" s="14"/>
      <c r="H58" s="14"/>
      <c r="I58" s="14"/>
      <c r="J58" s="14"/>
      <c r="K58" s="14"/>
      <c r="L58" s="14"/>
    </row>
    <row r="59" spans="2:12" s="1" customFormat="1" x14ac:dyDescent="0.3">
      <c r="B59" s="14"/>
      <c r="C59" s="14"/>
      <c r="D59" s="14"/>
      <c r="E59" s="18"/>
      <c r="F59" s="18"/>
      <c r="G59" s="14"/>
      <c r="H59" s="14"/>
      <c r="I59" s="14"/>
      <c r="J59" s="14"/>
      <c r="K59" s="14"/>
      <c r="L59" s="14"/>
    </row>
  </sheetData>
  <mergeCells count="11">
    <mergeCell ref="I17:L17"/>
    <mergeCell ref="E17:H17"/>
    <mergeCell ref="E18:H18"/>
    <mergeCell ref="B16:L16"/>
    <mergeCell ref="E12:F12"/>
    <mergeCell ref="B11:L11"/>
    <mergeCell ref="B4:L4"/>
    <mergeCell ref="A1:M3"/>
    <mergeCell ref="F7:G7"/>
    <mergeCell ref="F8:G8"/>
    <mergeCell ref="F9:G9"/>
  </mergeCells>
  <phoneticPr fontId="1" type="noConversion"/>
  <printOptions horizontalCentered="1" verticalCentered="1"/>
  <pageMargins left="0.23622047244094491" right="0.23622047244094491" top="0.74803149606299213" bottom="0.74803149606299213" header="0" footer="0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Piston &amp; Liner</vt:lpstr>
      <vt:lpstr>Input Table</vt:lpstr>
      <vt:lpstr>Output Table</vt:lpstr>
      <vt:lpstr>Report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SG_DI3</cp:lastModifiedBy>
  <cp:lastPrinted>2018-01-31T05:30:23Z</cp:lastPrinted>
  <dcterms:created xsi:type="dcterms:W3CDTF">2017-01-26T04:39:40Z</dcterms:created>
  <dcterms:modified xsi:type="dcterms:W3CDTF">2020-04-16T02:24:34Z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c93ad49d-b2b4-4ced-982a-efcfa3123c74</vt:lpwstr>
  </property>
</Properties>
</file>