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6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7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8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9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0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1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yangfang/Desktop/Physics/4thYearPhysics/AdvancedComputing/xf16910submission/Analysis/"/>
    </mc:Choice>
  </mc:AlternateContent>
  <xr:revisionPtr revIDLastSave="0" documentId="13_ncr:1_{B39CBBDA-2805-D744-BBB3-A8740609A1B0}" xr6:coauthVersionLast="43" xr6:coauthVersionMax="43" xr10:uidLastSave="{00000000-0000-0000-0000-000000000000}"/>
  <bookViews>
    <workbookView xWindow="0" yWindow="460" windowWidth="28040" windowHeight="17040" xr2:uid="{9F5220C0-033C-2E44-A94B-1647E7C624E3}"/>
  </bookViews>
  <sheets>
    <sheet name="1_process_1_thread" sheetId="3" r:id="rId1"/>
    <sheet name="uniform" sheetId="4" r:id="rId2"/>
    <sheet name="coheren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2" i="5" l="1"/>
  <c r="M53" i="5"/>
  <c r="M54" i="5"/>
  <c r="M55" i="5"/>
  <c r="M56" i="5"/>
  <c r="M57" i="5"/>
  <c r="M51" i="5"/>
  <c r="L52" i="5"/>
  <c r="L53" i="5"/>
  <c r="L54" i="5"/>
  <c r="L55" i="5"/>
  <c r="L56" i="5"/>
  <c r="L57" i="5"/>
  <c r="L51" i="5"/>
  <c r="J52" i="5"/>
  <c r="J53" i="5"/>
  <c r="J54" i="5"/>
  <c r="J55" i="5"/>
  <c r="J56" i="5"/>
  <c r="J57" i="5"/>
  <c r="J51" i="5"/>
  <c r="K52" i="5"/>
  <c r="K53" i="5"/>
  <c r="K54" i="5"/>
  <c r="K55" i="5"/>
  <c r="K56" i="5"/>
  <c r="K57" i="5"/>
  <c r="K51" i="5"/>
  <c r="K38" i="5"/>
  <c r="K39" i="5"/>
  <c r="K40" i="5"/>
  <c r="K41" i="5"/>
  <c r="K42" i="5"/>
  <c r="K43" i="5"/>
  <c r="K37" i="5"/>
  <c r="L37" i="5"/>
  <c r="L38" i="5"/>
  <c r="L39" i="5"/>
  <c r="L40" i="5"/>
  <c r="L41" i="5"/>
  <c r="L42" i="5"/>
  <c r="L43" i="5"/>
  <c r="L36" i="5"/>
  <c r="K36" i="5"/>
  <c r="I40" i="5"/>
  <c r="I41" i="5"/>
  <c r="I42" i="5"/>
  <c r="I43" i="5"/>
  <c r="I39" i="5"/>
  <c r="J40" i="5"/>
  <c r="J41" i="5"/>
  <c r="J42" i="5"/>
  <c r="J43" i="5"/>
  <c r="J39" i="5"/>
  <c r="F39" i="5"/>
  <c r="E39" i="5"/>
  <c r="D39" i="5"/>
  <c r="E42" i="5"/>
  <c r="J37" i="5"/>
  <c r="J38" i="5"/>
  <c r="J36" i="5"/>
  <c r="I37" i="5"/>
  <c r="I38" i="5"/>
  <c r="I36" i="5"/>
  <c r="D83" i="5"/>
  <c r="D82" i="5"/>
  <c r="D81" i="5"/>
  <c r="D80" i="5"/>
  <c r="D79" i="5"/>
  <c r="D78" i="5"/>
  <c r="D77" i="5"/>
  <c r="E82" i="5" s="1"/>
  <c r="F82" i="5" s="1"/>
  <c r="D71" i="5"/>
  <c r="D70" i="5"/>
  <c r="D69" i="5"/>
  <c r="D68" i="5"/>
  <c r="D67" i="5"/>
  <c r="D66" i="5"/>
  <c r="D65" i="5"/>
  <c r="E58" i="5"/>
  <c r="F58" i="5" s="1"/>
  <c r="D58" i="5"/>
  <c r="E57" i="5"/>
  <c r="F57" i="5" s="1"/>
  <c r="D57" i="5"/>
  <c r="E56" i="5"/>
  <c r="F56" i="5" s="1"/>
  <c r="D56" i="5"/>
  <c r="E55" i="5"/>
  <c r="F55" i="5" s="1"/>
  <c r="D55" i="5"/>
  <c r="E54" i="5"/>
  <c r="F54" i="5" s="1"/>
  <c r="D54" i="5"/>
  <c r="E53" i="5"/>
  <c r="F53" i="5" s="1"/>
  <c r="D53" i="5"/>
  <c r="E52" i="5"/>
  <c r="F52" i="5" s="1"/>
  <c r="D52" i="5"/>
  <c r="E51" i="5"/>
  <c r="F51" i="5" s="1"/>
  <c r="D51" i="5"/>
  <c r="E50" i="5"/>
  <c r="F50" i="5" s="1"/>
  <c r="D50" i="5"/>
  <c r="E44" i="5"/>
  <c r="F44" i="5" s="1"/>
  <c r="D44" i="5"/>
  <c r="E43" i="5"/>
  <c r="F43" i="5" s="1"/>
  <c r="D43" i="5"/>
  <c r="F42" i="5"/>
  <c r="D42" i="5"/>
  <c r="E41" i="5"/>
  <c r="F41" i="5" s="1"/>
  <c r="D41" i="5"/>
  <c r="E40" i="5"/>
  <c r="F40" i="5" s="1"/>
  <c r="D40" i="5"/>
  <c r="E38" i="5"/>
  <c r="F38" i="5" s="1"/>
  <c r="D38" i="5"/>
  <c r="E37" i="5"/>
  <c r="F37" i="5" s="1"/>
  <c r="D37" i="5"/>
  <c r="E36" i="5"/>
  <c r="F36" i="5" s="1"/>
  <c r="D36" i="5"/>
  <c r="E77" i="5" l="1"/>
  <c r="F77" i="5" s="1"/>
  <c r="E81" i="5"/>
  <c r="F81" i="5" s="1"/>
  <c r="E80" i="5"/>
  <c r="F80" i="5" s="1"/>
  <c r="E79" i="5"/>
  <c r="F79" i="5" s="1"/>
  <c r="E83" i="5"/>
  <c r="F83" i="5" s="1"/>
  <c r="E78" i="5"/>
  <c r="F78" i="5" s="1"/>
  <c r="E70" i="5"/>
  <c r="F70" i="5" s="1"/>
  <c r="E65" i="5"/>
  <c r="F65" i="5" s="1"/>
  <c r="E69" i="5"/>
  <c r="F69" i="5" s="1"/>
  <c r="E67" i="5"/>
  <c r="F67" i="5" s="1"/>
  <c r="E68" i="5"/>
  <c r="F68" i="5" s="1"/>
  <c r="E71" i="5"/>
  <c r="F71" i="5" s="1"/>
  <c r="E66" i="5"/>
  <c r="F66" i="5" s="1"/>
  <c r="U65" i="3"/>
  <c r="V65" i="3"/>
  <c r="U66" i="3"/>
  <c r="V66" i="3"/>
  <c r="U67" i="3"/>
  <c r="V67" i="3"/>
  <c r="U68" i="3"/>
  <c r="V68" i="3"/>
  <c r="U69" i="3"/>
  <c r="V69" i="3"/>
  <c r="U70" i="3"/>
  <c r="V70" i="3"/>
  <c r="U71" i="3"/>
  <c r="V71" i="3"/>
  <c r="U72" i="3"/>
  <c r="V72" i="3"/>
  <c r="U73" i="3"/>
  <c r="V73" i="3"/>
  <c r="U74" i="3"/>
  <c r="V74" i="3"/>
  <c r="U75" i="3"/>
  <c r="V75" i="3"/>
  <c r="U76" i="3"/>
  <c r="V76" i="3"/>
  <c r="U77" i="3"/>
  <c r="V77" i="3"/>
  <c r="U78" i="3"/>
  <c r="V78" i="3"/>
  <c r="U79" i="3"/>
  <c r="V79" i="3"/>
  <c r="U80" i="3"/>
  <c r="V80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65" i="3"/>
  <c r="F18" i="5" l="1"/>
  <c r="F20" i="5"/>
  <c r="F21" i="5"/>
  <c r="F22" i="5"/>
  <c r="F23" i="5"/>
  <c r="F17" i="5"/>
  <c r="F3" i="5"/>
  <c r="F4" i="5"/>
  <c r="F5" i="5"/>
  <c r="F6" i="5"/>
  <c r="F7" i="5"/>
  <c r="F8" i="5"/>
  <c r="F9" i="5"/>
  <c r="F10" i="5"/>
  <c r="F2" i="5"/>
  <c r="D23" i="5"/>
  <c r="D22" i="5"/>
  <c r="D21" i="5"/>
  <c r="D20" i="5"/>
  <c r="D19" i="5"/>
  <c r="D18" i="5"/>
  <c r="D17" i="5"/>
  <c r="E23" i="5" l="1"/>
  <c r="E19" i="5"/>
  <c r="F19" i="5" s="1"/>
  <c r="E22" i="5"/>
  <c r="E18" i="5"/>
  <c r="E21" i="5"/>
  <c r="E17" i="5"/>
  <c r="E20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L11" i="4" l="1"/>
  <c r="K11" i="4"/>
  <c r="E11" i="4"/>
  <c r="D11" i="4"/>
  <c r="K27" i="4"/>
  <c r="K26" i="4"/>
  <c r="K25" i="4"/>
  <c r="K24" i="4"/>
  <c r="K23" i="4"/>
  <c r="K22" i="4"/>
  <c r="K21" i="4"/>
  <c r="L27" i="4" l="1"/>
  <c r="L23" i="4"/>
  <c r="L24" i="4"/>
  <c r="L22" i="4"/>
  <c r="L25" i="4"/>
  <c r="L26" i="4"/>
  <c r="L2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D22" i="4"/>
  <c r="D23" i="4"/>
  <c r="D24" i="4"/>
  <c r="D25" i="4"/>
  <c r="D26" i="4"/>
  <c r="D27" i="4"/>
  <c r="D21" i="4"/>
  <c r="E10" i="4"/>
  <c r="E9" i="4"/>
  <c r="E8" i="4"/>
  <c r="E7" i="4"/>
  <c r="E6" i="4"/>
  <c r="E5" i="4"/>
  <c r="E4" i="4"/>
  <c r="E3" i="4"/>
  <c r="E2" i="4"/>
  <c r="D3" i="4"/>
  <c r="D4" i="4"/>
  <c r="D5" i="4"/>
  <c r="D6" i="4"/>
  <c r="D7" i="4"/>
  <c r="D8" i="4"/>
  <c r="D9" i="4"/>
  <c r="D10" i="4"/>
  <c r="D2" i="4"/>
  <c r="E27" i="4" l="1"/>
  <c r="E21" i="4"/>
  <c r="E22" i="4"/>
  <c r="E23" i="4"/>
  <c r="E24" i="4"/>
  <c r="E25" i="4"/>
  <c r="E26" i="4"/>
  <c r="F123" i="3"/>
  <c r="C123" i="3"/>
  <c r="F122" i="3"/>
  <c r="C122" i="3"/>
  <c r="F121" i="3"/>
  <c r="C121" i="3"/>
  <c r="F120" i="3"/>
  <c r="C120" i="3"/>
  <c r="F119" i="3"/>
  <c r="C119" i="3"/>
  <c r="F118" i="3"/>
  <c r="C118" i="3"/>
  <c r="F117" i="3"/>
  <c r="C117" i="3"/>
  <c r="F116" i="3"/>
  <c r="C116" i="3"/>
  <c r="F115" i="3"/>
  <c r="C115" i="3"/>
  <c r="F114" i="3"/>
  <c r="C114" i="3"/>
  <c r="F113" i="3"/>
  <c r="C113" i="3"/>
  <c r="F112" i="3"/>
  <c r="C112" i="3"/>
  <c r="F111" i="3"/>
  <c r="C111" i="3"/>
  <c r="F110" i="3"/>
  <c r="C110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" i="3"/>
  <c r="O2" i="3"/>
  <c r="P54" i="3"/>
  <c r="O54" i="3"/>
  <c r="Q54" i="3" s="1"/>
  <c r="P53" i="3"/>
  <c r="O53" i="3"/>
  <c r="Q53" i="3" s="1"/>
  <c r="P52" i="3"/>
  <c r="O52" i="3"/>
  <c r="Q52" i="3" s="1"/>
  <c r="P51" i="3"/>
  <c r="O51" i="3"/>
  <c r="Q51" i="3" s="1"/>
  <c r="P50" i="3"/>
  <c r="O50" i="3"/>
  <c r="Q50" i="3" s="1"/>
  <c r="P49" i="3"/>
  <c r="O49" i="3"/>
  <c r="Q49" i="3" s="1"/>
  <c r="P48" i="3"/>
  <c r="O48" i="3"/>
  <c r="Q48" i="3" s="1"/>
  <c r="P47" i="3"/>
  <c r="O47" i="3"/>
  <c r="Q47" i="3" s="1"/>
  <c r="P46" i="3"/>
  <c r="O46" i="3"/>
  <c r="Q46" i="3" s="1"/>
  <c r="P45" i="3"/>
  <c r="O45" i="3"/>
  <c r="Q45" i="3" s="1"/>
  <c r="P44" i="3"/>
  <c r="O44" i="3"/>
  <c r="Q44" i="3" s="1"/>
  <c r="P43" i="3"/>
  <c r="O43" i="3"/>
  <c r="Q43" i="3" s="1"/>
  <c r="P42" i="3"/>
  <c r="O42" i="3"/>
  <c r="Q42" i="3" s="1"/>
  <c r="P41" i="3"/>
  <c r="O41" i="3"/>
  <c r="Q41" i="3" s="1"/>
  <c r="P40" i="3"/>
  <c r="O40" i="3"/>
  <c r="Q40" i="3" s="1"/>
  <c r="P39" i="3"/>
  <c r="O39" i="3"/>
  <c r="Q39" i="3" s="1"/>
  <c r="P38" i="3"/>
  <c r="O38" i="3"/>
  <c r="Q38" i="3" s="1"/>
  <c r="P37" i="3"/>
  <c r="O37" i="3"/>
  <c r="Q37" i="3" s="1"/>
  <c r="P36" i="3"/>
  <c r="O36" i="3"/>
  <c r="Q36" i="3" s="1"/>
  <c r="P35" i="3"/>
  <c r="O35" i="3"/>
  <c r="Q35" i="3" s="1"/>
  <c r="P34" i="3"/>
  <c r="O34" i="3"/>
  <c r="Q34" i="3" s="1"/>
  <c r="P33" i="3"/>
  <c r="O33" i="3"/>
  <c r="Q33" i="3" s="1"/>
  <c r="P23" i="3"/>
  <c r="O23" i="3"/>
  <c r="Q23" i="3" s="1"/>
  <c r="P22" i="3"/>
  <c r="O22" i="3"/>
  <c r="Q22" i="3" s="1"/>
  <c r="P21" i="3"/>
  <c r="O21" i="3"/>
  <c r="Q21" i="3" s="1"/>
  <c r="P20" i="3"/>
  <c r="O20" i="3"/>
  <c r="Q20" i="3" s="1"/>
  <c r="P19" i="3"/>
  <c r="O19" i="3"/>
  <c r="Q19" i="3" s="1"/>
  <c r="P18" i="3"/>
  <c r="O18" i="3"/>
  <c r="Q18" i="3" s="1"/>
  <c r="P17" i="3"/>
  <c r="O17" i="3"/>
  <c r="Q17" i="3" s="1"/>
  <c r="P16" i="3"/>
  <c r="O16" i="3"/>
  <c r="Q16" i="3" s="1"/>
  <c r="P15" i="3"/>
  <c r="O15" i="3"/>
  <c r="Q15" i="3" s="1"/>
  <c r="P14" i="3"/>
  <c r="O14" i="3"/>
  <c r="Q14" i="3" s="1"/>
  <c r="P13" i="3"/>
  <c r="O13" i="3"/>
  <c r="Q13" i="3" s="1"/>
  <c r="P12" i="3"/>
  <c r="O12" i="3"/>
  <c r="Q12" i="3" s="1"/>
  <c r="P11" i="3"/>
  <c r="O11" i="3"/>
  <c r="Q11" i="3" s="1"/>
  <c r="P10" i="3"/>
  <c r="O10" i="3"/>
  <c r="Q10" i="3" s="1"/>
  <c r="P9" i="3"/>
  <c r="O9" i="3"/>
  <c r="Q9" i="3" s="1"/>
  <c r="P8" i="3"/>
  <c r="O8" i="3"/>
  <c r="Q8" i="3" s="1"/>
  <c r="P7" i="3"/>
  <c r="O7" i="3"/>
  <c r="Q7" i="3" s="1"/>
  <c r="P6" i="3"/>
  <c r="O6" i="3"/>
  <c r="Q6" i="3" s="1"/>
  <c r="P5" i="3"/>
  <c r="O5" i="3"/>
  <c r="Q5" i="3" s="1"/>
  <c r="P4" i="3"/>
  <c r="O4" i="3"/>
  <c r="Q4" i="3" s="1"/>
  <c r="P3" i="3"/>
  <c r="O3" i="3"/>
  <c r="Q3" i="3" s="1"/>
  <c r="P2" i="3"/>
  <c r="Q2" i="3"/>
  <c r="P102" i="3" l="1"/>
  <c r="P101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87" i="3"/>
  <c r="P100" i="3"/>
  <c r="P99" i="3"/>
  <c r="P98" i="3"/>
  <c r="P97" i="3"/>
  <c r="P96" i="3"/>
  <c r="P95" i="3"/>
  <c r="P89" i="3"/>
  <c r="P90" i="3"/>
  <c r="P91" i="3"/>
  <c r="P92" i="3"/>
  <c r="P93" i="3"/>
  <c r="P94" i="3"/>
  <c r="P88" i="3"/>
  <c r="P87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C66" i="3" l="1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65" i="3"/>
  <c r="E54" i="3"/>
  <c r="G54" i="3" s="1"/>
  <c r="E53" i="3"/>
  <c r="G53" i="3"/>
  <c r="E52" i="3"/>
  <c r="G52" i="3" s="1"/>
  <c r="E51" i="3"/>
  <c r="G51" i="3"/>
  <c r="E50" i="3"/>
  <c r="G50" i="3" s="1"/>
  <c r="E49" i="3"/>
  <c r="G49" i="3"/>
  <c r="E48" i="3"/>
  <c r="G48" i="3" s="1"/>
  <c r="E47" i="3"/>
  <c r="G47" i="3"/>
  <c r="E46" i="3"/>
  <c r="G46" i="3" s="1"/>
  <c r="F54" i="3"/>
  <c r="F53" i="3"/>
  <c r="F52" i="3"/>
  <c r="F51" i="3"/>
  <c r="F50" i="3"/>
  <c r="F49" i="3"/>
  <c r="F48" i="3"/>
  <c r="F47" i="3"/>
  <c r="F46" i="3"/>
  <c r="F80" i="3" l="1"/>
  <c r="F79" i="3"/>
  <c r="F78" i="3"/>
  <c r="F77" i="3"/>
  <c r="F76" i="3"/>
  <c r="F75" i="3"/>
  <c r="F74" i="3"/>
  <c r="F66" i="3"/>
  <c r="F67" i="3"/>
  <c r="F68" i="3"/>
  <c r="F69" i="3"/>
  <c r="F70" i="3"/>
  <c r="F71" i="3"/>
  <c r="F72" i="3"/>
  <c r="F73" i="3"/>
  <c r="F65" i="3"/>
  <c r="E45" i="3"/>
  <c r="G45" i="3" s="1"/>
  <c r="F45" i="3"/>
  <c r="E44" i="3"/>
  <c r="G44" i="3" s="1"/>
  <c r="F44" i="3"/>
  <c r="E43" i="3"/>
  <c r="G43" i="3" s="1"/>
  <c r="F43" i="3"/>
  <c r="E42" i="3"/>
  <c r="G42" i="3" s="1"/>
  <c r="F42" i="3"/>
  <c r="E41" i="3"/>
  <c r="G41" i="3" s="1"/>
  <c r="F41" i="3"/>
  <c r="G34" i="3"/>
  <c r="G35" i="3"/>
  <c r="G38" i="3"/>
  <c r="F34" i="3"/>
  <c r="F35" i="3"/>
  <c r="F36" i="3"/>
  <c r="F37" i="3"/>
  <c r="F38" i="3"/>
  <c r="F39" i="3"/>
  <c r="F40" i="3"/>
  <c r="F33" i="3"/>
  <c r="E40" i="3"/>
  <c r="G40" i="3" s="1"/>
  <c r="E39" i="3"/>
  <c r="G39" i="3" s="1"/>
  <c r="E38" i="3"/>
  <c r="E35" i="3"/>
  <c r="E36" i="3"/>
  <c r="G36" i="3" s="1"/>
  <c r="E37" i="3"/>
  <c r="G37" i="3" s="1"/>
  <c r="E34" i="3"/>
  <c r="E33" i="3"/>
  <c r="G33" i="3" s="1"/>
  <c r="F12" i="3"/>
  <c r="E12" i="3"/>
  <c r="G12" i="3" s="1"/>
  <c r="F11" i="3"/>
  <c r="E11" i="3"/>
  <c r="G11" i="3" s="1"/>
  <c r="F10" i="3"/>
  <c r="E10" i="3"/>
  <c r="G10" i="3" s="1"/>
  <c r="F9" i="3"/>
  <c r="E9" i="3"/>
  <c r="G9" i="3" s="1"/>
  <c r="F8" i="3"/>
  <c r="E8" i="3"/>
  <c r="G8" i="3" s="1"/>
  <c r="F7" i="3"/>
  <c r="E7" i="3"/>
  <c r="G7" i="3" s="1"/>
  <c r="F6" i="3"/>
  <c r="E6" i="3"/>
  <c r="G6" i="3" s="1"/>
  <c r="F5" i="3"/>
  <c r="E5" i="3"/>
  <c r="G5" i="3" s="1"/>
  <c r="F4" i="3"/>
  <c r="E4" i="3"/>
  <c r="G4" i="3" s="1"/>
  <c r="G3" i="3"/>
  <c r="F3" i="3"/>
  <c r="E3" i="3"/>
  <c r="G2" i="3"/>
  <c r="F2" i="3"/>
  <c r="E2" i="3"/>
</calcChain>
</file>

<file path=xl/sharedStrings.xml><?xml version="1.0" encoding="utf-8"?>
<sst xmlns="http://schemas.openxmlformats.org/spreadsheetml/2006/main" count="194" uniqueCount="44">
  <si>
    <t>Timestep</t>
  </si>
  <si>
    <t>log(N)</t>
  </si>
  <si>
    <t>Computational time /s</t>
  </si>
  <si>
    <t>N (No of Boids)</t>
  </si>
  <si>
    <t>Computation time per timestep (t) /s</t>
  </si>
  <si>
    <t>log(t)</t>
  </si>
  <si>
    <t>1.6 GHz Intel Core i5</t>
  </si>
  <si>
    <t>Brute Force</t>
  </si>
  <si>
    <t>Cell list</t>
  </si>
  <si>
    <t>Stack size ~8MB</t>
  </si>
  <si>
    <t>N (No of Boids)=40000</t>
  </si>
  <si>
    <t>perception distance=200m</t>
  </si>
  <si>
    <t>sizeOfBoundary=20000</t>
  </si>
  <si>
    <t>No of cells per row</t>
  </si>
  <si>
    <t>Data obtained using Apple Instruments</t>
  </si>
  <si>
    <t>No of cells per row=100</t>
  </si>
  <si>
    <t>N (No of Boids)=100000</t>
  </si>
  <si>
    <t>boids per cell</t>
  </si>
  <si>
    <t>N (No of Boids)=150000</t>
  </si>
  <si>
    <t>N (No of Boids)=200000</t>
  </si>
  <si>
    <t>Cell list(coherent grid)</t>
  </si>
  <si>
    <t>heap</t>
  </si>
  <si>
    <t>No of cells per row=5</t>
  </si>
  <si>
    <t>diff(stack,sort)</t>
  </si>
  <si>
    <t>Cell list (coherent grid)</t>
  </si>
  <si>
    <t>bluecrystalp3</t>
  </si>
  <si>
    <t>MPI</t>
  </si>
  <si>
    <t>processes</t>
  </si>
  <si>
    <t>1 mil boids</t>
  </si>
  <si>
    <t>time</t>
  </si>
  <si>
    <t>time per timestep</t>
  </si>
  <si>
    <t>speedup</t>
  </si>
  <si>
    <t>threads</t>
  </si>
  <si>
    <t>OMP</t>
  </si>
  <si>
    <t>2 mil boids</t>
  </si>
  <si>
    <t>efficiency</t>
  </si>
  <si>
    <t>N=100000</t>
  </si>
  <si>
    <t>N=150000</t>
  </si>
  <si>
    <t>N=200000</t>
  </si>
  <si>
    <t>1.5 mil boids</t>
  </si>
  <si>
    <t>0.5 mil boids</t>
  </si>
  <si>
    <t>process</t>
  </si>
  <si>
    <t>N=1000000</t>
  </si>
  <si>
    <t>N=2000000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</si>
</sst>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sz val="18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'1_process_1_thread'!$G$1</c:f>
              <c:strCache>
                <c:ptCount val="1"/>
                <c:pt idx="0">
                  <c:v>log(t)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242666491004366"/>
                  <c:y val="7.05368501944002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'1_process_1_thread'!$F$2:$F$12</c:f>
              <c:numCache>
                <c:formatCode>General</c:formatCode>
                <c:ptCount val="11"/>
                <c:pt idx="0">
                  <c:v>4</c:v>
                </c:pt>
                <c:pt idx="1">
                  <c:v>4.0413926851582254</c:v>
                </c:pt>
                <c:pt idx="2">
                  <c:v>4.0791812460476251</c:v>
                </c:pt>
                <c:pt idx="3">
                  <c:v>4.1139433523068369</c:v>
                </c:pt>
                <c:pt idx="4">
                  <c:v>4.1461280356782382</c:v>
                </c:pt>
                <c:pt idx="5">
                  <c:v>4.1760912590556813</c:v>
                </c:pt>
                <c:pt idx="6">
                  <c:v>4.204119982655925</c:v>
                </c:pt>
                <c:pt idx="7">
                  <c:v>4.2304489213782741</c:v>
                </c:pt>
                <c:pt idx="8">
                  <c:v>4.2552725051033065</c:v>
                </c:pt>
                <c:pt idx="9">
                  <c:v>4.2787536009528289</c:v>
                </c:pt>
                <c:pt idx="10">
                  <c:v>4.3010299956639813</c:v>
                </c:pt>
              </c:numCache>
            </c:numRef>
          </c:xVal>
          <c:yVal>
            <c:numRef>
              <c:f>'1_process_1_thread'!$G$2:$G$12</c:f>
              <c:numCache>
                <c:formatCode>General</c:formatCode>
                <c:ptCount val="11"/>
                <c:pt idx="0">
                  <c:v>-0.46954415641532377</c:v>
                </c:pt>
                <c:pt idx="1">
                  <c:v>-0.40066286700751086</c:v>
                </c:pt>
                <c:pt idx="2">
                  <c:v>-0.32550628270364984</c:v>
                </c:pt>
                <c:pt idx="3">
                  <c:v>-0.24718356881172854</c:v>
                </c:pt>
                <c:pt idx="4">
                  <c:v>-0.1875880416986597</c:v>
                </c:pt>
                <c:pt idx="5">
                  <c:v>-0.1284270644541213</c:v>
                </c:pt>
                <c:pt idx="6">
                  <c:v>-6.3989204284790352E-2</c:v>
                </c:pt>
                <c:pt idx="7">
                  <c:v>-1.3452186585275798E-2</c:v>
                </c:pt>
                <c:pt idx="8">
                  <c:v>4.9476454383789677E-2</c:v>
                </c:pt>
                <c:pt idx="9">
                  <c:v>0.11036521069130159</c:v>
                </c:pt>
                <c:pt idx="10">
                  <c:v>0.14197207590708033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-0.60000000000000009"/>
        <c:crossBetween val="midCat"/>
      </c:valAx>
      <c:valAx>
        <c:axId val="184931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aseline="0"/>
              <a:t>N=40000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'1_process_1_thread'!$F$109</c:f>
              <c:strCache>
                <c:ptCount val="1"/>
                <c:pt idx="0">
                  <c:v>Computation time per timestep (t) 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'1_process_1_thread'!$B$110:$B$123</c:f>
              <c:numCache>
                <c:formatCode>General</c:formatCode>
                <c:ptCount val="14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</c:numCache>
            </c:numRef>
          </c:xVal>
          <c:yVal>
            <c:numRef>
              <c:f>'1_process_1_thread'!$F$110:$F$123</c:f>
              <c:numCache>
                <c:formatCode>General</c:formatCode>
                <c:ptCount val="14"/>
                <c:pt idx="0">
                  <c:v>8.6599999999999996E-2</c:v>
                </c:pt>
                <c:pt idx="1">
                  <c:v>9.01E-2</c:v>
                </c:pt>
                <c:pt idx="2">
                  <c:v>8.5950000000000013E-2</c:v>
                </c:pt>
                <c:pt idx="3">
                  <c:v>8.115E-2</c:v>
                </c:pt>
                <c:pt idx="4">
                  <c:v>8.3249999999999991E-2</c:v>
                </c:pt>
                <c:pt idx="5">
                  <c:v>7.7800000000000008E-2</c:v>
                </c:pt>
                <c:pt idx="6">
                  <c:v>9.2600000000000002E-2</c:v>
                </c:pt>
                <c:pt idx="7">
                  <c:v>0.15404999999999999</c:v>
                </c:pt>
                <c:pt idx="8">
                  <c:v>0.21150000000000002</c:v>
                </c:pt>
                <c:pt idx="9">
                  <c:v>0.74199999999999999</c:v>
                </c:pt>
                <c:pt idx="10">
                  <c:v>0.91899999999999993</c:v>
                </c:pt>
                <c:pt idx="11">
                  <c:v>1.167</c:v>
                </c:pt>
                <c:pt idx="12">
                  <c:v>1.504</c:v>
                </c:pt>
                <c:pt idx="13">
                  <c:v>1.9570000000000001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no.of cells per row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-0.60000000000000009"/>
        <c:crossBetween val="midCat"/>
        <c:majorUnit val="10"/>
      </c:valAx>
      <c:valAx>
        <c:axId val="184931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'1_process_1_thread'!$U$64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'1_process_1_thread'!$T$65:$T$80</c:f>
              <c:numCache>
                <c:formatCode>General</c:formatCode>
                <c:ptCount val="1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</c:numCache>
            </c:numRef>
          </c:xVal>
          <c:yVal>
            <c:numRef>
              <c:f>'1_process_1_thread'!$U$65:$U$80</c:f>
              <c:numCache>
                <c:formatCode>General</c:formatCode>
                <c:ptCount val="16"/>
                <c:pt idx="0">
                  <c:v>0.42159999999999997</c:v>
                </c:pt>
                <c:pt idx="1">
                  <c:v>0.3528</c:v>
                </c:pt>
                <c:pt idx="2">
                  <c:v>0.37579999999999997</c:v>
                </c:pt>
                <c:pt idx="3">
                  <c:v>0.42680000000000001</c:v>
                </c:pt>
                <c:pt idx="4">
                  <c:v>0.4854</c:v>
                </c:pt>
                <c:pt idx="5">
                  <c:v>0.57540000000000002</c:v>
                </c:pt>
                <c:pt idx="6">
                  <c:v>1.0622500000000001</c:v>
                </c:pt>
                <c:pt idx="7">
                  <c:v>0.94650000000000001</c:v>
                </c:pt>
                <c:pt idx="8">
                  <c:v>1.1239999999999999</c:v>
                </c:pt>
                <c:pt idx="9">
                  <c:v>0.76</c:v>
                </c:pt>
                <c:pt idx="10">
                  <c:v>0.57066666666666666</c:v>
                </c:pt>
                <c:pt idx="11">
                  <c:v>0.71066666666666667</c:v>
                </c:pt>
                <c:pt idx="12">
                  <c:v>0.38520000000000004</c:v>
                </c:pt>
                <c:pt idx="13">
                  <c:v>0.18100000000000002</c:v>
                </c:pt>
                <c:pt idx="14">
                  <c:v>0.21440000000000001</c:v>
                </c:pt>
                <c:pt idx="15">
                  <c:v>0.27940000000000004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ser>
          <c:idx val="1"/>
          <c:order val="1"/>
          <c:tx>
            <c:strRef>
              <c:f>'1_process_1_thread'!$V$64</c:f>
              <c:strCache>
                <c:ptCount val="1"/>
                <c:pt idx="0">
                  <c:v>N=150000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'1_process_1_thread'!$T$65:$T$80</c:f>
              <c:numCache>
                <c:formatCode>General</c:formatCode>
                <c:ptCount val="1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</c:numCache>
            </c:numRef>
          </c:xVal>
          <c:yVal>
            <c:numRef>
              <c:f>'1_process_1_thread'!$V$65:$V$80</c:f>
              <c:numCache>
                <c:formatCode>General</c:formatCode>
                <c:ptCount val="16"/>
                <c:pt idx="0">
                  <c:v>0.89549999999999996</c:v>
                </c:pt>
                <c:pt idx="1">
                  <c:v>0.90250000000000008</c:v>
                </c:pt>
                <c:pt idx="2">
                  <c:v>0.99749999999999994</c:v>
                </c:pt>
                <c:pt idx="3">
                  <c:v>1.163</c:v>
                </c:pt>
                <c:pt idx="4">
                  <c:v>1.2935000000000001</c:v>
                </c:pt>
                <c:pt idx="5">
                  <c:v>1.5230000000000001</c:v>
                </c:pt>
                <c:pt idx="6">
                  <c:v>1.7774999999999999</c:v>
                </c:pt>
                <c:pt idx="7">
                  <c:v>2.3289999999999997</c:v>
                </c:pt>
                <c:pt idx="8">
                  <c:v>2.9975000000000001</c:v>
                </c:pt>
                <c:pt idx="9">
                  <c:v>2.2510000000000003</c:v>
                </c:pt>
                <c:pt idx="10">
                  <c:v>1.6739999999999999</c:v>
                </c:pt>
                <c:pt idx="11">
                  <c:v>1.4239999999999999</c:v>
                </c:pt>
                <c:pt idx="12">
                  <c:v>0.86159999999999992</c:v>
                </c:pt>
                <c:pt idx="13">
                  <c:v>0.62240000000000006</c:v>
                </c:pt>
                <c:pt idx="14">
                  <c:v>0.35710000000000003</c:v>
                </c:pt>
                <c:pt idx="15">
                  <c:v>0.52349999999999997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2FC-DC4A-ABAA-402C09F61987}"/>
            </c:ext>
          </c:extLst>
        </c:ser>
        <c:ser>
          <c:idx val="2"/>
          <c:order val="2"/>
          <c:tx>
            <c:strRef>
              <c:f>'1_process_1_thread'!$W$64</c:f>
              <c:strCache>
                <c:ptCount val="1"/>
                <c:pt idx="0">
                  <c:v>N=200000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'1_process_1_thread'!$T$65:$T$80</c:f>
              <c:numCache>
                <c:formatCode>General</c:formatCode>
                <c:ptCount val="1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</c:numCache>
            </c:numRef>
          </c:xVal>
          <c:yVal>
            <c:numRef>
              <c:f>'1_process_1_thread'!$W$65:$W$80</c:f>
              <c:numCache>
                <c:formatCode>General</c:formatCode>
                <c:ptCount val="16"/>
                <c:pt idx="0">
                  <c:v>1.706</c:v>
                </c:pt>
                <c:pt idx="1">
                  <c:v>2.6030000000000002</c:v>
                </c:pt>
                <c:pt idx="2">
                  <c:v>2.113</c:v>
                </c:pt>
                <c:pt idx="3">
                  <c:v>2.3809999999999998</c:v>
                </c:pt>
                <c:pt idx="4">
                  <c:v>2.9390000000000001</c:v>
                </c:pt>
                <c:pt idx="5">
                  <c:v>3.6970000000000001</c:v>
                </c:pt>
                <c:pt idx="6">
                  <c:v>3.7850000000000001</c:v>
                </c:pt>
                <c:pt idx="7">
                  <c:v>4.8380000000000001</c:v>
                </c:pt>
                <c:pt idx="8">
                  <c:v>5.86</c:v>
                </c:pt>
                <c:pt idx="9">
                  <c:v>5.4420000000000002</c:v>
                </c:pt>
                <c:pt idx="10">
                  <c:v>3.3979999999999997</c:v>
                </c:pt>
                <c:pt idx="11">
                  <c:v>3.149</c:v>
                </c:pt>
                <c:pt idx="12">
                  <c:v>1.889</c:v>
                </c:pt>
                <c:pt idx="13">
                  <c:v>0.7473333333333334</c:v>
                </c:pt>
                <c:pt idx="14">
                  <c:v>1.0249999999999999</c:v>
                </c:pt>
                <c:pt idx="15">
                  <c:v>0.54820000000000002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2FC-DC4A-ABAA-402C09F61987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cells per row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-0.60000000000000009"/>
        <c:crossBetween val="midCat"/>
        <c:majorUnit val="10"/>
      </c:valAx>
      <c:valAx>
        <c:axId val="184931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aseline="0"/>
              <a:t>N=1000000</a:t>
            </a:r>
          </a:p>
        </c:rich>
      </c:tx>
      <c:layout>
        <c:manualLayout>
          <c:xMode val="edge"/>
          <c:yMode val="edge"/>
          <c:x val="0.41100735249764903"/>
          <c:y val="2.828355563638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uniform!$E$20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uniform!$B$21:$B$27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</c:numCache>
            </c:numRef>
          </c:xVal>
          <c:yVal>
            <c:numRef>
              <c:f>uniform!$E$21:$E$27</c:f>
              <c:numCache>
                <c:formatCode>General</c:formatCode>
                <c:ptCount val="7"/>
                <c:pt idx="0">
                  <c:v>1</c:v>
                </c:pt>
                <c:pt idx="1">
                  <c:v>2.6113108859104286</c:v>
                </c:pt>
                <c:pt idx="2">
                  <c:v>0.84584008115178577</c:v>
                </c:pt>
                <c:pt idx="3">
                  <c:v>3.904091078975362</c:v>
                </c:pt>
                <c:pt idx="4">
                  <c:v>4.4579446703340508</c:v>
                </c:pt>
                <c:pt idx="5">
                  <c:v>2.7754170109519212</c:v>
                </c:pt>
                <c:pt idx="6">
                  <c:v>5.0968461464220223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  <c:max val="1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threads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-0.60000000000000009"/>
        <c:crossBetween val="midCat"/>
        <c:majorUnit val="2"/>
      </c:valAx>
      <c:valAx>
        <c:axId val="184931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aseline="0"/>
              <a:t>N=1000000</a:t>
            </a:r>
          </a:p>
        </c:rich>
      </c:tx>
      <c:layout>
        <c:manualLayout>
          <c:xMode val="edge"/>
          <c:yMode val="edge"/>
          <c:x val="0.41100735249764903"/>
          <c:y val="2.828355563638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uniform!$E$1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uniform!$B$2:$B$11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  <c:pt idx="9">
                  <c:v>25</c:v>
                </c:pt>
              </c:numCache>
            </c:numRef>
          </c:xVal>
          <c:yVal>
            <c:numRef>
              <c:f>uniform!$E$2:$E$11</c:f>
              <c:numCache>
                <c:formatCode>General</c:formatCode>
                <c:ptCount val="10"/>
                <c:pt idx="0">
                  <c:v>1</c:v>
                </c:pt>
                <c:pt idx="1">
                  <c:v>1.6650162124577683</c:v>
                </c:pt>
                <c:pt idx="2">
                  <c:v>2.6230105398220078</c:v>
                </c:pt>
                <c:pt idx="3">
                  <c:v>4.0806938174861678</c:v>
                </c:pt>
                <c:pt idx="4">
                  <c:v>2.4634019519109835</c:v>
                </c:pt>
                <c:pt idx="5">
                  <c:v>3.7260113320909829</c:v>
                </c:pt>
                <c:pt idx="6">
                  <c:v>3.0945459986638246</c:v>
                </c:pt>
                <c:pt idx="7">
                  <c:v>10.259061901050991</c:v>
                </c:pt>
                <c:pt idx="8">
                  <c:v>7.1991693465671815</c:v>
                </c:pt>
                <c:pt idx="9">
                  <c:v>9.3093524626174062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  <c:max val="3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processes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-0.60000000000000009"/>
        <c:crossBetween val="midCat"/>
        <c:majorUnit val="4"/>
      </c:valAx>
      <c:valAx>
        <c:axId val="184931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aseline="0"/>
              <a:t>N=2000000</a:t>
            </a:r>
          </a:p>
        </c:rich>
      </c:tx>
      <c:layout>
        <c:manualLayout>
          <c:xMode val="edge"/>
          <c:yMode val="edge"/>
          <c:x val="0.41100735249764903"/>
          <c:y val="2.828355563638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uniform!$L$1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uniform!$I$2:$I$11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  <c:pt idx="9">
                  <c:v>25</c:v>
                </c:pt>
              </c:numCache>
            </c:numRef>
          </c:xVal>
          <c:yVal>
            <c:numRef>
              <c:f>uniform!$L$2:$L$11</c:f>
              <c:numCache>
                <c:formatCode>General</c:formatCode>
                <c:ptCount val="10"/>
                <c:pt idx="0">
                  <c:v>1</c:v>
                </c:pt>
                <c:pt idx="1">
                  <c:v>0.8228824202663152</c:v>
                </c:pt>
                <c:pt idx="2">
                  <c:v>2.2356065885756924</c:v>
                </c:pt>
                <c:pt idx="3">
                  <c:v>1.0250938749408096</c:v>
                </c:pt>
                <c:pt idx="4">
                  <c:v>1.1899523327504458</c:v>
                </c:pt>
                <c:pt idx="5">
                  <c:v>2.5463709136415802</c:v>
                </c:pt>
                <c:pt idx="6">
                  <c:v>1.6441665955643139</c:v>
                </c:pt>
                <c:pt idx="7">
                  <c:v>5.2401087327175881</c:v>
                </c:pt>
                <c:pt idx="8">
                  <c:v>6.0727024370018485</c:v>
                </c:pt>
                <c:pt idx="9">
                  <c:v>4.2048915233113142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  <c:max val="3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processes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-0.60000000000000009"/>
        <c:crossBetween val="midCat"/>
        <c:majorUnit val="4"/>
      </c:valAx>
      <c:valAx>
        <c:axId val="184931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aseline="0"/>
              <a:t>N=2000000</a:t>
            </a:r>
          </a:p>
        </c:rich>
      </c:tx>
      <c:layout>
        <c:manualLayout>
          <c:xMode val="edge"/>
          <c:yMode val="edge"/>
          <c:x val="0.41100735249764903"/>
          <c:y val="2.828355563638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uniform!$L$20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uniform!$I$21:$I$27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</c:numCache>
            </c:numRef>
          </c:xVal>
          <c:yVal>
            <c:numRef>
              <c:f>uniform!$L$21:$L$27</c:f>
              <c:numCache>
                <c:formatCode>General</c:formatCode>
                <c:ptCount val="7"/>
                <c:pt idx="0">
                  <c:v>1</c:v>
                </c:pt>
                <c:pt idx="1">
                  <c:v>1.1209882457959699</c:v>
                </c:pt>
                <c:pt idx="2">
                  <c:v>2.7303986517749204</c:v>
                </c:pt>
                <c:pt idx="3">
                  <c:v>3.3709914029130648</c:v>
                </c:pt>
                <c:pt idx="4">
                  <c:v>4.1450325109117623</c:v>
                </c:pt>
                <c:pt idx="5">
                  <c:v>4.659152539364392</c:v>
                </c:pt>
                <c:pt idx="6">
                  <c:v>5.5233426802548378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  <c:max val="1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threads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-0.60000000000000009"/>
        <c:crossBetween val="midCat"/>
        <c:majorUnit val="2"/>
      </c:valAx>
      <c:valAx>
        <c:axId val="184931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aseline="0"/>
              <a:t>N=1000000</a:t>
            </a:r>
          </a:p>
        </c:rich>
      </c:tx>
      <c:layout>
        <c:manualLayout>
          <c:xMode val="edge"/>
          <c:yMode val="edge"/>
          <c:x val="0.41100735249764903"/>
          <c:y val="2.828355563638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coherent!$E$1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coherent!$B$2:$B$10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xVal>
          <c:yVal>
            <c:numRef>
              <c:f>coherent!$E$2:$E$10</c:f>
              <c:numCache>
                <c:formatCode>General</c:formatCode>
                <c:ptCount val="9"/>
                <c:pt idx="0">
                  <c:v>1</c:v>
                </c:pt>
                <c:pt idx="1">
                  <c:v>1.8019754492478106</c:v>
                </c:pt>
                <c:pt idx="2">
                  <c:v>3.2844892102250416</c:v>
                </c:pt>
                <c:pt idx="3">
                  <c:v>3.819020582833085</c:v>
                </c:pt>
                <c:pt idx="4">
                  <c:v>5.1065024674027883</c:v>
                </c:pt>
                <c:pt idx="5">
                  <c:v>5.4938601791661856</c:v>
                </c:pt>
                <c:pt idx="6">
                  <c:v>6.2648798412785114</c:v>
                </c:pt>
                <c:pt idx="7">
                  <c:v>6.3245441326535516</c:v>
                </c:pt>
                <c:pt idx="8">
                  <c:v>6.2961629218861601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  <c:max val="3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-0.60000000000000009"/>
        <c:crossBetween val="midCat"/>
        <c:majorUnit val="4"/>
      </c:valAx>
      <c:valAx>
        <c:axId val="184931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N=1000000</a:t>
            </a:r>
          </a:p>
        </c:rich>
      </c:tx>
      <c:layout>
        <c:manualLayout>
          <c:xMode val="edge"/>
          <c:yMode val="edge"/>
          <c:x val="0.41100735249764903"/>
          <c:y val="2.828355563638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coherent!$F$1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coherent!$B$2:$B$10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xVal>
          <c:yVal>
            <c:numRef>
              <c:f>coherent!$F$2:$F$10</c:f>
              <c:numCache>
                <c:formatCode>General</c:formatCode>
                <c:ptCount val="9"/>
                <c:pt idx="0">
                  <c:v>1</c:v>
                </c:pt>
                <c:pt idx="1">
                  <c:v>0.90098772462390531</c:v>
                </c:pt>
                <c:pt idx="2">
                  <c:v>0.8211223025562604</c:v>
                </c:pt>
                <c:pt idx="3">
                  <c:v>0.76380411656661695</c:v>
                </c:pt>
                <c:pt idx="4">
                  <c:v>0.63831280842534854</c:v>
                </c:pt>
                <c:pt idx="5">
                  <c:v>0.54938601791661856</c:v>
                </c:pt>
                <c:pt idx="6">
                  <c:v>0.39155499007990696</c:v>
                </c:pt>
                <c:pt idx="7">
                  <c:v>0.31622720663267756</c:v>
                </c:pt>
                <c:pt idx="8">
                  <c:v>0.1967550913089425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  <c:max val="3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-0.60000000000000009"/>
        <c:crossBetween val="midCat"/>
        <c:majorUnit val="4"/>
      </c:valAx>
      <c:valAx>
        <c:axId val="1849316080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N=1000000</a:t>
            </a:r>
            <a:endParaRPr lang="en-GB" sz="1400" baseline="0">
              <a:effectLst/>
            </a:endParaRPr>
          </a:p>
        </c:rich>
      </c:tx>
      <c:layout>
        <c:manualLayout>
          <c:xMode val="edge"/>
          <c:yMode val="edge"/>
          <c:x val="0.41100735249764903"/>
          <c:y val="2.828355563638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coherent!$E$16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coherent!$B$17:$B$23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</c:numCache>
            </c:numRef>
          </c:xVal>
          <c:yVal>
            <c:numRef>
              <c:f>coherent!$E$17:$E$23</c:f>
              <c:numCache>
                <c:formatCode>General</c:formatCode>
                <c:ptCount val="7"/>
                <c:pt idx="0">
                  <c:v>1</c:v>
                </c:pt>
                <c:pt idx="1">
                  <c:v>1.7984596331450264</c:v>
                </c:pt>
                <c:pt idx="2">
                  <c:v>2.7345845811435168</c:v>
                </c:pt>
                <c:pt idx="3">
                  <c:v>3.0678004030162027</c:v>
                </c:pt>
                <c:pt idx="4">
                  <c:v>4.080324722821933</c:v>
                </c:pt>
                <c:pt idx="5">
                  <c:v>4.5321674545280946</c:v>
                </c:pt>
                <c:pt idx="6">
                  <c:v>5.4948944527263199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  <c:max val="1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threads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-0.60000000000000009"/>
        <c:crossBetween val="midCat"/>
        <c:majorUnit val="2"/>
      </c:valAx>
      <c:valAx>
        <c:axId val="184931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N=1000000</a:t>
            </a:r>
            <a:endParaRPr lang="en-GB" sz="1400" baseline="0">
              <a:effectLst/>
            </a:endParaRPr>
          </a:p>
        </c:rich>
      </c:tx>
      <c:layout>
        <c:manualLayout>
          <c:xMode val="edge"/>
          <c:yMode val="edge"/>
          <c:x val="0.41100735249764903"/>
          <c:y val="2.828355563638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coherent!$F$16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coherent!$B$17:$B$23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</c:numCache>
            </c:numRef>
          </c:xVal>
          <c:yVal>
            <c:numRef>
              <c:f>coherent!$F$17:$F$23</c:f>
              <c:numCache>
                <c:formatCode>General</c:formatCode>
                <c:ptCount val="7"/>
                <c:pt idx="0">
                  <c:v>1</c:v>
                </c:pt>
                <c:pt idx="1">
                  <c:v>0.89922981657251322</c:v>
                </c:pt>
                <c:pt idx="2">
                  <c:v>0.68364614528587919</c:v>
                </c:pt>
                <c:pt idx="3">
                  <c:v>0.61356008060324052</c:v>
                </c:pt>
                <c:pt idx="4">
                  <c:v>0.51004059035274163</c:v>
                </c:pt>
                <c:pt idx="5">
                  <c:v>0.45321674545280943</c:v>
                </c:pt>
                <c:pt idx="6">
                  <c:v>0.343430903295395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  <c:max val="1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-0.60000000000000009"/>
        <c:crossBetween val="midCat"/>
        <c:majorUnit val="2"/>
      </c:valAx>
      <c:valAx>
        <c:axId val="1849316080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'1_process_1_thread'!$G$32</c:f>
              <c:strCache>
                <c:ptCount val="1"/>
                <c:pt idx="0">
                  <c:v>log(t)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242666491004366"/>
                  <c:y val="7.05368501944002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'1_process_1_thread'!$F$33:$F$54</c:f>
              <c:numCache>
                <c:formatCode>General</c:formatCode>
                <c:ptCount val="22"/>
                <c:pt idx="0">
                  <c:v>5</c:v>
                </c:pt>
                <c:pt idx="1">
                  <c:v>4.9542425094393252</c:v>
                </c:pt>
                <c:pt idx="2">
                  <c:v>4.9030899869919438</c:v>
                </c:pt>
                <c:pt idx="3">
                  <c:v>4.8450980400142569</c:v>
                </c:pt>
                <c:pt idx="4">
                  <c:v>5.0413926851582254</c:v>
                </c:pt>
                <c:pt idx="5">
                  <c:v>4.7781512503836439</c:v>
                </c:pt>
                <c:pt idx="6">
                  <c:v>4.6989700043360187</c:v>
                </c:pt>
                <c:pt idx="7">
                  <c:v>4.6020599913279625</c:v>
                </c:pt>
                <c:pt idx="8">
                  <c:v>4.4771212547196626</c:v>
                </c:pt>
                <c:pt idx="9">
                  <c:v>4.3010299956639813</c:v>
                </c:pt>
                <c:pt idx="10">
                  <c:v>4.3979400086720375</c:v>
                </c:pt>
                <c:pt idx="11">
                  <c:v>4.5440680443502757</c:v>
                </c:pt>
                <c:pt idx="12">
                  <c:v>5.0606978403536118</c:v>
                </c:pt>
                <c:pt idx="13">
                  <c:v>5.0791812460476251</c:v>
                </c:pt>
                <c:pt idx="14">
                  <c:v>5.1139433523068369</c:v>
                </c:pt>
                <c:pt idx="15">
                  <c:v>5.1461280356782382</c:v>
                </c:pt>
                <c:pt idx="16">
                  <c:v>5.1760912590556813</c:v>
                </c:pt>
                <c:pt idx="17">
                  <c:v>5.204119982655925</c:v>
                </c:pt>
                <c:pt idx="18">
                  <c:v>5.2304489213782741</c:v>
                </c:pt>
                <c:pt idx="19">
                  <c:v>5.2552725051033065</c:v>
                </c:pt>
                <c:pt idx="20">
                  <c:v>5.2787536009528289</c:v>
                </c:pt>
                <c:pt idx="21">
                  <c:v>5.3010299956639813</c:v>
                </c:pt>
              </c:numCache>
            </c:numRef>
          </c:xVal>
          <c:yVal>
            <c:numRef>
              <c:f>'1_process_1_thread'!$G$33:$G$54</c:f>
              <c:numCache>
                <c:formatCode>General</c:formatCode>
                <c:ptCount val="22"/>
                <c:pt idx="0">
                  <c:v>-0.37509939779550983</c:v>
                </c:pt>
                <c:pt idx="1">
                  <c:v>-0.46622794161528197</c:v>
                </c:pt>
                <c:pt idx="2">
                  <c:v>-0.59311932995087535</c:v>
                </c:pt>
                <c:pt idx="3">
                  <c:v>-0.73118809626021952</c:v>
                </c:pt>
                <c:pt idx="4">
                  <c:v>-0.27408836770495182</c:v>
                </c:pt>
                <c:pt idx="5">
                  <c:v>-0.84043280676637966</c:v>
                </c:pt>
                <c:pt idx="6">
                  <c:v>-0.93131949756038623</c:v>
                </c:pt>
                <c:pt idx="7">
                  <c:v>-1.119948996996629</c:v>
                </c:pt>
                <c:pt idx="8">
                  <c:v>-1.3585258894959005</c:v>
                </c:pt>
                <c:pt idx="9">
                  <c:v>-1.5934598195660448</c:v>
                </c:pt>
                <c:pt idx="10">
                  <c:v>-1.3882766919926581</c:v>
                </c:pt>
                <c:pt idx="11">
                  <c:v>-1.2066753467017</c:v>
                </c:pt>
                <c:pt idx="12">
                  <c:v>-0.24667233334138852</c:v>
                </c:pt>
                <c:pt idx="13">
                  <c:v>-0.29843201494407262</c:v>
                </c:pt>
                <c:pt idx="14">
                  <c:v>-0.21573941743391617</c:v>
                </c:pt>
                <c:pt idx="15">
                  <c:v>-0.13936258322624531</c:v>
                </c:pt>
                <c:pt idx="16">
                  <c:v>-4.7934409814949688E-2</c:v>
                </c:pt>
                <c:pt idx="17">
                  <c:v>-6.416824996874332E-3</c:v>
                </c:pt>
                <c:pt idx="18">
                  <c:v>7.2127302134393542E-2</c:v>
                </c:pt>
                <c:pt idx="19">
                  <c:v>0.12753671732820859</c:v>
                </c:pt>
                <c:pt idx="20">
                  <c:v>0.25478968739720997</c:v>
                </c:pt>
                <c:pt idx="21">
                  <c:v>0.2319790268315042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-2"/>
        <c:crossBetween val="midCat"/>
      </c:valAx>
      <c:valAx>
        <c:axId val="184931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coherent!$I$35</c:f>
              <c:strCache>
                <c:ptCount val="1"/>
                <c:pt idx="0">
                  <c:v>N=1000000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coherent!$H$36:$H$43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</c:numCache>
            </c:numRef>
          </c:xVal>
          <c:yVal>
            <c:numRef>
              <c:f>coherent!$I$36:$I$43</c:f>
              <c:numCache>
                <c:formatCode>General</c:formatCode>
                <c:ptCount val="8"/>
                <c:pt idx="0">
                  <c:v>1</c:v>
                </c:pt>
                <c:pt idx="1">
                  <c:v>1.8019754492478106</c:v>
                </c:pt>
                <c:pt idx="2">
                  <c:v>3.2844892102250416</c:v>
                </c:pt>
                <c:pt idx="3">
                  <c:v>5.1065024674027883</c:v>
                </c:pt>
                <c:pt idx="4">
                  <c:v>5.4938601791661856</c:v>
                </c:pt>
                <c:pt idx="5">
                  <c:v>6.2648798412785114</c:v>
                </c:pt>
                <c:pt idx="6">
                  <c:v>6.3245441326535516</c:v>
                </c:pt>
                <c:pt idx="7">
                  <c:v>6.2961629218861601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ser>
          <c:idx val="1"/>
          <c:order val="1"/>
          <c:tx>
            <c:strRef>
              <c:f>coherent!$J$35</c:f>
              <c:strCache>
                <c:ptCount val="1"/>
                <c:pt idx="0">
                  <c:v>N=2000000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coherent!$H$36:$H$43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</c:numCache>
            </c:numRef>
          </c:xVal>
          <c:yVal>
            <c:numRef>
              <c:f>coherent!$J$36:$J$43</c:f>
              <c:numCache>
                <c:formatCode>General</c:formatCode>
                <c:ptCount val="8"/>
                <c:pt idx="0">
                  <c:v>1</c:v>
                </c:pt>
                <c:pt idx="1">
                  <c:v>1.7346733069663349</c:v>
                </c:pt>
                <c:pt idx="2">
                  <c:v>3.193112898626798</c:v>
                </c:pt>
                <c:pt idx="3">
                  <c:v>6.0895089880817004</c:v>
                </c:pt>
                <c:pt idx="4">
                  <c:v>6.9935122870982838</c:v>
                </c:pt>
                <c:pt idx="5">
                  <c:v>10.237650217311073</c:v>
                </c:pt>
                <c:pt idx="6">
                  <c:v>9.3663117179446527</c:v>
                </c:pt>
                <c:pt idx="7">
                  <c:v>11.261721785629005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2FC-DC4A-ABAA-402C09F61987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  <c:max val="3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-0.60000000000000009"/>
        <c:crossBetween val="midCat"/>
        <c:majorUnit val="5"/>
      </c:valAx>
      <c:valAx>
        <c:axId val="184931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coherent!$K$35</c:f>
              <c:strCache>
                <c:ptCount val="1"/>
                <c:pt idx="0">
                  <c:v>N=1000000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coherent!$H$36:$H$43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</c:numCache>
            </c:numRef>
          </c:xVal>
          <c:yVal>
            <c:numRef>
              <c:f>coherent!$K$36:$K$43</c:f>
              <c:numCache>
                <c:formatCode>General</c:formatCode>
                <c:ptCount val="8"/>
                <c:pt idx="0">
                  <c:v>1</c:v>
                </c:pt>
                <c:pt idx="1">
                  <c:v>0.90098772462390531</c:v>
                </c:pt>
                <c:pt idx="2">
                  <c:v>0.8211223025562604</c:v>
                </c:pt>
                <c:pt idx="3">
                  <c:v>0.63831280842534854</c:v>
                </c:pt>
                <c:pt idx="4">
                  <c:v>0.54938601791661856</c:v>
                </c:pt>
                <c:pt idx="5">
                  <c:v>0.39155499007990696</c:v>
                </c:pt>
                <c:pt idx="6">
                  <c:v>0.31622720663267756</c:v>
                </c:pt>
                <c:pt idx="7">
                  <c:v>0.1967550913089425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ser>
          <c:idx val="1"/>
          <c:order val="1"/>
          <c:tx>
            <c:strRef>
              <c:f>coherent!$L$35</c:f>
              <c:strCache>
                <c:ptCount val="1"/>
                <c:pt idx="0">
                  <c:v>N=2000000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coherent!$H$36:$H$43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</c:numCache>
            </c:numRef>
          </c:xVal>
          <c:yVal>
            <c:numRef>
              <c:f>coherent!$L$36:$L$43</c:f>
              <c:numCache>
                <c:formatCode>General</c:formatCode>
                <c:ptCount val="8"/>
                <c:pt idx="0">
                  <c:v>1</c:v>
                </c:pt>
                <c:pt idx="1">
                  <c:v>0.86733665348316746</c:v>
                </c:pt>
                <c:pt idx="2">
                  <c:v>0.79827822465669951</c:v>
                </c:pt>
                <c:pt idx="3">
                  <c:v>0.76118862351021255</c:v>
                </c:pt>
                <c:pt idx="4">
                  <c:v>0.69935122870982835</c:v>
                </c:pt>
                <c:pt idx="5">
                  <c:v>0.63985313858194204</c:v>
                </c:pt>
                <c:pt idx="6">
                  <c:v>0.46831558589723266</c:v>
                </c:pt>
                <c:pt idx="7">
                  <c:v>0.35192880580090641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2FC-DC4A-ABAA-402C09F61987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  <c:max val="3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-0.60000000000000009"/>
        <c:crossBetween val="midCat"/>
        <c:majorUnit val="5"/>
      </c:valAx>
      <c:valAx>
        <c:axId val="1849316080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coherent!$J$50</c:f>
              <c:strCache>
                <c:ptCount val="1"/>
                <c:pt idx="0">
                  <c:v>N=1000000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coherent!$I$51:$I$57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</c:numCache>
            </c:numRef>
          </c:xVal>
          <c:yVal>
            <c:numRef>
              <c:f>coherent!$J$51:$J$57</c:f>
              <c:numCache>
                <c:formatCode>General</c:formatCode>
                <c:ptCount val="7"/>
                <c:pt idx="0">
                  <c:v>1</c:v>
                </c:pt>
                <c:pt idx="1">
                  <c:v>1.7984596331450264</c:v>
                </c:pt>
                <c:pt idx="2">
                  <c:v>2.7345845811435168</c:v>
                </c:pt>
                <c:pt idx="3">
                  <c:v>3.0678004030162027</c:v>
                </c:pt>
                <c:pt idx="4">
                  <c:v>4.080324722821933</c:v>
                </c:pt>
                <c:pt idx="5">
                  <c:v>4.5321674545280946</c:v>
                </c:pt>
                <c:pt idx="6">
                  <c:v>5.4948944527263199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ser>
          <c:idx val="1"/>
          <c:order val="1"/>
          <c:tx>
            <c:strRef>
              <c:f>coherent!$K$50</c:f>
              <c:strCache>
                <c:ptCount val="1"/>
                <c:pt idx="0">
                  <c:v>N=2000000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coherent!$I$51:$I$57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</c:numCache>
            </c:numRef>
          </c:xVal>
          <c:yVal>
            <c:numRef>
              <c:f>coherent!$K$51:$K$57</c:f>
              <c:numCache>
                <c:formatCode>General</c:formatCode>
                <c:ptCount val="7"/>
                <c:pt idx="0">
                  <c:v>1</c:v>
                </c:pt>
                <c:pt idx="1">
                  <c:v>1.5468267059457326</c:v>
                </c:pt>
                <c:pt idx="2">
                  <c:v>2.8464506160678673</c:v>
                </c:pt>
                <c:pt idx="3">
                  <c:v>3.4069156679592276</c:v>
                </c:pt>
                <c:pt idx="4">
                  <c:v>5.0735262592724917</c:v>
                </c:pt>
                <c:pt idx="5">
                  <c:v>5.7063852001161877</c:v>
                </c:pt>
                <c:pt idx="6">
                  <c:v>7.5703137061568393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2FC-DC4A-ABAA-402C09F61987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  <c:max val="1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-0.60000000000000009"/>
        <c:crossBetween val="midCat"/>
        <c:majorUnit val="2"/>
      </c:valAx>
      <c:valAx>
        <c:axId val="184931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coherent!$L$50</c:f>
              <c:strCache>
                <c:ptCount val="1"/>
                <c:pt idx="0">
                  <c:v>N=1000000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coherent!$I$51:$I$57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</c:numCache>
            </c:numRef>
          </c:xVal>
          <c:yVal>
            <c:numRef>
              <c:f>coherent!$L$51:$L$57</c:f>
              <c:numCache>
                <c:formatCode>General</c:formatCode>
                <c:ptCount val="7"/>
                <c:pt idx="0">
                  <c:v>1</c:v>
                </c:pt>
                <c:pt idx="1">
                  <c:v>0.89922981657251322</c:v>
                </c:pt>
                <c:pt idx="2">
                  <c:v>0.68364614528587919</c:v>
                </c:pt>
                <c:pt idx="3">
                  <c:v>0.61356008060324052</c:v>
                </c:pt>
                <c:pt idx="4">
                  <c:v>0.51004059035274163</c:v>
                </c:pt>
                <c:pt idx="5">
                  <c:v>0.45321674545280943</c:v>
                </c:pt>
                <c:pt idx="6">
                  <c:v>0.343430903295395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ser>
          <c:idx val="1"/>
          <c:order val="1"/>
          <c:tx>
            <c:strRef>
              <c:f>coherent!$M$50</c:f>
              <c:strCache>
                <c:ptCount val="1"/>
                <c:pt idx="0">
                  <c:v>N=2000000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coherent!$I$51:$I$57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</c:numCache>
            </c:numRef>
          </c:xVal>
          <c:yVal>
            <c:numRef>
              <c:f>coherent!$M$51:$M$57</c:f>
              <c:numCache>
                <c:formatCode>General</c:formatCode>
                <c:ptCount val="7"/>
                <c:pt idx="0">
                  <c:v>1</c:v>
                </c:pt>
                <c:pt idx="1">
                  <c:v>0.77341335297286629</c:v>
                </c:pt>
                <c:pt idx="2">
                  <c:v>0.71161265401696683</c:v>
                </c:pt>
                <c:pt idx="3">
                  <c:v>0.68138313359184555</c:v>
                </c:pt>
                <c:pt idx="4">
                  <c:v>0.63419078240906146</c:v>
                </c:pt>
                <c:pt idx="5">
                  <c:v>0.57063852001161874</c:v>
                </c:pt>
                <c:pt idx="6">
                  <c:v>0.47314460663480246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2FC-DC4A-ABAA-402C09F61987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  <c:max val="1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-0.60000000000000009"/>
        <c:crossBetween val="midCat"/>
        <c:majorUnit val="2"/>
      </c:valAx>
      <c:valAx>
        <c:axId val="1849316080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aseline="0"/>
              <a:t>N=40000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'1_process_1_thread'!$F$64</c:f>
              <c:strCache>
                <c:ptCount val="1"/>
                <c:pt idx="0">
                  <c:v>Computation time per timestep (t) 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'1_process_1_thread'!$B$65:$B$80</c:f>
              <c:numCache>
                <c:formatCode>General</c:formatCode>
                <c:ptCount val="1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</c:numCache>
            </c:numRef>
          </c:xVal>
          <c:yVal>
            <c:numRef>
              <c:f>'1_process_1_thread'!$F$65:$F$80</c:f>
              <c:numCache>
                <c:formatCode>General</c:formatCode>
                <c:ptCount val="16"/>
                <c:pt idx="0">
                  <c:v>7.5866666666666666E-2</c:v>
                </c:pt>
                <c:pt idx="1">
                  <c:v>7.4666666666666659E-2</c:v>
                </c:pt>
                <c:pt idx="2">
                  <c:v>7.1933333333333321E-2</c:v>
                </c:pt>
                <c:pt idx="3">
                  <c:v>7.8399999999999997E-2</c:v>
                </c:pt>
                <c:pt idx="4">
                  <c:v>8.4599999999999995E-2</c:v>
                </c:pt>
                <c:pt idx="5">
                  <c:v>0.10166666666666667</c:v>
                </c:pt>
                <c:pt idx="6">
                  <c:v>9.3333333333333338E-2</c:v>
                </c:pt>
                <c:pt idx="7">
                  <c:v>0.1114</c:v>
                </c:pt>
                <c:pt idx="8">
                  <c:v>0.13799999999999998</c:v>
                </c:pt>
                <c:pt idx="9">
                  <c:v>0.1356</c:v>
                </c:pt>
                <c:pt idx="10">
                  <c:v>0.12509999999999999</c:v>
                </c:pt>
                <c:pt idx="11">
                  <c:v>9.2600000000000002E-2</c:v>
                </c:pt>
                <c:pt idx="12">
                  <c:v>5.8899999999999994E-2</c:v>
                </c:pt>
                <c:pt idx="13">
                  <c:v>5.16E-2</c:v>
                </c:pt>
                <c:pt idx="14">
                  <c:v>4.53E-2</c:v>
                </c:pt>
                <c:pt idx="15">
                  <c:v>4.0300000000000002E-2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cells per row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-0.60000000000000009"/>
        <c:crossBetween val="midCat"/>
        <c:majorUnit val="10"/>
      </c:valAx>
      <c:valAx>
        <c:axId val="184931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aseline="0"/>
              <a:t>N=150000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'1_process_1_thread'!$F$86</c:f>
              <c:strCache>
                <c:ptCount val="1"/>
                <c:pt idx="0">
                  <c:v>Computation time per timestep (t) 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'1_process_1_thread'!$B$87:$B$102</c:f>
              <c:numCache>
                <c:formatCode>General</c:formatCode>
                <c:ptCount val="1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</c:numCache>
            </c:numRef>
          </c:xVal>
          <c:yVal>
            <c:numRef>
              <c:f>'1_process_1_thread'!$F$87:$F$102</c:f>
              <c:numCache>
                <c:formatCode>General</c:formatCode>
                <c:ptCount val="16"/>
                <c:pt idx="0">
                  <c:v>0.89549999999999996</c:v>
                </c:pt>
                <c:pt idx="1">
                  <c:v>0.90250000000000008</c:v>
                </c:pt>
                <c:pt idx="2">
                  <c:v>0.99749999999999994</c:v>
                </c:pt>
                <c:pt idx="3">
                  <c:v>1.163</c:v>
                </c:pt>
                <c:pt idx="4">
                  <c:v>1.2935000000000001</c:v>
                </c:pt>
                <c:pt idx="5">
                  <c:v>1.5230000000000001</c:v>
                </c:pt>
                <c:pt idx="6">
                  <c:v>1.7774999999999999</c:v>
                </c:pt>
                <c:pt idx="7">
                  <c:v>2.3289999999999997</c:v>
                </c:pt>
                <c:pt idx="8">
                  <c:v>2.9975000000000001</c:v>
                </c:pt>
                <c:pt idx="9">
                  <c:v>2.2510000000000003</c:v>
                </c:pt>
                <c:pt idx="10">
                  <c:v>1.6739999999999999</c:v>
                </c:pt>
                <c:pt idx="11">
                  <c:v>1.4239999999999999</c:v>
                </c:pt>
                <c:pt idx="12">
                  <c:v>0.86159999999999992</c:v>
                </c:pt>
                <c:pt idx="13">
                  <c:v>0.62240000000000006</c:v>
                </c:pt>
                <c:pt idx="14">
                  <c:v>0.35710000000000003</c:v>
                </c:pt>
                <c:pt idx="15">
                  <c:v>0.52349999999999997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no. of cells per row</a:t>
                </a:r>
                <a:endParaRPr lang="en-GB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-0.60000000000000009"/>
        <c:crossBetween val="midCat"/>
        <c:majorUnit val="10"/>
      </c:valAx>
      <c:valAx>
        <c:axId val="1849316080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aseline="0"/>
              <a:t>N=100000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'1_process_1_thread'!$P$64</c:f>
              <c:strCache>
                <c:ptCount val="1"/>
                <c:pt idx="0">
                  <c:v>Computation time per timestep (t) 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'1_process_1_thread'!$L$65:$L$80</c:f>
              <c:numCache>
                <c:formatCode>General</c:formatCode>
                <c:ptCount val="1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</c:numCache>
            </c:numRef>
          </c:xVal>
          <c:yVal>
            <c:numRef>
              <c:f>'1_process_1_thread'!$P$65:$P$80</c:f>
              <c:numCache>
                <c:formatCode>General</c:formatCode>
                <c:ptCount val="16"/>
                <c:pt idx="0">
                  <c:v>0.42159999999999997</c:v>
                </c:pt>
                <c:pt idx="1">
                  <c:v>0.3528</c:v>
                </c:pt>
                <c:pt idx="2">
                  <c:v>0.37579999999999997</c:v>
                </c:pt>
                <c:pt idx="3">
                  <c:v>0.42680000000000001</c:v>
                </c:pt>
                <c:pt idx="4">
                  <c:v>0.4854</c:v>
                </c:pt>
                <c:pt idx="5">
                  <c:v>0.57540000000000002</c:v>
                </c:pt>
                <c:pt idx="6">
                  <c:v>1.0622500000000001</c:v>
                </c:pt>
                <c:pt idx="7">
                  <c:v>0.94650000000000001</c:v>
                </c:pt>
                <c:pt idx="8">
                  <c:v>1.1239999999999999</c:v>
                </c:pt>
                <c:pt idx="9">
                  <c:v>0.76</c:v>
                </c:pt>
                <c:pt idx="10">
                  <c:v>0.57066666666666666</c:v>
                </c:pt>
                <c:pt idx="11">
                  <c:v>0.71066666666666667</c:v>
                </c:pt>
                <c:pt idx="12">
                  <c:v>0.38520000000000004</c:v>
                </c:pt>
                <c:pt idx="13">
                  <c:v>0.18100000000000002</c:v>
                </c:pt>
                <c:pt idx="14">
                  <c:v>0.21440000000000001</c:v>
                </c:pt>
                <c:pt idx="15">
                  <c:v>0.27940000000000004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cells per row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-0.60000000000000009"/>
        <c:crossBetween val="midCat"/>
        <c:majorUnit val="10"/>
      </c:valAx>
      <c:valAx>
        <c:axId val="184931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aseline="0"/>
              <a:t>N=200000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'1_process_1_thread'!$P$86</c:f>
              <c:strCache>
                <c:ptCount val="1"/>
                <c:pt idx="0">
                  <c:v>Computation time per timestep (t) 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'1_process_1_thread'!$L$87:$L$102</c:f>
              <c:numCache>
                <c:formatCode>General</c:formatCode>
                <c:ptCount val="1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</c:numCache>
            </c:numRef>
          </c:xVal>
          <c:yVal>
            <c:numRef>
              <c:f>'1_process_1_thread'!$P$87:$P$102</c:f>
              <c:numCache>
                <c:formatCode>General</c:formatCode>
                <c:ptCount val="16"/>
                <c:pt idx="0">
                  <c:v>1.706</c:v>
                </c:pt>
                <c:pt idx="1">
                  <c:v>2.6030000000000002</c:v>
                </c:pt>
                <c:pt idx="2">
                  <c:v>2.113</c:v>
                </c:pt>
                <c:pt idx="3">
                  <c:v>2.3809999999999998</c:v>
                </c:pt>
                <c:pt idx="4">
                  <c:v>2.9390000000000001</c:v>
                </c:pt>
                <c:pt idx="5">
                  <c:v>3.6970000000000001</c:v>
                </c:pt>
                <c:pt idx="6">
                  <c:v>3.7850000000000001</c:v>
                </c:pt>
                <c:pt idx="7">
                  <c:v>4.8380000000000001</c:v>
                </c:pt>
                <c:pt idx="8">
                  <c:v>5.86</c:v>
                </c:pt>
                <c:pt idx="9">
                  <c:v>5.4420000000000002</c:v>
                </c:pt>
                <c:pt idx="10">
                  <c:v>3.3979999999999997</c:v>
                </c:pt>
                <c:pt idx="11">
                  <c:v>3.149</c:v>
                </c:pt>
                <c:pt idx="12">
                  <c:v>1.889</c:v>
                </c:pt>
                <c:pt idx="13">
                  <c:v>0.7473333333333334</c:v>
                </c:pt>
                <c:pt idx="14">
                  <c:v>1.0249999999999999</c:v>
                </c:pt>
                <c:pt idx="15">
                  <c:v>0.54820000000000002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-0.60000000000000009"/>
        <c:crossBetween val="midCat"/>
        <c:majorUnit val="10"/>
      </c:valAx>
      <c:valAx>
        <c:axId val="184931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'1_process_1_thread'!$Q$1</c:f>
              <c:strCache>
                <c:ptCount val="1"/>
                <c:pt idx="0">
                  <c:v>log(t)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242666491004366"/>
                  <c:y val="7.05368501944002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'1_process_1_thread'!$P$2:$P$23</c:f>
              <c:numCache>
                <c:formatCode>General</c:formatCode>
                <c:ptCount val="22"/>
                <c:pt idx="0">
                  <c:v>5</c:v>
                </c:pt>
                <c:pt idx="1">
                  <c:v>4.9542425094393252</c:v>
                </c:pt>
                <c:pt idx="2">
                  <c:v>4.9030899869919438</c:v>
                </c:pt>
                <c:pt idx="3">
                  <c:v>4.8450980400142569</c:v>
                </c:pt>
                <c:pt idx="4">
                  <c:v>5.0413926851582254</c:v>
                </c:pt>
                <c:pt idx="5">
                  <c:v>4.7781512503836439</c:v>
                </c:pt>
                <c:pt idx="6">
                  <c:v>4.6989700043360187</c:v>
                </c:pt>
                <c:pt idx="7">
                  <c:v>4.6020599913279625</c:v>
                </c:pt>
                <c:pt idx="8">
                  <c:v>4.4771212547196626</c:v>
                </c:pt>
                <c:pt idx="9">
                  <c:v>4.3010299956639813</c:v>
                </c:pt>
                <c:pt idx="10">
                  <c:v>4.3979400086720375</c:v>
                </c:pt>
                <c:pt idx="11">
                  <c:v>4.5440680443502757</c:v>
                </c:pt>
                <c:pt idx="12">
                  <c:v>5.0606978403536118</c:v>
                </c:pt>
                <c:pt idx="13">
                  <c:v>5.0791812460476251</c:v>
                </c:pt>
                <c:pt idx="14">
                  <c:v>5.1139433523068369</c:v>
                </c:pt>
                <c:pt idx="15">
                  <c:v>5.1461280356782382</c:v>
                </c:pt>
                <c:pt idx="16">
                  <c:v>5.1760912590556813</c:v>
                </c:pt>
                <c:pt idx="17">
                  <c:v>5.204119982655925</c:v>
                </c:pt>
                <c:pt idx="18">
                  <c:v>5.2304489213782741</c:v>
                </c:pt>
                <c:pt idx="19">
                  <c:v>5.2552725051033065</c:v>
                </c:pt>
                <c:pt idx="20">
                  <c:v>5.2787536009528289</c:v>
                </c:pt>
                <c:pt idx="21">
                  <c:v>5.3010299956639813</c:v>
                </c:pt>
              </c:numCache>
            </c:numRef>
          </c:xVal>
          <c:yVal>
            <c:numRef>
              <c:f>'1_process_1_thread'!$Q$2:$Q$23</c:f>
              <c:numCache>
                <c:formatCode>General</c:formatCode>
                <c:ptCount val="22"/>
                <c:pt idx="0">
                  <c:v>-0.50307035192678506</c:v>
                </c:pt>
                <c:pt idx="1">
                  <c:v>-0.57392270767668407</c:v>
                </c:pt>
                <c:pt idx="2">
                  <c:v>-0.66823538735985033</c:v>
                </c:pt>
                <c:pt idx="3">
                  <c:v>-0.7571274283520586</c:v>
                </c:pt>
                <c:pt idx="4">
                  <c:v>-0.32175484807295801</c:v>
                </c:pt>
                <c:pt idx="5">
                  <c:v>-0.8394314356012611</c:v>
                </c:pt>
                <c:pt idx="6">
                  <c:v>-0.98885263922420252</c:v>
                </c:pt>
                <c:pt idx="7">
                  <c:v>-1.1350935666321906</c:v>
                </c:pt>
                <c:pt idx="8">
                  <c:v>-1.3169529617611504</c:v>
                </c:pt>
                <c:pt idx="9">
                  <c:v>-1.5100415205751654</c:v>
                </c:pt>
                <c:pt idx="10">
                  <c:v>-1.3590219426416679</c:v>
                </c:pt>
                <c:pt idx="11">
                  <c:v>-1.158640529545145</c:v>
                </c:pt>
                <c:pt idx="12">
                  <c:v>-0.4698003017969179</c:v>
                </c:pt>
                <c:pt idx="13">
                  <c:v>-0.43651891460558934</c:v>
                </c:pt>
                <c:pt idx="14">
                  <c:v>-0.38278990544256619</c:v>
                </c:pt>
                <c:pt idx="15">
                  <c:v>-0.3319870283581679</c:v>
                </c:pt>
                <c:pt idx="16">
                  <c:v>-0.28299559295945292</c:v>
                </c:pt>
                <c:pt idx="17">
                  <c:v>-0.23418248469008177</c:v>
                </c:pt>
                <c:pt idx="18">
                  <c:v>-0.17992996568767425</c:v>
                </c:pt>
                <c:pt idx="19">
                  <c:v>-0.23492779889720808</c:v>
                </c:pt>
                <c:pt idx="20">
                  <c:v>-0.19804776514571829</c:v>
                </c:pt>
                <c:pt idx="21">
                  <c:v>-0.15415809257824264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-1.6"/>
        <c:crossBetween val="midCat"/>
      </c:valAx>
      <c:valAx>
        <c:axId val="184931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38620469322698"/>
          <c:y val="0.15171680081184383"/>
          <c:w val="0.80504097094468396"/>
          <c:h val="0.754393375234257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'1_process_1_thread'!$Q$32</c:f>
              <c:strCache>
                <c:ptCount val="1"/>
                <c:pt idx="0">
                  <c:v>log(t)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242666491004366"/>
                  <c:y val="7.05368501944002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'1_process_1_thread'!$P$33:$P$54</c:f>
              <c:numCache>
                <c:formatCode>General</c:formatCode>
                <c:ptCount val="22"/>
                <c:pt idx="0">
                  <c:v>5</c:v>
                </c:pt>
                <c:pt idx="1">
                  <c:v>4.9542425094393252</c:v>
                </c:pt>
                <c:pt idx="2">
                  <c:v>4.9030899869919438</c:v>
                </c:pt>
                <c:pt idx="3">
                  <c:v>4.8450980400142569</c:v>
                </c:pt>
                <c:pt idx="4">
                  <c:v>5.0413926851582254</c:v>
                </c:pt>
                <c:pt idx="5">
                  <c:v>4.7781512503836439</c:v>
                </c:pt>
                <c:pt idx="6">
                  <c:v>4.6989700043360187</c:v>
                </c:pt>
                <c:pt idx="7">
                  <c:v>4.6020599913279625</c:v>
                </c:pt>
                <c:pt idx="8">
                  <c:v>4.4771212547196626</c:v>
                </c:pt>
                <c:pt idx="9">
                  <c:v>4.3010299956639813</c:v>
                </c:pt>
                <c:pt idx="10">
                  <c:v>4.3979400086720375</c:v>
                </c:pt>
                <c:pt idx="11">
                  <c:v>4.5440680443502757</c:v>
                </c:pt>
                <c:pt idx="12">
                  <c:v>5.0606978403536118</c:v>
                </c:pt>
                <c:pt idx="13">
                  <c:v>5.0791812460476251</c:v>
                </c:pt>
                <c:pt idx="14">
                  <c:v>5.1139433523068369</c:v>
                </c:pt>
                <c:pt idx="15">
                  <c:v>5.1461280356782382</c:v>
                </c:pt>
                <c:pt idx="16">
                  <c:v>5.1760912590556813</c:v>
                </c:pt>
                <c:pt idx="17">
                  <c:v>5.204119982655925</c:v>
                </c:pt>
                <c:pt idx="18">
                  <c:v>5.2304489213782741</c:v>
                </c:pt>
                <c:pt idx="19">
                  <c:v>5.2552725051033065</c:v>
                </c:pt>
                <c:pt idx="20">
                  <c:v>5.2787536009528289</c:v>
                </c:pt>
                <c:pt idx="21">
                  <c:v>5.3010299956639813</c:v>
                </c:pt>
              </c:numCache>
            </c:numRef>
          </c:xVal>
          <c:yVal>
            <c:numRef>
              <c:f>'1_process_1_thread'!$Q$33:$Q$54</c:f>
              <c:numCache>
                <c:formatCode>General</c:formatCode>
                <c:ptCount val="22"/>
                <c:pt idx="0">
                  <c:v>-0.62354471110002085</c:v>
                </c:pt>
                <c:pt idx="1">
                  <c:v>-0.71309464702762515</c:v>
                </c:pt>
                <c:pt idx="2">
                  <c:v>-0.6791616109824663</c:v>
                </c:pt>
                <c:pt idx="3">
                  <c:v>-0.94564233767740735</c:v>
                </c:pt>
                <c:pt idx="4">
                  <c:v>-0.58059503723010708</c:v>
                </c:pt>
                <c:pt idx="5">
                  <c:v>-1.126485646460708</c:v>
                </c:pt>
                <c:pt idx="6">
                  <c:v>-1.2325967431495788</c:v>
                </c:pt>
                <c:pt idx="7">
                  <c:v>-1.3233063903751334</c:v>
                </c:pt>
                <c:pt idx="8">
                  <c:v>-1.4565528199182998</c:v>
                </c:pt>
                <c:pt idx="9">
                  <c:v>-1.8546481834415391</c:v>
                </c:pt>
                <c:pt idx="10">
                  <c:v>-1.6680668274967201</c:v>
                </c:pt>
                <c:pt idx="11">
                  <c:v>-0.98171569157346916</c:v>
                </c:pt>
                <c:pt idx="12">
                  <c:v>-0.54975089168063895</c:v>
                </c:pt>
                <c:pt idx="13">
                  <c:v>-0.7380238086021873</c:v>
                </c:pt>
                <c:pt idx="14">
                  <c:v>-0.46067293646062502</c:v>
                </c:pt>
                <c:pt idx="15">
                  <c:v>-0.28869904008383435</c:v>
                </c:pt>
                <c:pt idx="16">
                  <c:v>-0.34275287011628364</c:v>
                </c:pt>
                <c:pt idx="17">
                  <c:v>-0.28751866219808125</c:v>
                </c:pt>
                <c:pt idx="18">
                  <c:v>-0.19463509253355465</c:v>
                </c:pt>
                <c:pt idx="19">
                  <c:v>-0.24718356881172854</c:v>
                </c:pt>
                <c:pt idx="20">
                  <c:v>-6.4391981482130725E-2</c:v>
                </c:pt>
                <c:pt idx="21">
                  <c:v>-0.19900813873982851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-2"/>
        <c:crossBetween val="midCat"/>
      </c:valAx>
      <c:valAx>
        <c:axId val="184931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'1_process_1_thread'!$R$1</c:f>
              <c:strCache>
                <c:ptCount val="1"/>
                <c:pt idx="0">
                  <c:v>diff(stack,sort)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'1_process_1_thread'!$L$2:$L$23</c:f>
              <c:numCache>
                <c:formatCode>General</c:formatCode>
                <c:ptCount val="22"/>
                <c:pt idx="0">
                  <c:v>100000</c:v>
                </c:pt>
                <c:pt idx="1">
                  <c:v>90000</c:v>
                </c:pt>
                <c:pt idx="2">
                  <c:v>80000</c:v>
                </c:pt>
                <c:pt idx="3">
                  <c:v>70000</c:v>
                </c:pt>
                <c:pt idx="4">
                  <c:v>110000</c:v>
                </c:pt>
                <c:pt idx="5">
                  <c:v>60000</c:v>
                </c:pt>
                <c:pt idx="6">
                  <c:v>50000</c:v>
                </c:pt>
                <c:pt idx="7">
                  <c:v>40000</c:v>
                </c:pt>
                <c:pt idx="8">
                  <c:v>30000</c:v>
                </c:pt>
                <c:pt idx="9">
                  <c:v>20000</c:v>
                </c:pt>
                <c:pt idx="10">
                  <c:v>25000</c:v>
                </c:pt>
                <c:pt idx="11">
                  <c:v>35000</c:v>
                </c:pt>
                <c:pt idx="12">
                  <c:v>115000</c:v>
                </c:pt>
                <c:pt idx="13">
                  <c:v>120000</c:v>
                </c:pt>
                <c:pt idx="14">
                  <c:v>130000</c:v>
                </c:pt>
                <c:pt idx="15">
                  <c:v>140000</c:v>
                </c:pt>
                <c:pt idx="16">
                  <c:v>150000</c:v>
                </c:pt>
                <c:pt idx="17">
                  <c:v>160000</c:v>
                </c:pt>
                <c:pt idx="18">
                  <c:v>170000</c:v>
                </c:pt>
                <c:pt idx="19">
                  <c:v>180000</c:v>
                </c:pt>
                <c:pt idx="20">
                  <c:v>190000</c:v>
                </c:pt>
                <c:pt idx="21">
                  <c:v>200000</c:v>
                </c:pt>
              </c:numCache>
            </c:numRef>
          </c:xVal>
          <c:yVal>
            <c:numRef>
              <c:f>'1_process_1_thread'!$R$2:$R$23</c:f>
              <c:numCache>
                <c:formatCode>General</c:formatCode>
                <c:ptCount val="22"/>
                <c:pt idx="0">
                  <c:v>7.6066666666666671E-2</c:v>
                </c:pt>
                <c:pt idx="1">
                  <c:v>7.3133333333333328E-2</c:v>
                </c:pt>
                <c:pt idx="2">
                  <c:v>5.3333333333333566E-3</c:v>
                </c:pt>
                <c:pt idx="3">
                  <c:v>6.1600000000000002E-2</c:v>
                </c:pt>
                <c:pt idx="4">
                  <c:v>0.21403333333333335</c:v>
                </c:pt>
                <c:pt idx="5">
                  <c:v>7.0000000000000021E-2</c:v>
                </c:pt>
                <c:pt idx="6">
                  <c:v>4.4066666666666685E-2</c:v>
                </c:pt>
                <c:pt idx="7">
                  <c:v>2.5766666666666674E-2</c:v>
                </c:pt>
                <c:pt idx="8">
                  <c:v>1.3249999999999998E-2</c:v>
                </c:pt>
                <c:pt idx="9">
                  <c:v>1.6924999999999996E-2</c:v>
                </c:pt>
                <c:pt idx="10">
                  <c:v>2.2274999999999996E-2</c:v>
                </c:pt>
                <c:pt idx="11">
                  <c:v>-3.49E-2</c:v>
                </c:pt>
                <c:pt idx="12">
                  <c:v>5.6999999999999995E-2</c:v>
                </c:pt>
                <c:pt idx="13">
                  <c:v>0.18319999999999997</c:v>
                </c:pt>
                <c:pt idx="14">
                  <c:v>6.800000000000006E-2</c:v>
                </c:pt>
                <c:pt idx="15">
                  <c:v>-4.8799999999999955E-2</c:v>
                </c:pt>
                <c:pt idx="16">
                  <c:v>6.7000000000000004E-2</c:v>
                </c:pt>
                <c:pt idx="17">
                  <c:v>6.7400000000000015E-2</c:v>
                </c:pt>
                <c:pt idx="18">
                  <c:v>2.1999999999999909E-2</c:v>
                </c:pt>
                <c:pt idx="19">
                  <c:v>1.6199999999999881E-2</c:v>
                </c:pt>
                <c:pt idx="20">
                  <c:v>-0.22839999999999994</c:v>
                </c:pt>
                <c:pt idx="21">
                  <c:v>6.8799999999999972E-2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A-3E43-A823-E8E29DFF009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16405680"/>
        <c:axId val="1849316080"/>
      </c:scatterChart>
      <c:valAx>
        <c:axId val="181640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6080"/>
        <c:crossesAt val="0"/>
        <c:crossBetween val="midCat"/>
      </c:valAx>
      <c:valAx>
        <c:axId val="1849316080"/>
        <c:scaling>
          <c:orientation val="minMax"/>
          <c:max val="0.25"/>
          <c:min val="-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difference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568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6</xdr:row>
      <xdr:rowOff>134697</xdr:rowOff>
    </xdr:from>
    <xdr:to>
      <xdr:col>4</xdr:col>
      <xdr:colOff>2309091</xdr:colOff>
      <xdr:row>27</xdr:row>
      <xdr:rowOff>96212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B3189-D7C1-6647-9A89-E4F91ED8F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701386</xdr:colOff>
      <xdr:row>31</xdr:row>
      <xdr:rowOff>86591</xdr:rowOff>
    </xdr:from>
    <xdr:to>
      <xdr:col>5</xdr:col>
      <xdr:colOff>2001212</xdr:colOff>
      <xdr:row>51</xdr:row>
      <xdr:rowOff>5389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736645-F8EC-5B4C-87F6-C27C6D061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489720</xdr:colOff>
      <xdr:row>64</xdr:row>
      <xdr:rowOff>138930</xdr:rowOff>
    </xdr:from>
    <xdr:to>
      <xdr:col>5</xdr:col>
      <xdr:colOff>39447</xdr:colOff>
      <xdr:row>78</xdr:row>
      <xdr:rowOff>53494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D93911-C40D-8845-82BE-3AE7871C7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1018885</xdr:colOff>
      <xdr:row>86</xdr:row>
      <xdr:rowOff>100446</xdr:rowOff>
    </xdr:from>
    <xdr:to>
      <xdr:col>4</xdr:col>
      <xdr:colOff>1761643</xdr:colOff>
      <xdr:row>100</xdr:row>
      <xdr:rowOff>15010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E13DD4-4B90-3344-A366-297292596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316538</xdr:colOff>
      <xdr:row>65</xdr:row>
      <xdr:rowOff>23475</xdr:rowOff>
    </xdr:from>
    <xdr:to>
      <xdr:col>14</xdr:col>
      <xdr:colOff>1367174</xdr:colOff>
      <xdr:row>78</xdr:row>
      <xdr:rowOff>140085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E6100E-4B5A-534D-93F9-ED9378E56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393508</xdr:colOff>
      <xdr:row>82</xdr:row>
      <xdr:rowOff>138931</xdr:rowOff>
    </xdr:from>
    <xdr:to>
      <xdr:col>14</xdr:col>
      <xdr:colOff>1444144</xdr:colOff>
      <xdr:row>96</xdr:row>
      <xdr:rowOff>53494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20AF21B-629B-3646-A333-662AD9046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783742</xdr:colOff>
      <xdr:row>2</xdr:row>
      <xdr:rowOff>149320</xdr:rowOff>
    </xdr:from>
    <xdr:to>
      <xdr:col>15</xdr:col>
      <xdr:colOff>2401070</xdr:colOff>
      <xdr:row>22</xdr:row>
      <xdr:rowOff>86205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A79E74-1E93-DA45-B3FE-7D313304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202045</xdr:colOff>
      <xdr:row>31</xdr:row>
      <xdr:rowOff>125076</xdr:rowOff>
    </xdr:from>
    <xdr:to>
      <xdr:col>15</xdr:col>
      <xdr:colOff>2136871</xdr:colOff>
      <xdr:row>50</xdr:row>
      <xdr:rowOff>15008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A90B0-77E2-0C4E-8408-148943CB9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1336385</xdr:colOff>
      <xdr:row>16</xdr:row>
      <xdr:rowOff>144318</xdr:rowOff>
    </xdr:from>
    <xdr:to>
      <xdr:col>19</xdr:col>
      <xdr:colOff>240529</xdr:colOff>
      <xdr:row>32</xdr:row>
      <xdr:rowOff>197812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0C991F0-86E0-2A46-8519-6572B8AB6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489720</xdr:colOff>
      <xdr:row>110</xdr:row>
      <xdr:rowOff>138930</xdr:rowOff>
    </xdr:from>
    <xdr:to>
      <xdr:col>5</xdr:col>
      <xdr:colOff>39447</xdr:colOff>
      <xdr:row>124</xdr:row>
      <xdr:rowOff>53494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91C5A7F-B8D8-2143-85F4-EE4E6BEA6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1162050</xdr:colOff>
      <xdr:row>74</xdr:row>
      <xdr:rowOff>95250</xdr:rowOff>
    </xdr:from>
    <xdr:to>
      <xdr:col>24</xdr:col>
      <xdr:colOff>533400</xdr:colOff>
      <xdr:row>91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CDB85C-F06B-E741-91CC-63DBEC1B1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320069</xdr:colOff>
      <xdr:row>20</xdr:row>
      <xdr:rowOff>4845</xdr:rowOff>
    </xdr:from>
    <xdr:to>
      <xdr:col>5</xdr:col>
      <xdr:colOff>311260</xdr:colOff>
      <xdr:row>33</xdr:row>
      <xdr:rowOff>75907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F3F699-8242-574B-8A3D-62A59319D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33770</xdr:colOff>
      <xdr:row>1</xdr:row>
      <xdr:rowOff>129643</xdr:rowOff>
    </xdr:from>
    <xdr:to>
      <xdr:col>6</xdr:col>
      <xdr:colOff>120394</xdr:colOff>
      <xdr:row>14</xdr:row>
      <xdr:rowOff>200704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609B2B-2575-804A-A2A9-2040BFCDD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246659</xdr:colOff>
      <xdr:row>4</xdr:row>
      <xdr:rowOff>4845</xdr:rowOff>
    </xdr:from>
    <xdr:to>
      <xdr:col>12</xdr:col>
      <xdr:colOff>347965</xdr:colOff>
      <xdr:row>17</xdr:row>
      <xdr:rowOff>75907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1D0B6E-B948-1047-86B5-024B82D6D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819260</xdr:colOff>
      <xdr:row>20</xdr:row>
      <xdr:rowOff>41549</xdr:rowOff>
    </xdr:from>
    <xdr:to>
      <xdr:col>12</xdr:col>
      <xdr:colOff>98370</xdr:colOff>
      <xdr:row>33</xdr:row>
      <xdr:rowOff>112611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1E04F4-8D63-AE40-880B-610DFE533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341631</xdr:colOff>
      <xdr:row>4</xdr:row>
      <xdr:rowOff>138068</xdr:rowOff>
    </xdr:from>
    <xdr:to>
      <xdr:col>18</xdr:col>
      <xdr:colOff>319133</xdr:colOff>
      <xdr:row>18</xdr:row>
      <xdr:rowOff>16511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C2243-CB61-8F49-9D6C-75BC209BB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54429</xdr:colOff>
      <xdr:row>1</xdr:row>
      <xdr:rowOff>70758</xdr:rowOff>
    </xdr:from>
    <xdr:to>
      <xdr:col>11</xdr:col>
      <xdr:colOff>498929</xdr:colOff>
      <xdr:row>15</xdr:row>
      <xdr:rowOff>19958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4EB6AF-6E63-514F-A53D-5D1711480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529409</xdr:colOff>
      <xdr:row>0</xdr:row>
      <xdr:rowOff>0</xdr:rowOff>
    </xdr:from>
    <xdr:to>
      <xdr:col>7</xdr:col>
      <xdr:colOff>293189</xdr:colOff>
      <xdr:row>13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4DFDBC-B137-B449-8EEC-17EBB2CDD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108857</xdr:colOff>
      <xdr:row>16</xdr:row>
      <xdr:rowOff>107042</xdr:rowOff>
    </xdr:from>
    <xdr:to>
      <xdr:col>11</xdr:col>
      <xdr:colOff>553357</xdr:colOff>
      <xdr:row>30</xdr:row>
      <xdr:rowOff>56242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2858A7-1868-064D-AB2F-3AE574BA4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497840</xdr:colOff>
      <xdr:row>30</xdr:row>
      <xdr:rowOff>137160</xdr:rowOff>
    </xdr:from>
    <xdr:to>
      <xdr:col>6</xdr:col>
      <xdr:colOff>690880</xdr:colOff>
      <xdr:row>44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3AEB5-DFA5-B54A-894D-3173768FF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15240</xdr:colOff>
      <xdr:row>30</xdr:row>
      <xdr:rowOff>137160</xdr:rowOff>
    </xdr:from>
    <xdr:to>
      <xdr:col>12</xdr:col>
      <xdr:colOff>690880</xdr:colOff>
      <xdr:row>44</xdr:row>
      <xdr:rowOff>111760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A59914-2C70-8545-B363-15D383580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629920</xdr:colOff>
      <xdr:row>45</xdr:row>
      <xdr:rowOff>96520</xdr:rowOff>
    </xdr:from>
    <xdr:to>
      <xdr:col>6</xdr:col>
      <xdr:colOff>701040</xdr:colOff>
      <xdr:row>58</xdr:row>
      <xdr:rowOff>198120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AC2AFA-F2C3-004F-9385-7E8934223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142240</xdr:colOff>
      <xdr:row>45</xdr:row>
      <xdr:rowOff>76200</xdr:rowOff>
    </xdr:from>
    <xdr:to>
      <xdr:col>12</xdr:col>
      <xdr:colOff>599440</xdr:colOff>
      <xdr:row>58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ACB7AE-C6EC-FF4D-AF37-BB91FEAEB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0E9A-3E0E-2547-9C7E-45AA8015F6DC}">
  <dimension ref="A1:W123"/>
  <sheetViews>
    <sheetView tabSelected="1" topLeftCell="H1" zoomScaleNormal="400" workbookViewId="0">
      <selection activeCell="O23" sqref="O23"/>
    </sheetView>
  </sheetViews>
  <sheetFormatPr baseColWidth="10" defaultRowHeight="16" x14ac:dyDescent="0.2"/>
  <cols>
    <col min="1" max="1" width="33.6640625" customWidth="1"/>
    <col min="2" max="2" width="16.5" customWidth="1"/>
    <col min="3" max="3" width="13.5" customWidth="1"/>
    <col min="4" max="4" width="20.1640625" customWidth="1"/>
    <col min="5" max="5" width="32.1640625" customWidth="1"/>
    <col min="6" max="6" width="31" customWidth="1"/>
    <col min="7" max="7" width="16.5" customWidth="1"/>
    <col min="10" max="10" width="18.33203125" customWidth="1"/>
    <col min="11" max="11" width="33.1640625" customWidth="1"/>
    <col min="12" max="12" width="17.1640625" customWidth="1"/>
    <col min="13" max="13" width="15.6640625" customWidth="1"/>
    <col min="14" max="14" width="13.33203125" customWidth="1"/>
    <col min="15" max="15" width="20.33203125" customWidth="1"/>
    <col min="16" max="16" width="32.33203125" customWidth="1"/>
    <col min="17" max="17" width="17" customWidth="1"/>
    <col min="18" max="18" width="18.83203125" customWidth="1"/>
  </cols>
  <sheetData>
    <row r="1" spans="1:18" x14ac:dyDescent="0.2">
      <c r="A1" s="2" t="s">
        <v>6</v>
      </c>
      <c r="B1" t="s">
        <v>3</v>
      </c>
      <c r="C1" t="s">
        <v>0</v>
      </c>
      <c r="D1" t="s">
        <v>2</v>
      </c>
      <c r="E1" t="s">
        <v>4</v>
      </c>
      <c r="F1" t="s">
        <v>1</v>
      </c>
      <c r="G1" t="s">
        <v>5</v>
      </c>
      <c r="J1" s="2"/>
      <c r="K1" s="2" t="s">
        <v>6</v>
      </c>
      <c r="L1" t="s">
        <v>3</v>
      </c>
      <c r="M1" t="s">
        <v>0</v>
      </c>
      <c r="N1" t="s">
        <v>2</v>
      </c>
      <c r="O1" t="s">
        <v>4</v>
      </c>
      <c r="P1" t="s">
        <v>1</v>
      </c>
      <c r="Q1" t="s">
        <v>5</v>
      </c>
      <c r="R1" t="s">
        <v>23</v>
      </c>
    </row>
    <row r="2" spans="1:18" x14ac:dyDescent="0.2">
      <c r="A2" t="s">
        <v>7</v>
      </c>
      <c r="B2">
        <v>10000</v>
      </c>
      <c r="C2">
        <v>100</v>
      </c>
      <c r="D2" s="1">
        <v>33.92</v>
      </c>
      <c r="E2" s="1">
        <f t="shared" ref="E2:E12" si="0">D2/C2</f>
        <v>0.3392</v>
      </c>
      <c r="F2">
        <f>LOG(B2)</f>
        <v>4</v>
      </c>
      <c r="G2">
        <f>LOG(E2)</f>
        <v>-0.46954415641532377</v>
      </c>
      <c r="K2" t="s">
        <v>20</v>
      </c>
      <c r="L2">
        <v>100000</v>
      </c>
      <c r="M2">
        <v>150</v>
      </c>
      <c r="N2">
        <v>47.1</v>
      </c>
      <c r="O2">
        <f>N2/M2</f>
        <v>0.314</v>
      </c>
      <c r="P2">
        <f>LOG(L2)</f>
        <v>5</v>
      </c>
      <c r="Q2">
        <f>LOG(O2)</f>
        <v>-0.50307035192678506</v>
      </c>
      <c r="R2">
        <f>O2-O33</f>
        <v>7.6066666666666671E-2</v>
      </c>
    </row>
    <row r="3" spans="1:18" x14ac:dyDescent="0.2">
      <c r="A3" t="s">
        <v>9</v>
      </c>
      <c r="B3">
        <v>11000</v>
      </c>
      <c r="C3">
        <v>100</v>
      </c>
      <c r="D3" s="1">
        <v>39.75</v>
      </c>
      <c r="E3" s="1">
        <f t="shared" si="0"/>
        <v>0.39750000000000002</v>
      </c>
      <c r="F3">
        <f t="shared" ref="F3:F12" si="1">LOG(B3)</f>
        <v>4.0413926851582254</v>
      </c>
      <c r="G3">
        <f t="shared" ref="G3:G12" si="2">LOG(E3)</f>
        <v>-0.40066286700751086</v>
      </c>
      <c r="K3" t="s">
        <v>21</v>
      </c>
      <c r="L3">
        <v>90000</v>
      </c>
      <c r="M3">
        <v>150</v>
      </c>
      <c r="N3">
        <v>40.01</v>
      </c>
      <c r="O3">
        <f>N3/M3</f>
        <v>0.26673333333333332</v>
      </c>
      <c r="P3">
        <f t="shared" ref="P3:P23" si="3">LOG(L3)</f>
        <v>4.9542425094393252</v>
      </c>
      <c r="Q3">
        <f t="shared" ref="Q3:Q23" si="4">LOG(O3)</f>
        <v>-0.57392270767668407</v>
      </c>
      <c r="R3">
        <f t="shared" ref="R3:R23" si="5">O3-O34</f>
        <v>7.3133333333333328E-2</v>
      </c>
    </row>
    <row r="4" spans="1:18" x14ac:dyDescent="0.2">
      <c r="A4" t="s">
        <v>14</v>
      </c>
      <c r="B4">
        <v>12000</v>
      </c>
      <c r="C4">
        <v>100</v>
      </c>
      <c r="D4" s="1">
        <v>47.26</v>
      </c>
      <c r="E4" s="1">
        <f t="shared" si="0"/>
        <v>0.47259999999999996</v>
      </c>
      <c r="F4">
        <f t="shared" si="1"/>
        <v>4.0791812460476251</v>
      </c>
      <c r="G4">
        <f t="shared" si="2"/>
        <v>-0.32550628270364984</v>
      </c>
      <c r="K4" t="s">
        <v>14</v>
      </c>
      <c r="L4">
        <v>80000</v>
      </c>
      <c r="M4">
        <v>150</v>
      </c>
      <c r="N4">
        <v>32.200000000000003</v>
      </c>
      <c r="O4">
        <f t="shared" ref="O4:O23" si="6">N4/M4</f>
        <v>0.21466666666666667</v>
      </c>
      <c r="P4">
        <f t="shared" si="3"/>
        <v>4.9030899869919438</v>
      </c>
      <c r="Q4">
        <f t="shared" si="4"/>
        <v>-0.66823538735985033</v>
      </c>
      <c r="R4">
        <f t="shared" si="5"/>
        <v>5.3333333333333566E-3</v>
      </c>
    </row>
    <row r="5" spans="1:18" x14ac:dyDescent="0.2">
      <c r="B5">
        <v>13000</v>
      </c>
      <c r="C5">
        <v>50</v>
      </c>
      <c r="D5" s="1">
        <v>28.3</v>
      </c>
      <c r="E5" s="1">
        <f t="shared" si="0"/>
        <v>0.56600000000000006</v>
      </c>
      <c r="F5">
        <f t="shared" si="1"/>
        <v>4.1139433523068369</v>
      </c>
      <c r="G5">
        <f t="shared" si="2"/>
        <v>-0.24718356881172854</v>
      </c>
      <c r="K5" t="s">
        <v>15</v>
      </c>
      <c r="L5">
        <v>70000</v>
      </c>
      <c r="M5">
        <v>150</v>
      </c>
      <c r="N5">
        <v>26.24</v>
      </c>
      <c r="O5">
        <f t="shared" si="6"/>
        <v>0.17493333333333333</v>
      </c>
      <c r="P5">
        <f t="shared" si="3"/>
        <v>4.8450980400142569</v>
      </c>
      <c r="Q5">
        <f t="shared" si="4"/>
        <v>-0.7571274283520586</v>
      </c>
      <c r="R5">
        <f t="shared" si="5"/>
        <v>6.1600000000000002E-2</v>
      </c>
    </row>
    <row r="6" spans="1:18" x14ac:dyDescent="0.2">
      <c r="B6">
        <v>14000</v>
      </c>
      <c r="C6">
        <v>40</v>
      </c>
      <c r="D6" s="1">
        <v>25.97</v>
      </c>
      <c r="E6" s="1">
        <f t="shared" si="0"/>
        <v>0.64924999999999999</v>
      </c>
      <c r="F6">
        <f t="shared" si="1"/>
        <v>4.1461280356782382</v>
      </c>
      <c r="G6">
        <f t="shared" si="2"/>
        <v>-0.1875880416986597</v>
      </c>
      <c r="L6">
        <v>110000</v>
      </c>
      <c r="M6">
        <v>200</v>
      </c>
      <c r="N6">
        <v>95.34</v>
      </c>
      <c r="O6">
        <f t="shared" si="6"/>
        <v>0.47670000000000001</v>
      </c>
      <c r="P6">
        <f t="shared" si="3"/>
        <v>5.0413926851582254</v>
      </c>
      <c r="Q6">
        <f t="shared" si="4"/>
        <v>-0.32175484807295801</v>
      </c>
      <c r="R6">
        <f t="shared" si="5"/>
        <v>0.21403333333333335</v>
      </c>
    </row>
    <row r="7" spans="1:18" x14ac:dyDescent="0.2">
      <c r="B7">
        <v>15000</v>
      </c>
      <c r="C7">
        <v>30</v>
      </c>
      <c r="D7" s="1">
        <v>22.32</v>
      </c>
      <c r="E7" s="1">
        <f t="shared" si="0"/>
        <v>0.74399999999999999</v>
      </c>
      <c r="F7">
        <f t="shared" si="1"/>
        <v>4.1760912590556813</v>
      </c>
      <c r="G7">
        <f t="shared" si="2"/>
        <v>-0.1284270644541213</v>
      </c>
      <c r="L7">
        <v>60000</v>
      </c>
      <c r="M7">
        <v>150</v>
      </c>
      <c r="N7">
        <v>21.71</v>
      </c>
      <c r="O7">
        <f t="shared" si="6"/>
        <v>0.14473333333333335</v>
      </c>
      <c r="P7">
        <f t="shared" si="3"/>
        <v>4.7781512503836439</v>
      </c>
      <c r="Q7">
        <f t="shared" si="4"/>
        <v>-0.8394314356012611</v>
      </c>
      <c r="R7">
        <f t="shared" si="5"/>
        <v>7.0000000000000021E-2</v>
      </c>
    </row>
    <row r="8" spans="1:18" x14ac:dyDescent="0.2">
      <c r="B8">
        <v>16000</v>
      </c>
      <c r="C8">
        <v>20</v>
      </c>
      <c r="D8" s="1">
        <v>17.260000000000002</v>
      </c>
      <c r="E8" s="1">
        <f t="shared" si="0"/>
        <v>0.8630000000000001</v>
      </c>
      <c r="F8">
        <f t="shared" si="1"/>
        <v>4.204119982655925</v>
      </c>
      <c r="G8">
        <f t="shared" si="2"/>
        <v>-6.3989204284790352E-2</v>
      </c>
      <c r="L8">
        <v>50000</v>
      </c>
      <c r="M8">
        <v>150</v>
      </c>
      <c r="N8">
        <v>15.39</v>
      </c>
      <c r="O8">
        <f t="shared" si="6"/>
        <v>0.10260000000000001</v>
      </c>
      <c r="P8">
        <f t="shared" si="3"/>
        <v>4.6989700043360187</v>
      </c>
      <c r="Q8">
        <f t="shared" si="4"/>
        <v>-0.98885263922420252</v>
      </c>
      <c r="R8">
        <f t="shared" si="5"/>
        <v>4.4066666666666685E-2</v>
      </c>
    </row>
    <row r="9" spans="1:18" x14ac:dyDescent="0.2">
      <c r="B9">
        <v>17000</v>
      </c>
      <c r="C9">
        <v>20</v>
      </c>
      <c r="D9" s="1">
        <v>19.39</v>
      </c>
      <c r="E9" s="1">
        <f t="shared" si="0"/>
        <v>0.96950000000000003</v>
      </c>
      <c r="F9">
        <f t="shared" si="1"/>
        <v>4.2304489213782741</v>
      </c>
      <c r="G9">
        <f t="shared" si="2"/>
        <v>-1.3452186585275798E-2</v>
      </c>
      <c r="L9">
        <v>40000</v>
      </c>
      <c r="M9">
        <v>150</v>
      </c>
      <c r="N9">
        <v>10.99</v>
      </c>
      <c r="O9">
        <f t="shared" si="6"/>
        <v>7.3266666666666674E-2</v>
      </c>
      <c r="P9">
        <f t="shared" si="3"/>
        <v>4.6020599913279625</v>
      </c>
      <c r="Q9">
        <f t="shared" si="4"/>
        <v>-1.1350935666321906</v>
      </c>
      <c r="R9">
        <f t="shared" si="5"/>
        <v>2.5766666666666674E-2</v>
      </c>
    </row>
    <row r="10" spans="1:18" x14ac:dyDescent="0.2">
      <c r="B10">
        <v>18000</v>
      </c>
      <c r="C10">
        <v>15</v>
      </c>
      <c r="D10" s="1">
        <v>16.809999999999999</v>
      </c>
      <c r="E10" s="1">
        <f t="shared" si="0"/>
        <v>1.1206666666666665</v>
      </c>
      <c r="F10">
        <f t="shared" si="1"/>
        <v>4.2552725051033065</v>
      </c>
      <c r="G10">
        <f t="shared" si="2"/>
        <v>4.9476454383789677E-2</v>
      </c>
      <c r="L10">
        <v>30000</v>
      </c>
      <c r="M10">
        <v>150</v>
      </c>
      <c r="N10">
        <v>7.23</v>
      </c>
      <c r="O10">
        <f t="shared" si="6"/>
        <v>4.82E-2</v>
      </c>
      <c r="P10">
        <f t="shared" si="3"/>
        <v>4.4771212547196626</v>
      </c>
      <c r="Q10">
        <f t="shared" si="4"/>
        <v>-1.3169529617611504</v>
      </c>
      <c r="R10">
        <f t="shared" si="5"/>
        <v>1.3249999999999998E-2</v>
      </c>
    </row>
    <row r="11" spans="1:18" x14ac:dyDescent="0.2">
      <c r="B11">
        <v>19000</v>
      </c>
      <c r="C11">
        <v>15</v>
      </c>
      <c r="D11" s="1">
        <v>19.34</v>
      </c>
      <c r="E11" s="1">
        <f t="shared" si="0"/>
        <v>1.2893333333333332</v>
      </c>
      <c r="F11">
        <f t="shared" si="1"/>
        <v>4.2787536009528289</v>
      </c>
      <c r="G11">
        <f t="shared" si="2"/>
        <v>0.11036521069130159</v>
      </c>
      <c r="L11">
        <v>20000</v>
      </c>
      <c r="M11">
        <v>200</v>
      </c>
      <c r="N11">
        <v>6.18</v>
      </c>
      <c r="O11">
        <f t="shared" si="6"/>
        <v>3.0899999999999997E-2</v>
      </c>
      <c r="P11">
        <f t="shared" si="3"/>
        <v>4.3010299956639813</v>
      </c>
      <c r="Q11">
        <f t="shared" si="4"/>
        <v>-1.5100415205751654</v>
      </c>
      <c r="R11">
        <f t="shared" si="5"/>
        <v>1.6924999999999996E-2</v>
      </c>
    </row>
    <row r="12" spans="1:18" x14ac:dyDescent="0.2">
      <c r="B12">
        <v>20000</v>
      </c>
      <c r="C12">
        <v>15</v>
      </c>
      <c r="D12" s="1">
        <v>20.8</v>
      </c>
      <c r="E12" s="1">
        <f t="shared" si="0"/>
        <v>1.3866666666666667</v>
      </c>
      <c r="F12">
        <f t="shared" si="1"/>
        <v>4.3010299956639813</v>
      </c>
      <c r="G12">
        <f t="shared" si="2"/>
        <v>0.14197207590708033</v>
      </c>
      <c r="L12">
        <v>25000</v>
      </c>
      <c r="M12">
        <v>200</v>
      </c>
      <c r="N12">
        <v>8.75</v>
      </c>
      <c r="O12">
        <f t="shared" si="6"/>
        <v>4.3749999999999997E-2</v>
      </c>
      <c r="P12">
        <f t="shared" si="3"/>
        <v>4.3979400086720375</v>
      </c>
      <c r="Q12">
        <f t="shared" si="4"/>
        <v>-1.3590219426416679</v>
      </c>
      <c r="R12">
        <f t="shared" si="5"/>
        <v>2.2274999999999996E-2</v>
      </c>
    </row>
    <row r="13" spans="1:18" x14ac:dyDescent="0.2">
      <c r="L13">
        <v>35000</v>
      </c>
      <c r="M13">
        <v>200</v>
      </c>
      <c r="N13">
        <v>13.88</v>
      </c>
      <c r="O13">
        <f t="shared" si="6"/>
        <v>6.9400000000000003E-2</v>
      </c>
      <c r="P13">
        <f t="shared" si="3"/>
        <v>4.5440680443502757</v>
      </c>
      <c r="Q13">
        <f t="shared" si="4"/>
        <v>-1.158640529545145</v>
      </c>
      <c r="R13">
        <f t="shared" si="5"/>
        <v>-3.49E-2</v>
      </c>
    </row>
    <row r="14" spans="1:18" x14ac:dyDescent="0.2">
      <c r="L14">
        <v>115000</v>
      </c>
      <c r="M14">
        <v>50</v>
      </c>
      <c r="N14">
        <v>16.95</v>
      </c>
      <c r="O14">
        <f t="shared" si="6"/>
        <v>0.33899999999999997</v>
      </c>
      <c r="P14">
        <f t="shared" si="3"/>
        <v>5.0606978403536118</v>
      </c>
      <c r="Q14">
        <f t="shared" si="4"/>
        <v>-0.4698003017969179</v>
      </c>
      <c r="R14">
        <f t="shared" si="5"/>
        <v>5.6999999999999995E-2</v>
      </c>
    </row>
    <row r="15" spans="1:18" x14ac:dyDescent="0.2">
      <c r="L15">
        <v>120000</v>
      </c>
      <c r="M15">
        <v>50</v>
      </c>
      <c r="N15">
        <v>18.3</v>
      </c>
      <c r="O15">
        <f t="shared" si="6"/>
        <v>0.36599999999999999</v>
      </c>
      <c r="P15">
        <f t="shared" si="3"/>
        <v>5.0791812460476251</v>
      </c>
      <c r="Q15">
        <f t="shared" si="4"/>
        <v>-0.43651891460558934</v>
      </c>
      <c r="R15">
        <f t="shared" si="5"/>
        <v>0.18319999999999997</v>
      </c>
    </row>
    <row r="16" spans="1:18" x14ac:dyDescent="0.2">
      <c r="L16">
        <v>130000</v>
      </c>
      <c r="M16">
        <v>50</v>
      </c>
      <c r="N16">
        <v>20.71</v>
      </c>
      <c r="O16">
        <f t="shared" si="6"/>
        <v>0.41420000000000001</v>
      </c>
      <c r="P16">
        <f t="shared" si="3"/>
        <v>5.1139433523068369</v>
      </c>
      <c r="Q16">
        <f t="shared" si="4"/>
        <v>-0.38278990544256619</v>
      </c>
      <c r="R16">
        <f t="shared" si="5"/>
        <v>6.800000000000006E-2</v>
      </c>
    </row>
    <row r="17" spans="1:18" x14ac:dyDescent="0.2">
      <c r="L17">
        <v>140000</v>
      </c>
      <c r="M17">
        <v>50</v>
      </c>
      <c r="N17">
        <v>23.28</v>
      </c>
      <c r="O17">
        <f t="shared" si="6"/>
        <v>0.46560000000000001</v>
      </c>
      <c r="P17">
        <f t="shared" si="3"/>
        <v>5.1461280356782382</v>
      </c>
      <c r="Q17">
        <f t="shared" si="4"/>
        <v>-0.3319870283581679</v>
      </c>
      <c r="R17">
        <f t="shared" si="5"/>
        <v>-4.8799999999999955E-2</v>
      </c>
    </row>
    <row r="18" spans="1:18" x14ac:dyDescent="0.2">
      <c r="L18">
        <v>150000</v>
      </c>
      <c r="M18">
        <v>50</v>
      </c>
      <c r="N18">
        <v>26.06</v>
      </c>
      <c r="O18">
        <f t="shared" si="6"/>
        <v>0.5212</v>
      </c>
      <c r="P18">
        <f t="shared" si="3"/>
        <v>5.1760912590556813</v>
      </c>
      <c r="Q18">
        <f t="shared" si="4"/>
        <v>-0.28299559295945292</v>
      </c>
      <c r="R18">
        <f t="shared" si="5"/>
        <v>6.7000000000000004E-2</v>
      </c>
    </row>
    <row r="19" spans="1:18" x14ac:dyDescent="0.2">
      <c r="L19">
        <v>160000</v>
      </c>
      <c r="M19">
        <v>50</v>
      </c>
      <c r="N19">
        <v>29.16</v>
      </c>
      <c r="O19">
        <f t="shared" si="6"/>
        <v>0.58320000000000005</v>
      </c>
      <c r="P19">
        <f t="shared" si="3"/>
        <v>5.204119982655925</v>
      </c>
      <c r="Q19">
        <f t="shared" si="4"/>
        <v>-0.23418248469008177</v>
      </c>
      <c r="R19">
        <f t="shared" si="5"/>
        <v>6.7400000000000015E-2</v>
      </c>
    </row>
    <row r="20" spans="1:18" x14ac:dyDescent="0.2">
      <c r="L20">
        <v>170000</v>
      </c>
      <c r="M20">
        <v>50</v>
      </c>
      <c r="N20">
        <v>33.04</v>
      </c>
      <c r="O20">
        <f t="shared" si="6"/>
        <v>0.66079999999999994</v>
      </c>
      <c r="P20">
        <f t="shared" si="3"/>
        <v>5.2304489213782741</v>
      </c>
      <c r="Q20">
        <f t="shared" si="4"/>
        <v>-0.17992996568767425</v>
      </c>
      <c r="R20">
        <f t="shared" si="5"/>
        <v>2.1999999999999909E-2</v>
      </c>
    </row>
    <row r="21" spans="1:18" x14ac:dyDescent="0.2">
      <c r="L21">
        <v>180000</v>
      </c>
      <c r="M21">
        <v>50</v>
      </c>
      <c r="N21">
        <v>29.11</v>
      </c>
      <c r="O21">
        <f t="shared" si="6"/>
        <v>0.58219999999999994</v>
      </c>
      <c r="P21">
        <f t="shared" si="3"/>
        <v>5.2552725051033065</v>
      </c>
      <c r="Q21">
        <f t="shared" si="4"/>
        <v>-0.23492779889720808</v>
      </c>
      <c r="R21">
        <f t="shared" si="5"/>
        <v>1.6199999999999881E-2</v>
      </c>
    </row>
    <row r="22" spans="1:18" x14ac:dyDescent="0.2">
      <c r="L22">
        <v>190000</v>
      </c>
      <c r="M22">
        <v>50</v>
      </c>
      <c r="N22">
        <v>31.69</v>
      </c>
      <c r="O22">
        <f t="shared" si="6"/>
        <v>0.63380000000000003</v>
      </c>
      <c r="P22">
        <f t="shared" si="3"/>
        <v>5.2787536009528289</v>
      </c>
      <c r="Q22">
        <f t="shared" si="4"/>
        <v>-0.19804776514571829</v>
      </c>
      <c r="R22">
        <f t="shared" si="5"/>
        <v>-0.22839999999999994</v>
      </c>
    </row>
    <row r="23" spans="1:18" x14ac:dyDescent="0.2">
      <c r="L23">
        <v>200000</v>
      </c>
      <c r="M23">
        <v>50</v>
      </c>
      <c r="N23">
        <v>35.06</v>
      </c>
      <c r="O23">
        <f t="shared" si="6"/>
        <v>0.70120000000000005</v>
      </c>
      <c r="P23">
        <f t="shared" si="3"/>
        <v>5.3010299956639813</v>
      </c>
      <c r="Q23">
        <f t="shared" si="4"/>
        <v>-0.15415809257824264</v>
      </c>
      <c r="R23">
        <f t="shared" si="5"/>
        <v>6.8799999999999972E-2</v>
      </c>
    </row>
    <row r="32" spans="1:18" x14ac:dyDescent="0.2">
      <c r="A32" s="2" t="s">
        <v>6</v>
      </c>
      <c r="B32" t="s">
        <v>3</v>
      </c>
      <c r="C32" t="s">
        <v>0</v>
      </c>
      <c r="D32" t="s">
        <v>2</v>
      </c>
      <c r="E32" t="s">
        <v>4</v>
      </c>
      <c r="F32" t="s">
        <v>1</v>
      </c>
      <c r="G32" t="s">
        <v>5</v>
      </c>
      <c r="K32" s="2" t="s">
        <v>6</v>
      </c>
      <c r="L32" t="s">
        <v>3</v>
      </c>
      <c r="M32" t="s">
        <v>0</v>
      </c>
      <c r="N32" t="s">
        <v>2</v>
      </c>
      <c r="O32" t="s">
        <v>4</v>
      </c>
      <c r="P32" t="s">
        <v>1</v>
      </c>
      <c r="Q32" t="s">
        <v>5</v>
      </c>
    </row>
    <row r="33" spans="1:17" x14ac:dyDescent="0.2">
      <c r="A33" t="s">
        <v>8</v>
      </c>
      <c r="B33">
        <v>100000</v>
      </c>
      <c r="C33">
        <v>100</v>
      </c>
      <c r="D33">
        <v>42.16</v>
      </c>
      <c r="E33">
        <f>D33/C33</f>
        <v>0.42159999999999997</v>
      </c>
      <c r="F33">
        <f>LOG(B33)</f>
        <v>5</v>
      </c>
      <c r="G33">
        <f>LOG(E33)</f>
        <v>-0.37509939779550983</v>
      </c>
      <c r="K33" t="s">
        <v>8</v>
      </c>
      <c r="L33">
        <v>100000</v>
      </c>
      <c r="M33">
        <v>150</v>
      </c>
      <c r="N33">
        <v>35.69</v>
      </c>
      <c r="O33">
        <f>N33/M33</f>
        <v>0.23793333333333333</v>
      </c>
      <c r="P33">
        <f>LOG(L33)</f>
        <v>5</v>
      </c>
      <c r="Q33">
        <f>LOG(O33)</f>
        <v>-0.62354471110002085</v>
      </c>
    </row>
    <row r="34" spans="1:17" x14ac:dyDescent="0.2">
      <c r="A34" t="s">
        <v>9</v>
      </c>
      <c r="B34">
        <v>90000</v>
      </c>
      <c r="C34">
        <v>50</v>
      </c>
      <c r="D34">
        <v>17.09</v>
      </c>
      <c r="E34">
        <f>D34/C34</f>
        <v>0.34179999999999999</v>
      </c>
      <c r="F34">
        <f t="shared" ref="F34:F54" si="7">LOG(B34)</f>
        <v>4.9542425094393252</v>
      </c>
      <c r="G34">
        <f t="shared" ref="G34:G54" si="8">LOG(E34)</f>
        <v>-0.46622794161528197</v>
      </c>
      <c r="K34" t="s">
        <v>9</v>
      </c>
      <c r="L34">
        <v>90000</v>
      </c>
      <c r="M34">
        <v>150</v>
      </c>
      <c r="N34">
        <v>29.04</v>
      </c>
      <c r="O34">
        <f>N34/M34</f>
        <v>0.19359999999999999</v>
      </c>
      <c r="P34">
        <f t="shared" ref="P34:P54" si="9">LOG(L34)</f>
        <v>4.9542425094393252</v>
      </c>
      <c r="Q34">
        <f t="shared" ref="Q34:Q54" si="10">LOG(O34)</f>
        <v>-0.71309464702762515</v>
      </c>
    </row>
    <row r="35" spans="1:17" x14ac:dyDescent="0.2">
      <c r="A35" t="s">
        <v>14</v>
      </c>
      <c r="B35">
        <v>80000</v>
      </c>
      <c r="C35">
        <v>50</v>
      </c>
      <c r="D35">
        <v>12.76</v>
      </c>
      <c r="E35">
        <f t="shared" ref="E35:E54" si="11">D35/C35</f>
        <v>0.25519999999999998</v>
      </c>
      <c r="F35">
        <f t="shared" si="7"/>
        <v>4.9030899869919438</v>
      </c>
      <c r="G35">
        <f t="shared" si="8"/>
        <v>-0.59311932995087535</v>
      </c>
      <c r="K35" t="s">
        <v>14</v>
      </c>
      <c r="L35">
        <v>80000</v>
      </c>
      <c r="M35">
        <v>150</v>
      </c>
      <c r="N35">
        <v>31.4</v>
      </c>
      <c r="O35">
        <f t="shared" ref="O35:O54" si="12">N35/M35</f>
        <v>0.20933333333333332</v>
      </c>
      <c r="P35">
        <f t="shared" si="9"/>
        <v>4.9030899869919438</v>
      </c>
      <c r="Q35">
        <f t="shared" si="10"/>
        <v>-0.6791616109824663</v>
      </c>
    </row>
    <row r="36" spans="1:17" x14ac:dyDescent="0.2">
      <c r="A36" t="s">
        <v>15</v>
      </c>
      <c r="B36">
        <v>70000</v>
      </c>
      <c r="C36">
        <v>100</v>
      </c>
      <c r="D36">
        <v>18.57</v>
      </c>
      <c r="E36">
        <f t="shared" si="11"/>
        <v>0.1857</v>
      </c>
      <c r="F36">
        <f t="shared" si="7"/>
        <v>4.8450980400142569</v>
      </c>
      <c r="G36">
        <f t="shared" si="8"/>
        <v>-0.73118809626021952</v>
      </c>
      <c r="K36" t="s">
        <v>22</v>
      </c>
      <c r="L36">
        <v>70000</v>
      </c>
      <c r="M36">
        <v>150</v>
      </c>
      <c r="N36">
        <v>17</v>
      </c>
      <c r="O36">
        <f t="shared" si="12"/>
        <v>0.11333333333333333</v>
      </c>
      <c r="P36">
        <f t="shared" si="9"/>
        <v>4.8450980400142569</v>
      </c>
      <c r="Q36">
        <f t="shared" si="10"/>
        <v>-0.94564233767740735</v>
      </c>
    </row>
    <row r="37" spans="1:17" x14ac:dyDescent="0.2">
      <c r="B37">
        <v>110000</v>
      </c>
      <c r="C37">
        <v>30</v>
      </c>
      <c r="D37">
        <v>15.96</v>
      </c>
      <c r="E37">
        <f t="shared" si="11"/>
        <v>0.53200000000000003</v>
      </c>
      <c r="F37">
        <f t="shared" si="7"/>
        <v>5.0413926851582254</v>
      </c>
      <c r="G37">
        <f t="shared" si="8"/>
        <v>-0.27408836770495182</v>
      </c>
      <c r="L37">
        <v>110000</v>
      </c>
      <c r="M37">
        <v>150</v>
      </c>
      <c r="N37">
        <v>39.4</v>
      </c>
      <c r="O37">
        <f t="shared" si="12"/>
        <v>0.26266666666666666</v>
      </c>
      <c r="P37">
        <f t="shared" si="9"/>
        <v>5.0413926851582254</v>
      </c>
      <c r="Q37">
        <f t="shared" si="10"/>
        <v>-0.58059503723010708</v>
      </c>
    </row>
    <row r="38" spans="1:17" x14ac:dyDescent="0.2">
      <c r="B38">
        <v>60000</v>
      </c>
      <c r="C38">
        <v>100</v>
      </c>
      <c r="D38">
        <v>14.44</v>
      </c>
      <c r="E38">
        <f t="shared" si="11"/>
        <v>0.1444</v>
      </c>
      <c r="F38">
        <f t="shared" si="7"/>
        <v>4.7781512503836439</v>
      </c>
      <c r="G38">
        <f t="shared" si="8"/>
        <v>-0.84043280676637966</v>
      </c>
      <c r="L38">
        <v>60000</v>
      </c>
      <c r="M38">
        <v>150</v>
      </c>
      <c r="N38">
        <v>11.21</v>
      </c>
      <c r="O38">
        <f t="shared" si="12"/>
        <v>7.4733333333333332E-2</v>
      </c>
      <c r="P38">
        <f t="shared" si="9"/>
        <v>4.7781512503836439</v>
      </c>
      <c r="Q38">
        <f t="shared" si="10"/>
        <v>-1.126485646460708</v>
      </c>
    </row>
    <row r="39" spans="1:17" x14ac:dyDescent="0.2">
      <c r="B39">
        <v>50000</v>
      </c>
      <c r="C39">
        <v>150</v>
      </c>
      <c r="D39">
        <v>17.57</v>
      </c>
      <c r="E39">
        <f t="shared" si="11"/>
        <v>0.11713333333333334</v>
      </c>
      <c r="F39">
        <f t="shared" si="7"/>
        <v>4.6989700043360187</v>
      </c>
      <c r="G39">
        <f t="shared" si="8"/>
        <v>-0.93131949756038623</v>
      </c>
      <c r="L39">
        <v>50000</v>
      </c>
      <c r="M39">
        <v>150</v>
      </c>
      <c r="N39">
        <v>8.7799999999999994</v>
      </c>
      <c r="O39">
        <f t="shared" si="12"/>
        <v>5.8533333333333326E-2</v>
      </c>
      <c r="P39">
        <f t="shared" si="9"/>
        <v>4.6989700043360187</v>
      </c>
      <c r="Q39">
        <f t="shared" si="10"/>
        <v>-1.2325967431495788</v>
      </c>
    </row>
    <row r="40" spans="1:17" x14ac:dyDescent="0.2">
      <c r="B40">
        <v>40000</v>
      </c>
      <c r="C40">
        <v>150</v>
      </c>
      <c r="D40">
        <v>11.38</v>
      </c>
      <c r="E40">
        <f t="shared" si="11"/>
        <v>7.5866666666666666E-2</v>
      </c>
      <c r="F40">
        <f t="shared" si="7"/>
        <v>4.6020599913279625</v>
      </c>
      <c r="G40">
        <f t="shared" si="8"/>
        <v>-1.119948996996629</v>
      </c>
      <c r="L40">
        <v>40000</v>
      </c>
      <c r="M40">
        <v>200</v>
      </c>
      <c r="N40">
        <v>9.5</v>
      </c>
      <c r="O40">
        <f t="shared" si="12"/>
        <v>4.7500000000000001E-2</v>
      </c>
      <c r="P40">
        <f t="shared" si="9"/>
        <v>4.6020599913279625</v>
      </c>
      <c r="Q40">
        <f t="shared" si="10"/>
        <v>-1.3233063903751334</v>
      </c>
    </row>
    <row r="41" spans="1:17" x14ac:dyDescent="0.2">
      <c r="B41">
        <v>30000</v>
      </c>
      <c r="C41">
        <v>150</v>
      </c>
      <c r="D41">
        <v>6.57</v>
      </c>
      <c r="E41">
        <f t="shared" si="11"/>
        <v>4.3799999999999999E-2</v>
      </c>
      <c r="F41">
        <f t="shared" si="7"/>
        <v>4.4771212547196626</v>
      </c>
      <c r="G41">
        <f t="shared" si="8"/>
        <v>-1.3585258894959005</v>
      </c>
      <c r="L41">
        <v>30000</v>
      </c>
      <c r="M41">
        <v>200</v>
      </c>
      <c r="N41">
        <v>6.99</v>
      </c>
      <c r="O41">
        <f t="shared" si="12"/>
        <v>3.4950000000000002E-2</v>
      </c>
      <c r="P41">
        <f t="shared" si="9"/>
        <v>4.4771212547196626</v>
      </c>
      <c r="Q41">
        <f t="shared" si="10"/>
        <v>-1.4565528199182998</v>
      </c>
    </row>
    <row r="42" spans="1:17" x14ac:dyDescent="0.2">
      <c r="B42">
        <v>20000</v>
      </c>
      <c r="C42">
        <v>200</v>
      </c>
      <c r="D42">
        <v>5.0999999999999996</v>
      </c>
      <c r="E42">
        <f t="shared" si="11"/>
        <v>2.5499999999999998E-2</v>
      </c>
      <c r="F42">
        <f t="shared" si="7"/>
        <v>4.3010299956639813</v>
      </c>
      <c r="G42">
        <f t="shared" si="8"/>
        <v>-1.5934598195660448</v>
      </c>
      <c r="L42">
        <v>20000</v>
      </c>
      <c r="M42">
        <v>400</v>
      </c>
      <c r="N42">
        <v>5.59</v>
      </c>
      <c r="O42">
        <f t="shared" si="12"/>
        <v>1.3975E-2</v>
      </c>
      <c r="P42">
        <f t="shared" si="9"/>
        <v>4.3010299956639813</v>
      </c>
      <c r="Q42">
        <f t="shared" si="10"/>
        <v>-1.8546481834415391</v>
      </c>
    </row>
    <row r="43" spans="1:17" x14ac:dyDescent="0.2">
      <c r="B43">
        <v>25000</v>
      </c>
      <c r="C43">
        <v>200</v>
      </c>
      <c r="D43">
        <v>8.18</v>
      </c>
      <c r="E43">
        <f t="shared" si="11"/>
        <v>4.0899999999999999E-2</v>
      </c>
      <c r="F43">
        <f t="shared" si="7"/>
        <v>4.3979400086720375</v>
      </c>
      <c r="G43">
        <f t="shared" si="8"/>
        <v>-1.3882766919926581</v>
      </c>
      <c r="L43">
        <v>25000</v>
      </c>
      <c r="M43">
        <v>400</v>
      </c>
      <c r="N43">
        <v>8.59</v>
      </c>
      <c r="O43">
        <f t="shared" si="12"/>
        <v>2.1475000000000001E-2</v>
      </c>
      <c r="P43">
        <f t="shared" si="9"/>
        <v>4.3979400086720375</v>
      </c>
      <c r="Q43">
        <f t="shared" si="10"/>
        <v>-1.6680668274967201</v>
      </c>
    </row>
    <row r="44" spans="1:17" x14ac:dyDescent="0.2">
      <c r="B44">
        <v>35000</v>
      </c>
      <c r="C44">
        <v>150</v>
      </c>
      <c r="D44">
        <v>9.32</v>
      </c>
      <c r="E44">
        <f t="shared" si="11"/>
        <v>6.2133333333333332E-2</v>
      </c>
      <c r="F44">
        <f t="shared" si="7"/>
        <v>4.5440680443502757</v>
      </c>
      <c r="G44">
        <f t="shared" si="8"/>
        <v>-1.2066753467017</v>
      </c>
      <c r="L44">
        <v>35000</v>
      </c>
      <c r="M44">
        <v>200</v>
      </c>
      <c r="N44">
        <v>20.86</v>
      </c>
      <c r="O44">
        <f t="shared" si="12"/>
        <v>0.1043</v>
      </c>
      <c r="P44">
        <f t="shared" si="9"/>
        <v>4.5440680443502757</v>
      </c>
      <c r="Q44">
        <f t="shared" si="10"/>
        <v>-0.98171569157346916</v>
      </c>
    </row>
    <row r="45" spans="1:17" x14ac:dyDescent="0.2">
      <c r="B45">
        <v>115000</v>
      </c>
      <c r="C45">
        <v>30</v>
      </c>
      <c r="D45">
        <v>17</v>
      </c>
      <c r="E45">
        <f t="shared" si="11"/>
        <v>0.56666666666666665</v>
      </c>
      <c r="F45">
        <f t="shared" si="7"/>
        <v>5.0606978403536118</v>
      </c>
      <c r="G45">
        <f t="shared" si="8"/>
        <v>-0.24667233334138852</v>
      </c>
      <c r="L45">
        <v>115000</v>
      </c>
      <c r="M45">
        <v>50</v>
      </c>
      <c r="N45">
        <v>14.1</v>
      </c>
      <c r="O45">
        <f t="shared" si="12"/>
        <v>0.28199999999999997</v>
      </c>
      <c r="P45">
        <f t="shared" si="9"/>
        <v>5.0606978403536118</v>
      </c>
      <c r="Q45">
        <f t="shared" si="10"/>
        <v>-0.54975089168063895</v>
      </c>
    </row>
    <row r="46" spans="1:17" x14ac:dyDescent="0.2">
      <c r="B46">
        <v>120000</v>
      </c>
      <c r="C46">
        <v>20</v>
      </c>
      <c r="D46">
        <v>10.06</v>
      </c>
      <c r="E46">
        <f t="shared" si="11"/>
        <v>0.503</v>
      </c>
      <c r="F46">
        <f t="shared" si="7"/>
        <v>5.0791812460476251</v>
      </c>
      <c r="G46">
        <f t="shared" si="8"/>
        <v>-0.29843201494407262</v>
      </c>
      <c r="L46">
        <v>120000</v>
      </c>
      <c r="M46">
        <v>50</v>
      </c>
      <c r="N46">
        <v>9.14</v>
      </c>
      <c r="O46">
        <f t="shared" si="12"/>
        <v>0.18280000000000002</v>
      </c>
      <c r="P46">
        <f t="shared" si="9"/>
        <v>5.0791812460476251</v>
      </c>
      <c r="Q46">
        <f t="shared" si="10"/>
        <v>-0.7380238086021873</v>
      </c>
    </row>
    <row r="47" spans="1:17" x14ac:dyDescent="0.2">
      <c r="B47">
        <v>130000</v>
      </c>
      <c r="C47">
        <v>20</v>
      </c>
      <c r="D47">
        <v>12.17</v>
      </c>
      <c r="E47">
        <f t="shared" si="11"/>
        <v>0.60850000000000004</v>
      </c>
      <c r="F47">
        <f t="shared" si="7"/>
        <v>5.1139433523068369</v>
      </c>
      <c r="G47">
        <f t="shared" si="8"/>
        <v>-0.21573941743391617</v>
      </c>
      <c r="L47">
        <v>130000</v>
      </c>
      <c r="M47">
        <v>50</v>
      </c>
      <c r="N47">
        <v>17.309999999999999</v>
      </c>
      <c r="O47">
        <f t="shared" si="12"/>
        <v>0.34619999999999995</v>
      </c>
      <c r="P47">
        <f t="shared" si="9"/>
        <v>5.1139433523068369</v>
      </c>
      <c r="Q47">
        <f t="shared" si="10"/>
        <v>-0.46067293646062502</v>
      </c>
    </row>
    <row r="48" spans="1:17" x14ac:dyDescent="0.2">
      <c r="B48">
        <v>140000</v>
      </c>
      <c r="C48">
        <v>20</v>
      </c>
      <c r="D48">
        <v>14.51</v>
      </c>
      <c r="E48">
        <f t="shared" si="11"/>
        <v>0.72550000000000003</v>
      </c>
      <c r="F48">
        <f t="shared" si="7"/>
        <v>5.1461280356782382</v>
      </c>
      <c r="G48">
        <f t="shared" si="8"/>
        <v>-0.13936258322624531</v>
      </c>
      <c r="L48">
        <v>140000</v>
      </c>
      <c r="M48">
        <v>50</v>
      </c>
      <c r="N48">
        <v>25.72</v>
      </c>
      <c r="O48">
        <f t="shared" si="12"/>
        <v>0.51439999999999997</v>
      </c>
      <c r="P48">
        <f t="shared" si="9"/>
        <v>5.1461280356782382</v>
      </c>
      <c r="Q48">
        <f t="shared" si="10"/>
        <v>-0.28869904008383435</v>
      </c>
    </row>
    <row r="49" spans="1:23" x14ac:dyDescent="0.2">
      <c r="B49">
        <v>150000</v>
      </c>
      <c r="C49">
        <v>20</v>
      </c>
      <c r="D49">
        <v>17.91</v>
      </c>
      <c r="E49">
        <f t="shared" si="11"/>
        <v>0.89549999999999996</v>
      </c>
      <c r="F49">
        <f t="shared" si="7"/>
        <v>5.1760912590556813</v>
      </c>
      <c r="G49">
        <f t="shared" si="8"/>
        <v>-4.7934409814949688E-2</v>
      </c>
      <c r="L49">
        <v>150000</v>
      </c>
      <c r="M49">
        <v>50</v>
      </c>
      <c r="N49">
        <v>22.71</v>
      </c>
      <c r="O49">
        <f t="shared" si="12"/>
        <v>0.45419999999999999</v>
      </c>
      <c r="P49">
        <f t="shared" si="9"/>
        <v>5.1760912590556813</v>
      </c>
      <c r="Q49">
        <f t="shared" si="10"/>
        <v>-0.34275287011628364</v>
      </c>
    </row>
    <row r="50" spans="1:23" x14ac:dyDescent="0.2">
      <c r="B50">
        <v>160000</v>
      </c>
      <c r="C50">
        <v>15</v>
      </c>
      <c r="D50">
        <v>14.78</v>
      </c>
      <c r="E50">
        <f t="shared" si="11"/>
        <v>0.98533333333333328</v>
      </c>
      <c r="F50">
        <f t="shared" si="7"/>
        <v>5.204119982655925</v>
      </c>
      <c r="G50">
        <f t="shared" si="8"/>
        <v>-6.416824996874332E-3</v>
      </c>
      <c r="L50">
        <v>160000</v>
      </c>
      <c r="M50">
        <v>50</v>
      </c>
      <c r="N50">
        <v>25.79</v>
      </c>
      <c r="O50">
        <f t="shared" si="12"/>
        <v>0.51580000000000004</v>
      </c>
      <c r="P50">
        <f t="shared" si="9"/>
        <v>5.204119982655925</v>
      </c>
      <c r="Q50">
        <f t="shared" si="10"/>
        <v>-0.28751866219808125</v>
      </c>
    </row>
    <row r="51" spans="1:23" x14ac:dyDescent="0.2">
      <c r="B51">
        <v>170000</v>
      </c>
      <c r="C51">
        <v>15</v>
      </c>
      <c r="D51">
        <v>17.71</v>
      </c>
      <c r="E51">
        <f t="shared" si="11"/>
        <v>1.1806666666666668</v>
      </c>
      <c r="F51">
        <f t="shared" si="7"/>
        <v>5.2304489213782741</v>
      </c>
      <c r="G51">
        <f t="shared" si="8"/>
        <v>7.2127302134393542E-2</v>
      </c>
      <c r="L51">
        <v>170000</v>
      </c>
      <c r="M51">
        <v>50</v>
      </c>
      <c r="N51">
        <v>31.94</v>
      </c>
      <c r="O51">
        <f t="shared" si="12"/>
        <v>0.63880000000000003</v>
      </c>
      <c r="P51">
        <f t="shared" si="9"/>
        <v>5.2304489213782741</v>
      </c>
      <c r="Q51">
        <f t="shared" si="10"/>
        <v>-0.19463509253355465</v>
      </c>
    </row>
    <row r="52" spans="1:23" x14ac:dyDescent="0.2">
      <c r="B52">
        <v>180000</v>
      </c>
      <c r="C52">
        <v>15</v>
      </c>
      <c r="D52">
        <v>20.12</v>
      </c>
      <c r="E52">
        <f t="shared" si="11"/>
        <v>1.3413333333333335</v>
      </c>
      <c r="F52">
        <f t="shared" si="7"/>
        <v>5.2552725051033065</v>
      </c>
      <c r="G52">
        <f t="shared" si="8"/>
        <v>0.12753671732820859</v>
      </c>
      <c r="L52">
        <v>180000</v>
      </c>
      <c r="M52">
        <v>50</v>
      </c>
      <c r="N52">
        <v>28.3</v>
      </c>
      <c r="O52">
        <f t="shared" si="12"/>
        <v>0.56600000000000006</v>
      </c>
      <c r="P52">
        <f t="shared" si="9"/>
        <v>5.2552725051033065</v>
      </c>
      <c r="Q52">
        <f t="shared" si="10"/>
        <v>-0.24718356881172854</v>
      </c>
    </row>
    <row r="53" spans="1:23" x14ac:dyDescent="0.2">
      <c r="B53">
        <v>190000</v>
      </c>
      <c r="C53">
        <v>10</v>
      </c>
      <c r="D53">
        <v>17.98</v>
      </c>
      <c r="E53">
        <f t="shared" si="11"/>
        <v>1.798</v>
      </c>
      <c r="F53">
        <f t="shared" si="7"/>
        <v>5.2787536009528289</v>
      </c>
      <c r="G53">
        <f t="shared" si="8"/>
        <v>0.25478968739720997</v>
      </c>
      <c r="L53">
        <v>190000</v>
      </c>
      <c r="M53">
        <v>50</v>
      </c>
      <c r="N53">
        <v>43.11</v>
      </c>
      <c r="O53">
        <f t="shared" si="12"/>
        <v>0.86219999999999997</v>
      </c>
      <c r="P53">
        <f t="shared" si="9"/>
        <v>5.2787536009528289</v>
      </c>
      <c r="Q53">
        <f t="shared" si="10"/>
        <v>-6.4391981482130725E-2</v>
      </c>
    </row>
    <row r="54" spans="1:23" x14ac:dyDescent="0.2">
      <c r="B54">
        <v>200000</v>
      </c>
      <c r="C54">
        <v>10</v>
      </c>
      <c r="D54">
        <v>17.059999999999999</v>
      </c>
      <c r="E54">
        <f t="shared" si="11"/>
        <v>1.706</v>
      </c>
      <c r="F54">
        <f t="shared" si="7"/>
        <v>5.3010299956639813</v>
      </c>
      <c r="G54">
        <f t="shared" si="8"/>
        <v>0.2319790268315042</v>
      </c>
      <c r="L54">
        <v>200000</v>
      </c>
      <c r="M54">
        <v>50</v>
      </c>
      <c r="N54">
        <v>31.62</v>
      </c>
      <c r="O54">
        <f t="shared" si="12"/>
        <v>0.63240000000000007</v>
      </c>
      <c r="P54">
        <f t="shared" si="9"/>
        <v>5.3010299956639813</v>
      </c>
      <c r="Q54">
        <f t="shared" si="10"/>
        <v>-0.19900813873982851</v>
      </c>
    </row>
    <row r="64" spans="1:23" x14ac:dyDescent="0.2">
      <c r="A64" s="2" t="s">
        <v>6</v>
      </c>
      <c r="B64" t="s">
        <v>13</v>
      </c>
      <c r="C64" t="s">
        <v>17</v>
      </c>
      <c r="D64" t="s">
        <v>0</v>
      </c>
      <c r="E64" t="s">
        <v>2</v>
      </c>
      <c r="F64" t="s">
        <v>4</v>
      </c>
      <c r="K64" s="2" t="s">
        <v>6</v>
      </c>
      <c r="L64" t="s">
        <v>13</v>
      </c>
      <c r="M64" t="s">
        <v>17</v>
      </c>
      <c r="N64" t="s">
        <v>0</v>
      </c>
      <c r="O64" t="s">
        <v>2</v>
      </c>
      <c r="P64" t="s">
        <v>4</v>
      </c>
      <c r="T64" t="s">
        <v>13</v>
      </c>
      <c r="U64" t="s">
        <v>36</v>
      </c>
      <c r="V64" t="s">
        <v>37</v>
      </c>
      <c r="W64" t="s">
        <v>38</v>
      </c>
    </row>
    <row r="65" spans="1:23" x14ac:dyDescent="0.2">
      <c r="A65" t="s">
        <v>8</v>
      </c>
      <c r="B65">
        <v>100</v>
      </c>
      <c r="C65">
        <f>40000/(B65^2)</f>
        <v>4</v>
      </c>
      <c r="D65">
        <v>150</v>
      </c>
      <c r="E65">
        <v>11.38</v>
      </c>
      <c r="F65">
        <f>E65/D65</f>
        <v>7.5866666666666666E-2</v>
      </c>
      <c r="K65" t="s">
        <v>8</v>
      </c>
      <c r="L65">
        <v>100</v>
      </c>
      <c r="M65">
        <f>100000/(L65^2)</f>
        <v>10</v>
      </c>
      <c r="N65">
        <v>100</v>
      </c>
      <c r="O65">
        <v>42.16</v>
      </c>
      <c r="P65">
        <f>O65/N65</f>
        <v>0.42159999999999997</v>
      </c>
      <c r="T65">
        <v>100</v>
      </c>
      <c r="U65">
        <f>P65</f>
        <v>0.42159999999999997</v>
      </c>
      <c r="V65">
        <f>F87</f>
        <v>0.89549999999999996</v>
      </c>
      <c r="W65">
        <f>P87</f>
        <v>1.706</v>
      </c>
    </row>
    <row r="66" spans="1:23" x14ac:dyDescent="0.2">
      <c r="A66" t="s">
        <v>9</v>
      </c>
      <c r="B66">
        <v>90</v>
      </c>
      <c r="C66">
        <f t="shared" ref="C66:C80" si="13">40000/(B66^2)</f>
        <v>4.9382716049382713</v>
      </c>
      <c r="D66">
        <v>150</v>
      </c>
      <c r="E66">
        <v>11.2</v>
      </c>
      <c r="F66">
        <f t="shared" ref="F66:F80" si="14">E66/D66</f>
        <v>7.4666666666666659E-2</v>
      </c>
      <c r="K66" t="s">
        <v>9</v>
      </c>
      <c r="L66">
        <v>90</v>
      </c>
      <c r="M66">
        <f t="shared" ref="M66:M80" si="15">100000/(L66^2)</f>
        <v>12.345679012345679</v>
      </c>
      <c r="N66">
        <v>50</v>
      </c>
      <c r="O66">
        <v>17.64</v>
      </c>
      <c r="P66">
        <f t="shared" ref="P66:P80" si="16">O66/N66</f>
        <v>0.3528</v>
      </c>
      <c r="T66">
        <v>90</v>
      </c>
      <c r="U66">
        <f t="shared" ref="U66:U80" si="17">P66</f>
        <v>0.3528</v>
      </c>
      <c r="V66">
        <f t="shared" ref="V66:V80" si="18">F88</f>
        <v>0.90250000000000008</v>
      </c>
      <c r="W66">
        <f t="shared" ref="W66:W80" si="19">P88</f>
        <v>2.6030000000000002</v>
      </c>
    </row>
    <row r="67" spans="1:23" x14ac:dyDescent="0.2">
      <c r="A67" t="s">
        <v>11</v>
      </c>
      <c r="B67">
        <v>80</v>
      </c>
      <c r="C67">
        <f t="shared" si="13"/>
        <v>6.25</v>
      </c>
      <c r="D67">
        <v>150</v>
      </c>
      <c r="E67">
        <v>10.79</v>
      </c>
      <c r="F67">
        <f t="shared" si="14"/>
        <v>7.1933333333333321E-2</v>
      </c>
      <c r="K67" t="s">
        <v>11</v>
      </c>
      <c r="L67">
        <v>80</v>
      </c>
      <c r="M67">
        <f t="shared" si="15"/>
        <v>15.625</v>
      </c>
      <c r="N67">
        <v>50</v>
      </c>
      <c r="O67">
        <v>18.79</v>
      </c>
      <c r="P67">
        <f t="shared" si="16"/>
        <v>0.37579999999999997</v>
      </c>
      <c r="T67">
        <v>80</v>
      </c>
      <c r="U67">
        <f t="shared" si="17"/>
        <v>0.37579999999999997</v>
      </c>
      <c r="V67">
        <f t="shared" si="18"/>
        <v>0.99749999999999994</v>
      </c>
      <c r="W67">
        <f t="shared" si="19"/>
        <v>2.113</v>
      </c>
    </row>
    <row r="68" spans="1:23" x14ac:dyDescent="0.2">
      <c r="A68" t="s">
        <v>10</v>
      </c>
      <c r="B68">
        <v>70</v>
      </c>
      <c r="C68">
        <f t="shared" si="13"/>
        <v>8.1632653061224492</v>
      </c>
      <c r="D68">
        <v>150</v>
      </c>
      <c r="E68">
        <v>11.76</v>
      </c>
      <c r="F68">
        <f t="shared" si="14"/>
        <v>7.8399999999999997E-2</v>
      </c>
      <c r="K68" t="s">
        <v>16</v>
      </c>
      <c r="L68">
        <v>70</v>
      </c>
      <c r="M68">
        <f t="shared" si="15"/>
        <v>20.408163265306122</v>
      </c>
      <c r="N68">
        <v>50</v>
      </c>
      <c r="O68">
        <v>21.34</v>
      </c>
      <c r="P68">
        <f t="shared" si="16"/>
        <v>0.42680000000000001</v>
      </c>
      <c r="T68">
        <v>70</v>
      </c>
      <c r="U68">
        <f t="shared" si="17"/>
        <v>0.42680000000000001</v>
      </c>
      <c r="V68">
        <f t="shared" si="18"/>
        <v>1.163</v>
      </c>
      <c r="W68">
        <f t="shared" si="19"/>
        <v>2.3809999999999998</v>
      </c>
    </row>
    <row r="69" spans="1:23" x14ac:dyDescent="0.2">
      <c r="A69" t="s">
        <v>12</v>
      </c>
      <c r="B69">
        <v>60</v>
      </c>
      <c r="C69">
        <f t="shared" si="13"/>
        <v>11.111111111111111</v>
      </c>
      <c r="D69">
        <v>150</v>
      </c>
      <c r="E69">
        <v>12.69</v>
      </c>
      <c r="F69">
        <f t="shared" si="14"/>
        <v>8.4599999999999995E-2</v>
      </c>
      <c r="K69" t="s">
        <v>12</v>
      </c>
      <c r="L69">
        <v>60</v>
      </c>
      <c r="M69">
        <f t="shared" si="15"/>
        <v>27.777777777777779</v>
      </c>
      <c r="N69">
        <v>50</v>
      </c>
      <c r="O69">
        <v>24.27</v>
      </c>
      <c r="P69">
        <f t="shared" si="16"/>
        <v>0.4854</v>
      </c>
      <c r="T69">
        <v>60</v>
      </c>
      <c r="U69">
        <f t="shared" si="17"/>
        <v>0.4854</v>
      </c>
      <c r="V69">
        <f t="shared" si="18"/>
        <v>1.2935000000000001</v>
      </c>
      <c r="W69">
        <f t="shared" si="19"/>
        <v>2.9390000000000001</v>
      </c>
    </row>
    <row r="70" spans="1:23" x14ac:dyDescent="0.2">
      <c r="A70" t="s">
        <v>14</v>
      </c>
      <c r="B70">
        <v>50</v>
      </c>
      <c r="C70">
        <f t="shared" si="13"/>
        <v>16</v>
      </c>
      <c r="D70">
        <v>150</v>
      </c>
      <c r="E70">
        <v>15.25</v>
      </c>
      <c r="F70">
        <f t="shared" si="14"/>
        <v>0.10166666666666667</v>
      </c>
      <c r="K70" t="s">
        <v>14</v>
      </c>
      <c r="L70">
        <v>50</v>
      </c>
      <c r="M70">
        <f t="shared" si="15"/>
        <v>40</v>
      </c>
      <c r="N70">
        <v>50</v>
      </c>
      <c r="O70">
        <v>28.77</v>
      </c>
      <c r="P70">
        <f t="shared" si="16"/>
        <v>0.57540000000000002</v>
      </c>
      <c r="T70">
        <v>50</v>
      </c>
      <c r="U70">
        <f t="shared" si="17"/>
        <v>0.57540000000000002</v>
      </c>
      <c r="V70">
        <f t="shared" si="18"/>
        <v>1.5230000000000001</v>
      </c>
      <c r="W70">
        <f t="shared" si="19"/>
        <v>3.6970000000000001</v>
      </c>
    </row>
    <row r="71" spans="1:23" x14ac:dyDescent="0.2">
      <c r="B71">
        <v>40</v>
      </c>
      <c r="C71">
        <f t="shared" si="13"/>
        <v>25</v>
      </c>
      <c r="D71">
        <v>150</v>
      </c>
      <c r="E71">
        <v>14</v>
      </c>
      <c r="F71">
        <f t="shared" si="14"/>
        <v>9.3333333333333338E-2</v>
      </c>
      <c r="L71">
        <v>40</v>
      </c>
      <c r="M71">
        <f t="shared" si="15"/>
        <v>62.5</v>
      </c>
      <c r="N71">
        <v>40</v>
      </c>
      <c r="O71">
        <v>42.49</v>
      </c>
      <c r="P71">
        <f t="shared" si="16"/>
        <v>1.0622500000000001</v>
      </c>
      <c r="T71">
        <v>40</v>
      </c>
      <c r="U71">
        <f t="shared" si="17"/>
        <v>1.0622500000000001</v>
      </c>
      <c r="V71">
        <f t="shared" si="18"/>
        <v>1.7774999999999999</v>
      </c>
      <c r="W71">
        <f t="shared" si="19"/>
        <v>3.7850000000000001</v>
      </c>
    </row>
    <row r="72" spans="1:23" x14ac:dyDescent="0.2">
      <c r="B72">
        <v>30</v>
      </c>
      <c r="C72">
        <f t="shared" si="13"/>
        <v>44.444444444444443</v>
      </c>
      <c r="D72">
        <v>150</v>
      </c>
      <c r="E72">
        <v>16.71</v>
      </c>
      <c r="F72">
        <f t="shared" si="14"/>
        <v>0.1114</v>
      </c>
      <c r="L72">
        <v>30</v>
      </c>
      <c r="M72">
        <f t="shared" si="15"/>
        <v>111.11111111111111</v>
      </c>
      <c r="N72">
        <v>20</v>
      </c>
      <c r="O72">
        <v>18.93</v>
      </c>
      <c r="P72">
        <f t="shared" si="16"/>
        <v>0.94650000000000001</v>
      </c>
      <c r="T72">
        <v>30</v>
      </c>
      <c r="U72">
        <f t="shared" si="17"/>
        <v>0.94650000000000001</v>
      </c>
      <c r="V72">
        <f t="shared" si="18"/>
        <v>2.3289999999999997</v>
      </c>
      <c r="W72">
        <f t="shared" si="19"/>
        <v>4.8380000000000001</v>
      </c>
    </row>
    <row r="73" spans="1:23" x14ac:dyDescent="0.2">
      <c r="B73">
        <v>20</v>
      </c>
      <c r="C73">
        <f t="shared" si="13"/>
        <v>100</v>
      </c>
      <c r="D73">
        <v>150</v>
      </c>
      <c r="E73">
        <v>20.7</v>
      </c>
      <c r="F73">
        <f t="shared" si="14"/>
        <v>0.13799999999999998</v>
      </c>
      <c r="L73">
        <v>20</v>
      </c>
      <c r="M73">
        <f t="shared" si="15"/>
        <v>250</v>
      </c>
      <c r="N73">
        <v>15</v>
      </c>
      <c r="O73">
        <v>16.86</v>
      </c>
      <c r="P73">
        <f t="shared" si="16"/>
        <v>1.1239999999999999</v>
      </c>
      <c r="T73">
        <v>20</v>
      </c>
      <c r="U73">
        <f t="shared" si="17"/>
        <v>1.1239999999999999</v>
      </c>
      <c r="V73">
        <f t="shared" si="18"/>
        <v>2.9975000000000001</v>
      </c>
      <c r="W73">
        <f t="shared" si="19"/>
        <v>5.86</v>
      </c>
    </row>
    <row r="74" spans="1:23" x14ac:dyDescent="0.2">
      <c r="B74">
        <v>10</v>
      </c>
      <c r="C74">
        <f t="shared" si="13"/>
        <v>400</v>
      </c>
      <c r="D74">
        <v>150</v>
      </c>
      <c r="E74">
        <v>20.34</v>
      </c>
      <c r="F74">
        <f t="shared" si="14"/>
        <v>0.1356</v>
      </c>
      <c r="L74">
        <v>10</v>
      </c>
      <c r="M74">
        <f t="shared" si="15"/>
        <v>1000</v>
      </c>
      <c r="N74">
        <v>15</v>
      </c>
      <c r="O74">
        <v>11.4</v>
      </c>
      <c r="P74">
        <f t="shared" si="16"/>
        <v>0.76</v>
      </c>
      <c r="T74">
        <v>10</v>
      </c>
      <c r="U74">
        <f t="shared" si="17"/>
        <v>0.76</v>
      </c>
      <c r="V74">
        <f t="shared" si="18"/>
        <v>2.2510000000000003</v>
      </c>
      <c r="W74">
        <f t="shared" si="19"/>
        <v>5.4420000000000002</v>
      </c>
    </row>
    <row r="75" spans="1:23" x14ac:dyDescent="0.2">
      <c r="B75">
        <v>9</v>
      </c>
      <c r="C75">
        <f t="shared" si="13"/>
        <v>493.82716049382714</v>
      </c>
      <c r="D75">
        <v>100</v>
      </c>
      <c r="E75">
        <v>12.51</v>
      </c>
      <c r="F75">
        <f t="shared" si="14"/>
        <v>0.12509999999999999</v>
      </c>
      <c r="L75">
        <v>9</v>
      </c>
      <c r="M75">
        <f t="shared" si="15"/>
        <v>1234.5679012345679</v>
      </c>
      <c r="N75">
        <v>15</v>
      </c>
      <c r="O75">
        <v>8.56</v>
      </c>
      <c r="P75">
        <f t="shared" si="16"/>
        <v>0.57066666666666666</v>
      </c>
      <c r="T75">
        <v>9</v>
      </c>
      <c r="U75">
        <f t="shared" si="17"/>
        <v>0.57066666666666666</v>
      </c>
      <c r="V75">
        <f t="shared" si="18"/>
        <v>1.6739999999999999</v>
      </c>
      <c r="W75">
        <f t="shared" si="19"/>
        <v>3.3979999999999997</v>
      </c>
    </row>
    <row r="76" spans="1:23" x14ac:dyDescent="0.2">
      <c r="B76">
        <v>8</v>
      </c>
      <c r="C76">
        <f t="shared" si="13"/>
        <v>625</v>
      </c>
      <c r="D76">
        <v>100</v>
      </c>
      <c r="E76">
        <v>9.26</v>
      </c>
      <c r="F76">
        <f t="shared" si="14"/>
        <v>9.2600000000000002E-2</v>
      </c>
      <c r="L76">
        <v>8</v>
      </c>
      <c r="M76">
        <f t="shared" si="15"/>
        <v>1562.5</v>
      </c>
      <c r="N76">
        <v>15</v>
      </c>
      <c r="O76">
        <v>10.66</v>
      </c>
      <c r="P76">
        <f t="shared" si="16"/>
        <v>0.71066666666666667</v>
      </c>
      <c r="T76">
        <v>8</v>
      </c>
      <c r="U76">
        <f t="shared" si="17"/>
        <v>0.71066666666666667</v>
      </c>
      <c r="V76">
        <f t="shared" si="18"/>
        <v>1.4239999999999999</v>
      </c>
      <c r="W76">
        <f t="shared" si="19"/>
        <v>3.149</v>
      </c>
    </row>
    <row r="77" spans="1:23" x14ac:dyDescent="0.2">
      <c r="B77">
        <v>7</v>
      </c>
      <c r="C77">
        <f t="shared" si="13"/>
        <v>816.32653061224494</v>
      </c>
      <c r="D77">
        <v>100</v>
      </c>
      <c r="E77">
        <v>5.89</v>
      </c>
      <c r="F77">
        <f t="shared" si="14"/>
        <v>5.8899999999999994E-2</v>
      </c>
      <c r="L77">
        <v>7</v>
      </c>
      <c r="M77">
        <f t="shared" si="15"/>
        <v>2040.8163265306123</v>
      </c>
      <c r="N77">
        <v>50</v>
      </c>
      <c r="O77">
        <v>19.260000000000002</v>
      </c>
      <c r="P77">
        <f t="shared" si="16"/>
        <v>0.38520000000000004</v>
      </c>
      <c r="T77">
        <v>7</v>
      </c>
      <c r="U77">
        <f t="shared" si="17"/>
        <v>0.38520000000000004</v>
      </c>
      <c r="V77">
        <f t="shared" si="18"/>
        <v>0.86159999999999992</v>
      </c>
      <c r="W77">
        <f t="shared" si="19"/>
        <v>1.889</v>
      </c>
    </row>
    <row r="78" spans="1:23" x14ac:dyDescent="0.2">
      <c r="B78">
        <v>6</v>
      </c>
      <c r="C78">
        <f t="shared" si="13"/>
        <v>1111.1111111111111</v>
      </c>
      <c r="D78">
        <v>100</v>
      </c>
      <c r="E78">
        <v>5.16</v>
      </c>
      <c r="F78">
        <f t="shared" si="14"/>
        <v>5.16E-2</v>
      </c>
      <c r="L78">
        <v>6</v>
      </c>
      <c r="M78">
        <f t="shared" si="15"/>
        <v>2777.7777777777778</v>
      </c>
      <c r="N78">
        <v>50</v>
      </c>
      <c r="O78">
        <v>9.0500000000000007</v>
      </c>
      <c r="P78">
        <f t="shared" si="16"/>
        <v>0.18100000000000002</v>
      </c>
      <c r="T78">
        <v>6</v>
      </c>
      <c r="U78">
        <f t="shared" si="17"/>
        <v>0.18100000000000002</v>
      </c>
      <c r="V78">
        <f t="shared" si="18"/>
        <v>0.62240000000000006</v>
      </c>
      <c r="W78">
        <f t="shared" si="19"/>
        <v>0.7473333333333334</v>
      </c>
    </row>
    <row r="79" spans="1:23" x14ac:dyDescent="0.2">
      <c r="B79">
        <v>5</v>
      </c>
      <c r="C79">
        <f t="shared" si="13"/>
        <v>1600</v>
      </c>
      <c r="D79">
        <v>100</v>
      </c>
      <c r="E79">
        <v>4.53</v>
      </c>
      <c r="F79">
        <f t="shared" si="14"/>
        <v>4.53E-2</v>
      </c>
      <c r="L79">
        <v>5</v>
      </c>
      <c r="M79">
        <f t="shared" si="15"/>
        <v>4000</v>
      </c>
      <c r="N79">
        <v>50</v>
      </c>
      <c r="O79">
        <v>10.72</v>
      </c>
      <c r="P79">
        <f t="shared" si="16"/>
        <v>0.21440000000000001</v>
      </c>
      <c r="T79">
        <v>5</v>
      </c>
      <c r="U79">
        <f t="shared" si="17"/>
        <v>0.21440000000000001</v>
      </c>
      <c r="V79">
        <f t="shared" si="18"/>
        <v>0.35710000000000003</v>
      </c>
      <c r="W79">
        <f t="shared" si="19"/>
        <v>1.0249999999999999</v>
      </c>
    </row>
    <row r="80" spans="1:23" x14ac:dyDescent="0.2">
      <c r="B80">
        <v>4</v>
      </c>
      <c r="C80">
        <f t="shared" si="13"/>
        <v>2500</v>
      </c>
      <c r="D80">
        <v>100</v>
      </c>
      <c r="E80">
        <v>4.03</v>
      </c>
      <c r="F80">
        <f t="shared" si="14"/>
        <v>4.0300000000000002E-2</v>
      </c>
      <c r="L80">
        <v>4</v>
      </c>
      <c r="M80">
        <f t="shared" si="15"/>
        <v>6250</v>
      </c>
      <c r="N80">
        <v>50</v>
      </c>
      <c r="O80">
        <v>13.97</v>
      </c>
      <c r="P80">
        <f t="shared" si="16"/>
        <v>0.27940000000000004</v>
      </c>
      <c r="T80">
        <v>4</v>
      </c>
      <c r="U80">
        <f t="shared" si="17"/>
        <v>0.27940000000000004</v>
      </c>
      <c r="V80">
        <f t="shared" si="18"/>
        <v>0.52349999999999997</v>
      </c>
      <c r="W80">
        <f t="shared" si="19"/>
        <v>0.54820000000000002</v>
      </c>
    </row>
    <row r="86" spans="1:16" x14ac:dyDescent="0.2">
      <c r="A86" s="2" t="s">
        <v>6</v>
      </c>
      <c r="B86" t="s">
        <v>13</v>
      </c>
      <c r="C86" t="s">
        <v>17</v>
      </c>
      <c r="D86" t="s">
        <v>0</v>
      </c>
      <c r="E86" t="s">
        <v>2</v>
      </c>
      <c r="F86" t="s">
        <v>4</v>
      </c>
      <c r="K86" s="2" t="s">
        <v>6</v>
      </c>
      <c r="L86" t="s">
        <v>13</v>
      </c>
      <c r="M86" t="s">
        <v>17</v>
      </c>
      <c r="N86" t="s">
        <v>0</v>
      </c>
      <c r="O86" t="s">
        <v>2</v>
      </c>
      <c r="P86" t="s">
        <v>4</v>
      </c>
    </row>
    <row r="87" spans="1:16" x14ac:dyDescent="0.2">
      <c r="A87" t="s">
        <v>8</v>
      </c>
      <c r="B87">
        <v>100</v>
      </c>
      <c r="C87">
        <f>150000/(B87^2)</f>
        <v>15</v>
      </c>
      <c r="D87">
        <v>20</v>
      </c>
      <c r="E87">
        <v>17.91</v>
      </c>
      <c r="F87">
        <f>E87/D87</f>
        <v>0.89549999999999996</v>
      </c>
      <c r="K87" t="s">
        <v>8</v>
      </c>
      <c r="L87">
        <v>100</v>
      </c>
      <c r="M87">
        <f>200000/(L87^2)</f>
        <v>20</v>
      </c>
      <c r="N87">
        <v>10</v>
      </c>
      <c r="O87">
        <v>17.059999999999999</v>
      </c>
      <c r="P87">
        <f>O87/N87</f>
        <v>1.706</v>
      </c>
    </row>
    <row r="88" spans="1:16" x14ac:dyDescent="0.2">
      <c r="A88" t="s">
        <v>9</v>
      </c>
      <c r="B88">
        <v>90</v>
      </c>
      <c r="C88">
        <f t="shared" ref="C88:C102" si="20">150000/(B88^2)</f>
        <v>18.518518518518519</v>
      </c>
      <c r="D88">
        <v>20</v>
      </c>
      <c r="E88">
        <v>18.05</v>
      </c>
      <c r="F88">
        <f t="shared" ref="F88:F102" si="21">E88/D88</f>
        <v>0.90250000000000008</v>
      </c>
      <c r="K88" t="s">
        <v>9</v>
      </c>
      <c r="L88">
        <v>90</v>
      </c>
      <c r="M88">
        <f t="shared" ref="M88:M102" si="22">200000/(L88^2)</f>
        <v>24.691358024691358</v>
      </c>
      <c r="N88">
        <v>20</v>
      </c>
      <c r="O88">
        <v>52.06</v>
      </c>
      <c r="P88">
        <f>O88/N88</f>
        <v>2.6030000000000002</v>
      </c>
    </row>
    <row r="89" spans="1:16" x14ac:dyDescent="0.2">
      <c r="A89" t="s">
        <v>11</v>
      </c>
      <c r="B89">
        <v>80</v>
      </c>
      <c r="C89">
        <f t="shared" si="20"/>
        <v>23.4375</v>
      </c>
      <c r="D89">
        <v>20</v>
      </c>
      <c r="E89">
        <v>19.95</v>
      </c>
      <c r="F89">
        <f t="shared" si="21"/>
        <v>0.99749999999999994</v>
      </c>
      <c r="K89" t="s">
        <v>11</v>
      </c>
      <c r="L89">
        <v>80</v>
      </c>
      <c r="M89">
        <f t="shared" si="22"/>
        <v>31.25</v>
      </c>
      <c r="N89">
        <v>10</v>
      </c>
      <c r="O89">
        <v>21.13</v>
      </c>
      <c r="P89">
        <f t="shared" ref="P89:P102" si="23">O89/N89</f>
        <v>2.113</v>
      </c>
    </row>
    <row r="90" spans="1:16" x14ac:dyDescent="0.2">
      <c r="A90" t="s">
        <v>18</v>
      </c>
      <c r="B90">
        <v>70</v>
      </c>
      <c r="C90">
        <f t="shared" si="20"/>
        <v>30.612244897959183</v>
      </c>
      <c r="D90">
        <v>20</v>
      </c>
      <c r="E90">
        <v>23.26</v>
      </c>
      <c r="F90">
        <f t="shared" si="21"/>
        <v>1.163</v>
      </c>
      <c r="K90" t="s">
        <v>19</v>
      </c>
      <c r="L90">
        <v>70</v>
      </c>
      <c r="M90">
        <f t="shared" si="22"/>
        <v>40.816326530612244</v>
      </c>
      <c r="N90">
        <v>10</v>
      </c>
      <c r="O90">
        <v>23.81</v>
      </c>
      <c r="P90">
        <f t="shared" si="23"/>
        <v>2.3809999999999998</v>
      </c>
    </row>
    <row r="91" spans="1:16" x14ac:dyDescent="0.2">
      <c r="A91" t="s">
        <v>12</v>
      </c>
      <c r="B91">
        <v>60</v>
      </c>
      <c r="C91">
        <f t="shared" si="20"/>
        <v>41.666666666666664</v>
      </c>
      <c r="D91">
        <v>20</v>
      </c>
      <c r="E91">
        <v>25.87</v>
      </c>
      <c r="F91">
        <f t="shared" si="21"/>
        <v>1.2935000000000001</v>
      </c>
      <c r="K91" t="s">
        <v>12</v>
      </c>
      <c r="L91">
        <v>60</v>
      </c>
      <c r="M91">
        <f t="shared" si="22"/>
        <v>55.555555555555557</v>
      </c>
      <c r="N91">
        <v>10</v>
      </c>
      <c r="O91">
        <v>29.39</v>
      </c>
      <c r="P91">
        <f t="shared" si="23"/>
        <v>2.9390000000000001</v>
      </c>
    </row>
    <row r="92" spans="1:16" x14ac:dyDescent="0.2">
      <c r="A92" t="s">
        <v>14</v>
      </c>
      <c r="B92">
        <v>50</v>
      </c>
      <c r="C92">
        <f t="shared" si="20"/>
        <v>60</v>
      </c>
      <c r="D92">
        <v>20</v>
      </c>
      <c r="E92">
        <v>30.46</v>
      </c>
      <c r="F92">
        <f t="shared" si="21"/>
        <v>1.5230000000000001</v>
      </c>
      <c r="K92" t="s">
        <v>14</v>
      </c>
      <c r="L92">
        <v>50</v>
      </c>
      <c r="M92">
        <f t="shared" si="22"/>
        <v>80</v>
      </c>
      <c r="N92">
        <v>10</v>
      </c>
      <c r="O92">
        <v>36.97</v>
      </c>
      <c r="P92">
        <f t="shared" si="23"/>
        <v>3.6970000000000001</v>
      </c>
    </row>
    <row r="93" spans="1:16" x14ac:dyDescent="0.2">
      <c r="B93">
        <v>40</v>
      </c>
      <c r="C93">
        <f t="shared" si="20"/>
        <v>93.75</v>
      </c>
      <c r="D93">
        <v>20</v>
      </c>
      <c r="E93">
        <v>35.549999999999997</v>
      </c>
      <c r="F93">
        <f t="shared" si="21"/>
        <v>1.7774999999999999</v>
      </c>
      <c r="L93">
        <v>40</v>
      </c>
      <c r="M93">
        <f t="shared" si="22"/>
        <v>125</v>
      </c>
      <c r="N93">
        <v>10</v>
      </c>
      <c r="O93">
        <v>37.85</v>
      </c>
      <c r="P93">
        <f t="shared" si="23"/>
        <v>3.7850000000000001</v>
      </c>
    </row>
    <row r="94" spans="1:16" x14ac:dyDescent="0.2">
      <c r="B94">
        <v>30</v>
      </c>
      <c r="C94">
        <f t="shared" si="20"/>
        <v>166.66666666666666</v>
      </c>
      <c r="D94">
        <v>20</v>
      </c>
      <c r="E94">
        <v>46.58</v>
      </c>
      <c r="F94">
        <f t="shared" si="21"/>
        <v>2.3289999999999997</v>
      </c>
      <c r="L94">
        <v>30</v>
      </c>
      <c r="M94">
        <f t="shared" si="22"/>
        <v>222.22222222222223</v>
      </c>
      <c r="N94">
        <v>10</v>
      </c>
      <c r="O94">
        <v>48.38</v>
      </c>
      <c r="P94">
        <f t="shared" si="23"/>
        <v>4.8380000000000001</v>
      </c>
    </row>
    <row r="95" spans="1:16" x14ac:dyDescent="0.2">
      <c r="B95">
        <v>20</v>
      </c>
      <c r="C95">
        <f t="shared" si="20"/>
        <v>375</v>
      </c>
      <c r="D95">
        <v>20</v>
      </c>
      <c r="E95">
        <v>59.95</v>
      </c>
      <c r="F95">
        <f t="shared" si="21"/>
        <v>2.9975000000000001</v>
      </c>
      <c r="L95">
        <v>20</v>
      </c>
      <c r="M95">
        <f t="shared" si="22"/>
        <v>500</v>
      </c>
      <c r="N95">
        <v>10</v>
      </c>
      <c r="O95">
        <v>58.6</v>
      </c>
      <c r="P95">
        <f t="shared" si="23"/>
        <v>5.86</v>
      </c>
    </row>
    <row r="96" spans="1:16" x14ac:dyDescent="0.2">
      <c r="B96">
        <v>10</v>
      </c>
      <c r="C96">
        <f t="shared" si="20"/>
        <v>1500</v>
      </c>
      <c r="D96">
        <v>20</v>
      </c>
      <c r="E96">
        <v>45.02</v>
      </c>
      <c r="F96">
        <f t="shared" si="21"/>
        <v>2.2510000000000003</v>
      </c>
      <c r="L96">
        <v>10</v>
      </c>
      <c r="M96">
        <f t="shared" si="22"/>
        <v>2000</v>
      </c>
      <c r="N96">
        <v>10</v>
      </c>
      <c r="O96">
        <v>54.42</v>
      </c>
      <c r="P96">
        <f t="shared" si="23"/>
        <v>5.4420000000000002</v>
      </c>
    </row>
    <row r="97" spans="1:16" x14ac:dyDescent="0.2">
      <c r="B97">
        <v>9</v>
      </c>
      <c r="C97">
        <f t="shared" si="20"/>
        <v>1851.851851851852</v>
      </c>
      <c r="D97">
        <v>20</v>
      </c>
      <c r="E97">
        <v>33.479999999999997</v>
      </c>
      <c r="F97">
        <f t="shared" si="21"/>
        <v>1.6739999999999999</v>
      </c>
      <c r="L97">
        <v>9</v>
      </c>
      <c r="M97">
        <f t="shared" si="22"/>
        <v>2469.1358024691358</v>
      </c>
      <c r="N97">
        <v>10</v>
      </c>
      <c r="O97">
        <v>33.979999999999997</v>
      </c>
      <c r="P97">
        <f t="shared" si="23"/>
        <v>3.3979999999999997</v>
      </c>
    </row>
    <row r="98" spans="1:16" x14ac:dyDescent="0.2">
      <c r="B98">
        <v>8</v>
      </c>
      <c r="C98">
        <f t="shared" si="20"/>
        <v>2343.75</v>
      </c>
      <c r="D98">
        <v>20</v>
      </c>
      <c r="E98">
        <v>28.48</v>
      </c>
      <c r="F98">
        <f t="shared" si="21"/>
        <v>1.4239999999999999</v>
      </c>
      <c r="L98">
        <v>8</v>
      </c>
      <c r="M98">
        <f t="shared" si="22"/>
        <v>3125</v>
      </c>
      <c r="N98">
        <v>10</v>
      </c>
      <c r="O98">
        <v>31.49</v>
      </c>
      <c r="P98">
        <f t="shared" si="23"/>
        <v>3.149</v>
      </c>
    </row>
    <row r="99" spans="1:16" x14ac:dyDescent="0.2">
      <c r="B99">
        <v>7</v>
      </c>
      <c r="C99">
        <f t="shared" si="20"/>
        <v>3061.2244897959185</v>
      </c>
      <c r="D99">
        <v>50</v>
      </c>
      <c r="E99">
        <v>43.08</v>
      </c>
      <c r="F99">
        <f t="shared" si="21"/>
        <v>0.86159999999999992</v>
      </c>
      <c r="L99">
        <v>7</v>
      </c>
      <c r="M99">
        <f t="shared" si="22"/>
        <v>4081.6326530612246</v>
      </c>
      <c r="N99">
        <v>10</v>
      </c>
      <c r="O99">
        <v>18.89</v>
      </c>
      <c r="P99">
        <f t="shared" si="23"/>
        <v>1.889</v>
      </c>
    </row>
    <row r="100" spans="1:16" x14ac:dyDescent="0.2">
      <c r="B100">
        <v>6</v>
      </c>
      <c r="C100">
        <f t="shared" si="20"/>
        <v>4166.666666666667</v>
      </c>
      <c r="D100">
        <v>50</v>
      </c>
      <c r="E100">
        <v>31.12</v>
      </c>
      <c r="F100">
        <f t="shared" si="21"/>
        <v>0.62240000000000006</v>
      </c>
      <c r="L100">
        <v>6</v>
      </c>
      <c r="M100">
        <f t="shared" si="22"/>
        <v>5555.5555555555557</v>
      </c>
      <c r="N100">
        <v>30</v>
      </c>
      <c r="O100">
        <v>22.42</v>
      </c>
      <c r="P100">
        <f t="shared" si="23"/>
        <v>0.7473333333333334</v>
      </c>
    </row>
    <row r="101" spans="1:16" x14ac:dyDescent="0.2">
      <c r="B101">
        <v>5</v>
      </c>
      <c r="C101">
        <f t="shared" si="20"/>
        <v>6000</v>
      </c>
      <c r="D101">
        <v>100</v>
      </c>
      <c r="E101">
        <v>35.71</v>
      </c>
      <c r="F101">
        <f t="shared" si="21"/>
        <v>0.35710000000000003</v>
      </c>
      <c r="L101">
        <v>5</v>
      </c>
      <c r="M101">
        <f t="shared" si="22"/>
        <v>8000</v>
      </c>
      <c r="N101">
        <v>30</v>
      </c>
      <c r="O101">
        <v>30.75</v>
      </c>
      <c r="P101">
        <f t="shared" si="23"/>
        <v>1.0249999999999999</v>
      </c>
    </row>
    <row r="102" spans="1:16" x14ac:dyDescent="0.2">
      <c r="B102">
        <v>4</v>
      </c>
      <c r="C102">
        <f t="shared" si="20"/>
        <v>9375</v>
      </c>
      <c r="D102">
        <v>100</v>
      </c>
      <c r="E102">
        <v>52.35</v>
      </c>
      <c r="F102">
        <f t="shared" si="21"/>
        <v>0.52349999999999997</v>
      </c>
      <c r="L102">
        <v>4</v>
      </c>
      <c r="M102">
        <f t="shared" si="22"/>
        <v>12500</v>
      </c>
      <c r="N102">
        <v>50</v>
      </c>
      <c r="O102">
        <v>27.41</v>
      </c>
      <c r="P102">
        <f t="shared" si="23"/>
        <v>0.54820000000000002</v>
      </c>
    </row>
    <row r="109" spans="1:16" x14ac:dyDescent="0.2">
      <c r="A109" s="2" t="s">
        <v>6</v>
      </c>
      <c r="B109" t="s">
        <v>13</v>
      </c>
      <c r="C109" t="s">
        <v>17</v>
      </c>
      <c r="D109" t="s">
        <v>0</v>
      </c>
      <c r="E109" t="s">
        <v>2</v>
      </c>
      <c r="F109" t="s">
        <v>4</v>
      </c>
    </row>
    <row r="110" spans="1:16" x14ac:dyDescent="0.2">
      <c r="A110" t="s">
        <v>24</v>
      </c>
      <c r="B110">
        <v>100</v>
      </c>
      <c r="C110">
        <f>150000/(B110^2)</f>
        <v>15</v>
      </c>
      <c r="D110">
        <v>200</v>
      </c>
      <c r="E110">
        <v>17.32</v>
      </c>
      <c r="F110">
        <f>E110/D110</f>
        <v>8.6599999999999996E-2</v>
      </c>
    </row>
    <row r="111" spans="1:16" x14ac:dyDescent="0.2">
      <c r="A111" t="s">
        <v>21</v>
      </c>
      <c r="B111">
        <v>90</v>
      </c>
      <c r="C111">
        <f t="shared" ref="C111:C123" si="24">150000/(B111^2)</f>
        <v>18.518518518518519</v>
      </c>
      <c r="D111">
        <v>200</v>
      </c>
      <c r="E111">
        <v>18.02</v>
      </c>
      <c r="F111">
        <f t="shared" ref="F111:F123" si="25">E111/D111</f>
        <v>9.01E-2</v>
      </c>
    </row>
    <row r="112" spans="1:16" x14ac:dyDescent="0.2">
      <c r="A112" t="s">
        <v>11</v>
      </c>
      <c r="B112">
        <v>80</v>
      </c>
      <c r="C112">
        <f t="shared" si="24"/>
        <v>23.4375</v>
      </c>
      <c r="D112">
        <v>200</v>
      </c>
      <c r="E112">
        <v>17.190000000000001</v>
      </c>
      <c r="F112">
        <f t="shared" si="25"/>
        <v>8.5950000000000013E-2</v>
      </c>
    </row>
    <row r="113" spans="1:6" x14ac:dyDescent="0.2">
      <c r="A113" t="s">
        <v>10</v>
      </c>
      <c r="B113">
        <v>70</v>
      </c>
      <c r="C113">
        <f t="shared" si="24"/>
        <v>30.612244897959183</v>
      </c>
      <c r="D113">
        <v>200</v>
      </c>
      <c r="E113">
        <v>16.23</v>
      </c>
      <c r="F113">
        <f t="shared" si="25"/>
        <v>8.115E-2</v>
      </c>
    </row>
    <row r="114" spans="1:6" x14ac:dyDescent="0.2">
      <c r="A114" t="s">
        <v>12</v>
      </c>
      <c r="B114">
        <v>60</v>
      </c>
      <c r="C114">
        <f t="shared" si="24"/>
        <v>41.666666666666664</v>
      </c>
      <c r="D114">
        <v>200</v>
      </c>
      <c r="E114">
        <v>16.649999999999999</v>
      </c>
      <c r="F114">
        <f t="shared" si="25"/>
        <v>8.3249999999999991E-2</v>
      </c>
    </row>
    <row r="115" spans="1:6" x14ac:dyDescent="0.2">
      <c r="A115" t="s">
        <v>14</v>
      </c>
      <c r="B115">
        <v>50</v>
      </c>
      <c r="C115">
        <f t="shared" si="24"/>
        <v>60</v>
      </c>
      <c r="D115">
        <v>200</v>
      </c>
      <c r="E115">
        <v>15.56</v>
      </c>
      <c r="F115">
        <f t="shared" si="25"/>
        <v>7.7800000000000008E-2</v>
      </c>
    </row>
    <row r="116" spans="1:6" x14ac:dyDescent="0.2">
      <c r="B116">
        <v>40</v>
      </c>
      <c r="C116">
        <f t="shared" si="24"/>
        <v>93.75</v>
      </c>
      <c r="D116">
        <v>200</v>
      </c>
      <c r="E116">
        <v>18.52</v>
      </c>
      <c r="F116">
        <f t="shared" si="25"/>
        <v>9.2600000000000002E-2</v>
      </c>
    </row>
    <row r="117" spans="1:6" x14ac:dyDescent="0.2">
      <c r="B117">
        <v>30</v>
      </c>
      <c r="C117">
        <f t="shared" si="24"/>
        <v>166.66666666666666</v>
      </c>
      <c r="D117">
        <v>200</v>
      </c>
      <c r="E117">
        <v>30.81</v>
      </c>
      <c r="F117">
        <f t="shared" si="25"/>
        <v>0.15404999999999999</v>
      </c>
    </row>
    <row r="118" spans="1:6" x14ac:dyDescent="0.2">
      <c r="B118">
        <v>20</v>
      </c>
      <c r="C118">
        <f t="shared" si="24"/>
        <v>375</v>
      </c>
      <c r="D118">
        <v>20</v>
      </c>
      <c r="E118">
        <v>4.2300000000000004</v>
      </c>
      <c r="F118">
        <f t="shared" si="25"/>
        <v>0.21150000000000002</v>
      </c>
    </row>
    <row r="119" spans="1:6" x14ac:dyDescent="0.2">
      <c r="B119">
        <v>10</v>
      </c>
      <c r="C119">
        <f t="shared" si="24"/>
        <v>1500</v>
      </c>
      <c r="D119">
        <v>10</v>
      </c>
      <c r="E119">
        <v>7.42</v>
      </c>
      <c r="F119">
        <f t="shared" si="25"/>
        <v>0.74199999999999999</v>
      </c>
    </row>
    <row r="120" spans="1:6" x14ac:dyDescent="0.2">
      <c r="B120">
        <v>9</v>
      </c>
      <c r="C120">
        <f t="shared" si="24"/>
        <v>1851.851851851852</v>
      </c>
      <c r="D120">
        <v>10</v>
      </c>
      <c r="E120">
        <v>9.19</v>
      </c>
      <c r="F120">
        <f t="shared" si="25"/>
        <v>0.91899999999999993</v>
      </c>
    </row>
    <row r="121" spans="1:6" x14ac:dyDescent="0.2">
      <c r="B121">
        <v>8</v>
      </c>
      <c r="C121">
        <f t="shared" si="24"/>
        <v>2343.75</v>
      </c>
      <c r="D121">
        <v>10</v>
      </c>
      <c r="E121">
        <v>11.67</v>
      </c>
      <c r="F121">
        <f t="shared" si="25"/>
        <v>1.167</v>
      </c>
    </row>
    <row r="122" spans="1:6" x14ac:dyDescent="0.2">
      <c r="B122">
        <v>7</v>
      </c>
      <c r="C122">
        <f t="shared" si="24"/>
        <v>3061.2244897959185</v>
      </c>
      <c r="D122">
        <v>10</v>
      </c>
      <c r="E122">
        <v>15.04</v>
      </c>
      <c r="F122">
        <f t="shared" si="25"/>
        <v>1.504</v>
      </c>
    </row>
    <row r="123" spans="1:6" x14ac:dyDescent="0.2">
      <c r="B123">
        <v>6</v>
      </c>
      <c r="C123">
        <f t="shared" si="24"/>
        <v>4166.666666666667</v>
      </c>
      <c r="D123">
        <v>10</v>
      </c>
      <c r="E123">
        <v>19.57</v>
      </c>
      <c r="F123">
        <f t="shared" si="25"/>
        <v>1.9570000000000001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4C89-7018-3747-98CD-AA98ED37635D}">
  <dimension ref="A1:L27"/>
  <sheetViews>
    <sheetView zoomScale="107" workbookViewId="0">
      <selection activeCell="A20" sqref="A20:E28"/>
    </sheetView>
  </sheetViews>
  <sheetFormatPr baseColWidth="10" defaultRowHeight="16" x14ac:dyDescent="0.2"/>
  <cols>
    <col min="1" max="1" width="12" customWidth="1"/>
    <col min="4" max="4" width="15.6640625" customWidth="1"/>
    <col min="8" max="8" width="15.5" customWidth="1"/>
  </cols>
  <sheetData>
    <row r="1" spans="1:12" x14ac:dyDescent="0.2">
      <c r="A1" t="s">
        <v>25</v>
      </c>
      <c r="B1" t="s">
        <v>27</v>
      </c>
      <c r="C1" t="s">
        <v>29</v>
      </c>
      <c r="D1" t="s">
        <v>30</v>
      </c>
      <c r="E1" t="s">
        <v>31</v>
      </c>
      <c r="H1" t="s">
        <v>25</v>
      </c>
      <c r="I1" t="s">
        <v>27</v>
      </c>
      <c r="J1" t="s">
        <v>29</v>
      </c>
      <c r="K1" t="s">
        <v>30</v>
      </c>
      <c r="L1" t="s">
        <v>31</v>
      </c>
    </row>
    <row r="2" spans="1:12" x14ac:dyDescent="0.2">
      <c r="A2" t="s">
        <v>26</v>
      </c>
      <c r="B2">
        <v>1</v>
      </c>
      <c r="C2">
        <v>217.72923</v>
      </c>
      <c r="D2">
        <f>C2/10</f>
        <v>21.772922999999999</v>
      </c>
      <c r="E2">
        <f>C2/C2</f>
        <v>1</v>
      </c>
      <c r="H2" t="s">
        <v>26</v>
      </c>
      <c r="I2">
        <v>1</v>
      </c>
      <c r="J2">
        <v>293.98236700000001</v>
      </c>
      <c r="K2">
        <f>J2/10</f>
        <v>29.398236700000002</v>
      </c>
      <c r="L2">
        <f>J2/J2</f>
        <v>1</v>
      </c>
    </row>
    <row r="3" spans="1:12" x14ac:dyDescent="0.2">
      <c r="A3" t="s">
        <v>28</v>
      </c>
      <c r="B3">
        <v>2</v>
      </c>
      <c r="C3">
        <v>130.767033</v>
      </c>
      <c r="D3">
        <f t="shared" ref="D3:D11" si="0">C3/10</f>
        <v>13.0767033</v>
      </c>
      <c r="E3">
        <f>C2/C3</f>
        <v>1.6650162124577683</v>
      </c>
      <c r="H3" t="s">
        <v>34</v>
      </c>
      <c r="I3">
        <v>2</v>
      </c>
      <c r="J3">
        <v>357.25926299999998</v>
      </c>
      <c r="K3">
        <f t="shared" ref="K3:K11" si="1">J3/10</f>
        <v>35.725926299999998</v>
      </c>
      <c r="L3">
        <f>J2/J3</f>
        <v>0.8228824202663152</v>
      </c>
    </row>
    <row r="4" spans="1:12" x14ac:dyDescent="0.2">
      <c r="B4">
        <v>4</v>
      </c>
      <c r="C4">
        <v>83.007379</v>
      </c>
      <c r="D4">
        <f t="shared" si="0"/>
        <v>8.3007378999999997</v>
      </c>
      <c r="E4">
        <f>C2/C4</f>
        <v>2.6230105398220078</v>
      </c>
      <c r="I4">
        <v>4</v>
      </c>
      <c r="J4">
        <v>131.500045</v>
      </c>
      <c r="K4">
        <f t="shared" si="1"/>
        <v>13.1500045</v>
      </c>
      <c r="L4">
        <f>J2/J4</f>
        <v>2.2356065885756924</v>
      </c>
    </row>
    <row r="5" spans="1:12" x14ac:dyDescent="0.2">
      <c r="B5">
        <v>5</v>
      </c>
      <c r="C5">
        <v>53.355933999999998</v>
      </c>
      <c r="D5">
        <f t="shared" si="0"/>
        <v>5.3355933999999996</v>
      </c>
      <c r="E5">
        <f>C2/C5</f>
        <v>4.0806938174861678</v>
      </c>
      <c r="I5">
        <v>5</v>
      </c>
      <c r="J5">
        <v>286.78579999999999</v>
      </c>
      <c r="K5">
        <f t="shared" si="1"/>
        <v>28.67858</v>
      </c>
      <c r="L5">
        <f>J2/J5</f>
        <v>1.0250938749408096</v>
      </c>
    </row>
    <row r="6" spans="1:12" x14ac:dyDescent="0.2">
      <c r="B6">
        <v>8</v>
      </c>
      <c r="C6">
        <v>88.385587999999998</v>
      </c>
      <c r="D6">
        <f t="shared" si="0"/>
        <v>8.8385587999999995</v>
      </c>
      <c r="E6">
        <f>C2/C6</f>
        <v>2.4634019519109835</v>
      </c>
      <c r="I6">
        <v>8</v>
      </c>
      <c r="J6">
        <v>247.05390199999999</v>
      </c>
      <c r="K6">
        <f t="shared" si="1"/>
        <v>24.7053902</v>
      </c>
      <c r="L6">
        <f>J2/J6</f>
        <v>1.1899523327504458</v>
      </c>
    </row>
    <row r="7" spans="1:12" x14ac:dyDescent="0.2">
      <c r="B7">
        <v>10</v>
      </c>
      <c r="C7">
        <v>58.434935000000003</v>
      </c>
      <c r="D7">
        <f t="shared" si="0"/>
        <v>5.8434935000000001</v>
      </c>
      <c r="E7">
        <f>C2/C7</f>
        <v>3.7260113320909829</v>
      </c>
      <c r="I7">
        <v>10</v>
      </c>
      <c r="J7">
        <v>115.45151</v>
      </c>
      <c r="K7">
        <f t="shared" si="1"/>
        <v>11.545151000000001</v>
      </c>
      <c r="L7">
        <f>J2/J7</f>
        <v>2.5463709136415802</v>
      </c>
    </row>
    <row r="8" spans="1:12" x14ac:dyDescent="0.2">
      <c r="B8">
        <v>16</v>
      </c>
      <c r="C8">
        <v>70.359021999999996</v>
      </c>
      <c r="D8">
        <f t="shared" si="0"/>
        <v>7.0359021999999998</v>
      </c>
      <c r="E8">
        <f>C2/C8</f>
        <v>3.0945459986638246</v>
      </c>
      <c r="I8">
        <v>16</v>
      </c>
      <c r="J8">
        <v>178.80327199999999</v>
      </c>
      <c r="K8">
        <f t="shared" si="1"/>
        <v>17.8803272</v>
      </c>
      <c r="L8">
        <f>J2/J8</f>
        <v>1.6441665955643139</v>
      </c>
    </row>
    <row r="9" spans="1:12" x14ac:dyDescent="0.2">
      <c r="B9">
        <v>20</v>
      </c>
      <c r="C9">
        <v>21.223113000000001</v>
      </c>
      <c r="D9">
        <f t="shared" si="0"/>
        <v>2.1223113000000002</v>
      </c>
      <c r="E9">
        <f>C2/C9</f>
        <v>10.259061901050991</v>
      </c>
      <c r="I9">
        <v>20</v>
      </c>
      <c r="J9">
        <v>56.102341000000003</v>
      </c>
      <c r="K9">
        <f t="shared" si="1"/>
        <v>5.6102341000000004</v>
      </c>
      <c r="L9">
        <f>J2/J9</f>
        <v>5.2401087327175881</v>
      </c>
    </row>
    <row r="10" spans="1:12" x14ac:dyDescent="0.2">
      <c r="B10">
        <v>32</v>
      </c>
      <c r="C10">
        <v>30.243659999999998</v>
      </c>
      <c r="D10">
        <f t="shared" si="0"/>
        <v>3.0243659999999997</v>
      </c>
      <c r="E10">
        <f>C2/C10</f>
        <v>7.1991693465671815</v>
      </c>
      <c r="I10">
        <v>32</v>
      </c>
      <c r="J10">
        <v>48.410468000000002</v>
      </c>
      <c r="K10">
        <f t="shared" si="1"/>
        <v>4.8410468</v>
      </c>
      <c r="L10">
        <f>J2/J10</f>
        <v>6.0727024370018485</v>
      </c>
    </row>
    <row r="11" spans="1:12" x14ac:dyDescent="0.2">
      <c r="B11">
        <v>25</v>
      </c>
      <c r="C11">
        <v>23.388224999999998</v>
      </c>
      <c r="D11">
        <f t="shared" si="0"/>
        <v>2.3388225</v>
      </c>
      <c r="E11">
        <f>D2/D11</f>
        <v>9.3093524626174062</v>
      </c>
      <c r="I11">
        <v>25</v>
      </c>
      <c r="J11">
        <v>69.914376000000004</v>
      </c>
      <c r="K11">
        <f t="shared" si="1"/>
        <v>6.9914376000000003</v>
      </c>
      <c r="L11">
        <f>K2/K11</f>
        <v>4.2048915233113142</v>
      </c>
    </row>
    <row r="20" spans="1:12" x14ac:dyDescent="0.2">
      <c r="A20" t="s">
        <v>25</v>
      </c>
      <c r="B20" t="s">
        <v>32</v>
      </c>
      <c r="C20" t="s">
        <v>29</v>
      </c>
      <c r="D20" t="s">
        <v>30</v>
      </c>
      <c r="E20" t="s">
        <v>31</v>
      </c>
      <c r="H20" t="s">
        <v>25</v>
      </c>
      <c r="I20" t="s">
        <v>32</v>
      </c>
      <c r="J20" t="s">
        <v>29</v>
      </c>
      <c r="K20" t="s">
        <v>30</v>
      </c>
      <c r="L20" t="s">
        <v>31</v>
      </c>
    </row>
    <row r="21" spans="1:12" x14ac:dyDescent="0.2">
      <c r="A21" t="s">
        <v>33</v>
      </c>
      <c r="B21">
        <v>1</v>
      </c>
      <c r="C21">
        <v>95.057199999999995</v>
      </c>
      <c r="D21">
        <f>C21/10</f>
        <v>9.5057200000000002</v>
      </c>
      <c r="E21">
        <f>D21/D21</f>
        <v>1</v>
      </c>
      <c r="H21" t="s">
        <v>33</v>
      </c>
      <c r="I21">
        <v>1</v>
      </c>
      <c r="J21">
        <v>261.17371100000003</v>
      </c>
      <c r="K21">
        <f>J21/10</f>
        <v>26.117371100000003</v>
      </c>
      <c r="L21">
        <f>K21/K21</f>
        <v>1</v>
      </c>
    </row>
    <row r="22" spans="1:12" x14ac:dyDescent="0.2">
      <c r="A22" t="s">
        <v>28</v>
      </c>
      <c r="B22">
        <v>2</v>
      </c>
      <c r="C22">
        <v>36.402099999999997</v>
      </c>
      <c r="D22">
        <f t="shared" ref="D22:D27" si="2">C22/10</f>
        <v>3.6402099999999997</v>
      </c>
      <c r="E22">
        <f>D21/D22</f>
        <v>2.6113108859104286</v>
      </c>
      <c r="H22" t="s">
        <v>34</v>
      </c>
      <c r="I22">
        <v>2</v>
      </c>
      <c r="J22">
        <v>232.98523599999999</v>
      </c>
      <c r="K22">
        <f t="shared" ref="K22:K27" si="3">J22/10</f>
        <v>23.298523599999999</v>
      </c>
      <c r="L22">
        <f>K21/K22</f>
        <v>1.1209882457959699</v>
      </c>
    </row>
    <row r="23" spans="1:12" x14ac:dyDescent="0.2">
      <c r="B23">
        <v>4</v>
      </c>
      <c r="C23">
        <v>112.38200000000001</v>
      </c>
      <c r="D23">
        <f t="shared" si="2"/>
        <v>11.238200000000001</v>
      </c>
      <c r="E23">
        <f>D21/D23</f>
        <v>0.84584008115178577</v>
      </c>
      <c r="I23">
        <v>4</v>
      </c>
      <c r="J23">
        <v>95.654058000000006</v>
      </c>
      <c r="K23">
        <f t="shared" si="3"/>
        <v>9.5654058000000006</v>
      </c>
      <c r="L23">
        <f>K21/K23</f>
        <v>2.7303986517749204</v>
      </c>
    </row>
    <row r="24" spans="1:12" x14ac:dyDescent="0.2">
      <c r="B24">
        <v>5</v>
      </c>
      <c r="C24">
        <v>24.348099999999999</v>
      </c>
      <c r="D24">
        <f t="shared" si="2"/>
        <v>2.4348099999999997</v>
      </c>
      <c r="E24">
        <f>D21/D24</f>
        <v>3.904091078975362</v>
      </c>
      <c r="I24">
        <v>5</v>
      </c>
      <c r="J24">
        <v>77.476825000000005</v>
      </c>
      <c r="K24">
        <f t="shared" si="3"/>
        <v>7.7476825000000007</v>
      </c>
      <c r="L24">
        <f>K21/K24</f>
        <v>3.3709914029130648</v>
      </c>
    </row>
    <row r="25" spans="1:12" x14ac:dyDescent="0.2">
      <c r="B25">
        <v>8</v>
      </c>
      <c r="C25">
        <v>21.3231</v>
      </c>
      <c r="D25">
        <f t="shared" si="2"/>
        <v>2.1323099999999999</v>
      </c>
      <c r="E25">
        <f>D21/D25</f>
        <v>4.4579446703340508</v>
      </c>
      <c r="I25">
        <v>8</v>
      </c>
      <c r="J25">
        <v>63.008845000000001</v>
      </c>
      <c r="K25">
        <f t="shared" si="3"/>
        <v>6.3008845000000004</v>
      </c>
      <c r="L25">
        <f>K21/K25</f>
        <v>4.1450325109117623</v>
      </c>
    </row>
    <row r="26" spans="1:12" x14ac:dyDescent="0.2">
      <c r="B26">
        <v>10</v>
      </c>
      <c r="C26">
        <v>34.249699999999997</v>
      </c>
      <c r="D26">
        <f t="shared" si="2"/>
        <v>3.4249699999999996</v>
      </c>
      <c r="E26">
        <f>D21/D26</f>
        <v>2.7754170109519212</v>
      </c>
      <c r="I26">
        <v>10</v>
      </c>
      <c r="J26">
        <v>56.056055000000001</v>
      </c>
      <c r="K26">
        <f t="shared" si="3"/>
        <v>5.6056055000000002</v>
      </c>
      <c r="L26">
        <f>K21/K26</f>
        <v>4.659152539364392</v>
      </c>
    </row>
    <row r="27" spans="1:12" x14ac:dyDescent="0.2">
      <c r="B27">
        <v>16</v>
      </c>
      <c r="C27">
        <v>18.650200000000002</v>
      </c>
      <c r="D27">
        <f t="shared" si="2"/>
        <v>1.8650200000000001</v>
      </c>
      <c r="E27">
        <f>D21/D27</f>
        <v>5.0968461464220223</v>
      </c>
      <c r="I27">
        <v>16</v>
      </c>
      <c r="J27">
        <v>47.285443999999998</v>
      </c>
      <c r="K27">
        <f t="shared" si="3"/>
        <v>4.7285443999999996</v>
      </c>
      <c r="L27">
        <f>K21/K27</f>
        <v>5.5233426802548378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FCA9-B6FC-C340-8B9B-42E90BA9BEC7}">
  <dimension ref="A1:M84"/>
  <sheetViews>
    <sheetView topLeftCell="B30" zoomScale="125" workbookViewId="0">
      <selection activeCell="L50" activeCellId="1" sqref="I50:I57 L50:M57"/>
    </sheetView>
  </sheetViews>
  <sheetFormatPr baseColWidth="10" defaultRowHeight="16" x14ac:dyDescent="0.2"/>
  <cols>
    <col min="1" max="1" width="12.6640625" customWidth="1"/>
    <col min="3" max="3" width="13.1640625" customWidth="1"/>
    <col min="4" max="4" width="13.5" customWidth="1"/>
  </cols>
  <sheetData>
    <row r="1" spans="1:6" x14ac:dyDescent="0.2">
      <c r="A1" t="s">
        <v>25</v>
      </c>
      <c r="B1" t="s">
        <v>27</v>
      </c>
      <c r="C1" t="s">
        <v>29</v>
      </c>
      <c r="D1" t="s">
        <v>30</v>
      </c>
      <c r="E1" t="s">
        <v>31</v>
      </c>
      <c r="F1" t="s">
        <v>35</v>
      </c>
    </row>
    <row r="2" spans="1:6" x14ac:dyDescent="0.2">
      <c r="A2" t="s">
        <v>26</v>
      </c>
      <c r="B2">
        <v>1</v>
      </c>
      <c r="C2">
        <v>157.57414499999999</v>
      </c>
      <c r="D2">
        <f>C2/10</f>
        <v>15.757414499999999</v>
      </c>
      <c r="E2">
        <f>C2/C2</f>
        <v>1</v>
      </c>
      <c r="F2">
        <f>E2/B2</f>
        <v>1</v>
      </c>
    </row>
    <row r="3" spans="1:6" x14ac:dyDescent="0.2">
      <c r="A3" t="s">
        <v>28</v>
      </c>
      <c r="B3">
        <v>2</v>
      </c>
      <c r="C3">
        <v>87.445222999999999</v>
      </c>
      <c r="D3">
        <f t="shared" ref="D3:D10" si="0">C3/10</f>
        <v>8.7445222999999999</v>
      </c>
      <c r="E3">
        <f>C2/C3</f>
        <v>1.8019754492478106</v>
      </c>
      <c r="F3">
        <f t="shared" ref="F3:F10" si="1">E3/B3</f>
        <v>0.90098772462390531</v>
      </c>
    </row>
    <row r="4" spans="1:6" x14ac:dyDescent="0.2">
      <c r="B4">
        <v>4</v>
      </c>
      <c r="C4">
        <v>47.975236000000002</v>
      </c>
      <c r="D4">
        <f t="shared" si="0"/>
        <v>4.7975235999999999</v>
      </c>
      <c r="E4">
        <f>C2/C4</f>
        <v>3.2844892102250416</v>
      </c>
      <c r="F4">
        <f t="shared" si="1"/>
        <v>0.8211223025562604</v>
      </c>
    </row>
    <row r="5" spans="1:6" x14ac:dyDescent="0.2">
      <c r="B5">
        <v>5</v>
      </c>
      <c r="C5">
        <v>41.260354999999997</v>
      </c>
      <c r="D5">
        <f t="shared" si="0"/>
        <v>4.1260354999999995</v>
      </c>
      <c r="E5">
        <f>C2/C5</f>
        <v>3.819020582833085</v>
      </c>
      <c r="F5">
        <f t="shared" si="1"/>
        <v>0.76380411656661695</v>
      </c>
    </row>
    <row r="6" spans="1:6" x14ac:dyDescent="0.2">
      <c r="B6">
        <v>8</v>
      </c>
      <c r="C6">
        <v>30.857548000000001</v>
      </c>
      <c r="D6">
        <f t="shared" si="0"/>
        <v>3.0857548000000001</v>
      </c>
      <c r="E6">
        <f>C2/C6</f>
        <v>5.1065024674027883</v>
      </c>
      <c r="F6">
        <f t="shared" si="1"/>
        <v>0.63831280842534854</v>
      </c>
    </row>
    <row r="7" spans="1:6" x14ac:dyDescent="0.2">
      <c r="B7">
        <v>10</v>
      </c>
      <c r="C7">
        <v>28.681863</v>
      </c>
      <c r="D7">
        <f t="shared" si="0"/>
        <v>2.8681863000000001</v>
      </c>
      <c r="E7">
        <f>C2/C7</f>
        <v>5.4938601791661856</v>
      </c>
      <c r="F7">
        <f t="shared" si="1"/>
        <v>0.54938601791661856</v>
      </c>
    </row>
    <row r="8" spans="1:6" x14ac:dyDescent="0.2">
      <c r="B8">
        <v>16</v>
      </c>
      <c r="C8">
        <v>25.151982</v>
      </c>
      <c r="D8">
        <f t="shared" si="0"/>
        <v>2.5151981999999999</v>
      </c>
      <c r="E8">
        <f>C2/C8</f>
        <v>6.2648798412785114</v>
      </c>
      <c r="F8">
        <f t="shared" si="1"/>
        <v>0.39155499007990696</v>
      </c>
    </row>
    <row r="9" spans="1:6" x14ac:dyDescent="0.2">
      <c r="B9">
        <v>20</v>
      </c>
      <c r="C9">
        <v>24.914704</v>
      </c>
      <c r="D9">
        <f t="shared" si="0"/>
        <v>2.4914703999999999</v>
      </c>
      <c r="E9">
        <f>C2/C9</f>
        <v>6.3245441326535516</v>
      </c>
      <c r="F9">
        <f t="shared" si="1"/>
        <v>0.31622720663267756</v>
      </c>
    </row>
    <row r="10" spans="1:6" x14ac:dyDescent="0.2">
      <c r="B10">
        <v>32</v>
      </c>
      <c r="C10">
        <v>25.027011999999999</v>
      </c>
      <c r="D10">
        <f t="shared" si="0"/>
        <v>2.5027011999999997</v>
      </c>
      <c r="E10">
        <f>C2/C10</f>
        <v>6.2961629218861601</v>
      </c>
      <c r="F10">
        <f t="shared" si="1"/>
        <v>0.1967550913089425</v>
      </c>
    </row>
    <row r="16" spans="1:6" x14ac:dyDescent="0.2">
      <c r="A16" t="s">
        <v>25</v>
      </c>
      <c r="B16" t="s">
        <v>32</v>
      </c>
      <c r="C16" t="s">
        <v>29</v>
      </c>
      <c r="D16" t="s">
        <v>30</v>
      </c>
      <c r="E16" t="s">
        <v>31</v>
      </c>
      <c r="F16" t="s">
        <v>35</v>
      </c>
    </row>
    <row r="17" spans="1:6" x14ac:dyDescent="0.2">
      <c r="A17" t="s">
        <v>33</v>
      </c>
      <c r="B17">
        <v>1</v>
      </c>
      <c r="C17">
        <v>162.000753</v>
      </c>
      <c r="D17">
        <f>C17/10</f>
        <v>16.200075300000002</v>
      </c>
      <c r="E17">
        <f>D17/D17</f>
        <v>1</v>
      </c>
      <c r="F17">
        <f>E17/B17</f>
        <v>1</v>
      </c>
    </row>
    <row r="18" spans="1:6" x14ac:dyDescent="0.2">
      <c r="A18" t="s">
        <v>28</v>
      </c>
      <c r="B18">
        <v>2</v>
      </c>
      <c r="C18">
        <v>90.077502999999993</v>
      </c>
      <c r="D18">
        <f t="shared" ref="D18:D23" si="2">C18/10</f>
        <v>9.0077502999999997</v>
      </c>
      <c r="E18">
        <f>D17/D18</f>
        <v>1.7984596331450264</v>
      </c>
      <c r="F18">
        <f t="shared" ref="F18:F23" si="3">E18/B18</f>
        <v>0.89922981657251322</v>
      </c>
    </row>
    <row r="19" spans="1:6" x14ac:dyDescent="0.2">
      <c r="B19">
        <v>4</v>
      </c>
      <c r="C19">
        <v>59.241449000000003</v>
      </c>
      <c r="D19">
        <f t="shared" si="2"/>
        <v>5.9241448999999999</v>
      </c>
      <c r="E19">
        <f>D17/D19</f>
        <v>2.7345845811435168</v>
      </c>
      <c r="F19">
        <f t="shared" si="3"/>
        <v>0.68364614528587919</v>
      </c>
    </row>
    <row r="20" spans="1:6" x14ac:dyDescent="0.2">
      <c r="B20">
        <v>5</v>
      </c>
      <c r="C20">
        <v>52.806809999999999</v>
      </c>
      <c r="D20">
        <f t="shared" si="2"/>
        <v>5.2806809999999995</v>
      </c>
      <c r="E20">
        <f>D17/D20</f>
        <v>3.0678004030162027</v>
      </c>
      <c r="F20">
        <f t="shared" si="3"/>
        <v>0.61356008060324052</v>
      </c>
    </row>
    <row r="21" spans="1:6" x14ac:dyDescent="0.2">
      <c r="B21">
        <v>8</v>
      </c>
      <c r="C21">
        <v>39.702907000000003</v>
      </c>
      <c r="D21">
        <f t="shared" si="2"/>
        <v>3.9702907000000005</v>
      </c>
      <c r="E21">
        <f>D17/D21</f>
        <v>4.080324722821933</v>
      </c>
      <c r="F21">
        <f t="shared" si="3"/>
        <v>0.51004059035274163</v>
      </c>
    </row>
    <row r="22" spans="1:6" x14ac:dyDescent="0.2">
      <c r="B22">
        <v>10</v>
      </c>
      <c r="C22">
        <v>35.744653</v>
      </c>
      <c r="D22">
        <f t="shared" si="2"/>
        <v>3.5744653</v>
      </c>
      <c r="E22">
        <f>D17/D22</f>
        <v>4.5321674545280946</v>
      </c>
      <c r="F22">
        <f t="shared" si="3"/>
        <v>0.45321674545280943</v>
      </c>
    </row>
    <row r="23" spans="1:6" x14ac:dyDescent="0.2">
      <c r="B23">
        <v>16</v>
      </c>
      <c r="C23">
        <v>29.482050000000001</v>
      </c>
      <c r="D23">
        <f t="shared" si="2"/>
        <v>2.9482050000000002</v>
      </c>
      <c r="E23">
        <f>D17/D23</f>
        <v>5.4948944527263199</v>
      </c>
      <c r="F23">
        <f t="shared" si="3"/>
        <v>0.343430903295395</v>
      </c>
    </row>
    <row r="35" spans="1:12" x14ac:dyDescent="0.2">
      <c r="A35" t="s">
        <v>25</v>
      </c>
      <c r="B35" t="s">
        <v>27</v>
      </c>
      <c r="C35" t="s">
        <v>29</v>
      </c>
      <c r="D35" t="s">
        <v>30</v>
      </c>
      <c r="E35" t="s">
        <v>31</v>
      </c>
      <c r="F35" t="s">
        <v>35</v>
      </c>
      <c r="H35" t="s">
        <v>41</v>
      </c>
      <c r="I35" t="s">
        <v>42</v>
      </c>
      <c r="J35" t="s">
        <v>43</v>
      </c>
      <c r="K35" t="s">
        <v>42</v>
      </c>
      <c r="L35" t="s">
        <v>43</v>
      </c>
    </row>
    <row r="36" spans="1:12" x14ac:dyDescent="0.2">
      <c r="A36" t="s">
        <v>26</v>
      </c>
      <c r="B36">
        <v>1</v>
      </c>
      <c r="C36">
        <v>589.43106299999999</v>
      </c>
      <c r="D36">
        <f>C36/10</f>
        <v>58.943106299999997</v>
      </c>
      <c r="E36">
        <f>C36/C36</f>
        <v>1</v>
      </c>
      <c r="F36">
        <f>E36/B36</f>
        <v>1</v>
      </c>
      <c r="H36">
        <v>1</v>
      </c>
      <c r="I36">
        <f>E2</f>
        <v>1</v>
      </c>
      <c r="J36">
        <f>E36</f>
        <v>1</v>
      </c>
      <c r="K36">
        <f>J36/H36</f>
        <v>1</v>
      </c>
      <c r="L36">
        <f>J36/H36</f>
        <v>1</v>
      </c>
    </row>
    <row r="37" spans="1:12" x14ac:dyDescent="0.2">
      <c r="A37" t="s">
        <v>34</v>
      </c>
      <c r="B37">
        <v>2</v>
      </c>
      <c r="C37">
        <v>339.793701</v>
      </c>
      <c r="D37">
        <f t="shared" ref="D37:D44" si="4">C37/10</f>
        <v>33.979370099999997</v>
      </c>
      <c r="E37">
        <f>C36/C37</f>
        <v>1.7346733069663349</v>
      </c>
      <c r="F37">
        <f t="shared" ref="F37:F44" si="5">E37/B37</f>
        <v>0.86733665348316746</v>
      </c>
      <c r="H37">
        <v>2</v>
      </c>
      <c r="I37">
        <f t="shared" ref="I37:I38" si="6">E3</f>
        <v>1.8019754492478106</v>
      </c>
      <c r="J37">
        <f t="shared" ref="J37:J38" si="7">E37</f>
        <v>1.7346733069663349</v>
      </c>
      <c r="K37">
        <f>I37/H37</f>
        <v>0.90098772462390531</v>
      </c>
      <c r="L37">
        <f t="shared" ref="L37:L43" si="8">J37/H37</f>
        <v>0.86733665348316746</v>
      </c>
    </row>
    <row r="38" spans="1:12" x14ac:dyDescent="0.2">
      <c r="B38">
        <v>4</v>
      </c>
      <c r="C38">
        <v>184.59449499999999</v>
      </c>
      <c r="D38">
        <f t="shared" si="4"/>
        <v>18.459449499999998</v>
      </c>
      <c r="E38">
        <f>C36/C38</f>
        <v>3.193112898626798</v>
      </c>
      <c r="F38">
        <f t="shared" si="5"/>
        <v>0.79827822465669951</v>
      </c>
      <c r="H38">
        <v>4</v>
      </c>
      <c r="I38">
        <f t="shared" si="6"/>
        <v>3.2844892102250416</v>
      </c>
      <c r="J38">
        <f t="shared" si="7"/>
        <v>3.193112898626798</v>
      </c>
      <c r="K38">
        <f t="shared" ref="K38:K43" si="9">I38/H38</f>
        <v>0.8211223025562604</v>
      </c>
      <c r="L38">
        <f t="shared" si="8"/>
        <v>0.79827822465669951</v>
      </c>
    </row>
    <row r="39" spans="1:12" x14ac:dyDescent="0.2">
      <c r="B39">
        <v>5</v>
      </c>
      <c r="C39">
        <v>148.50652400000001</v>
      </c>
      <c r="D39">
        <f t="shared" si="4"/>
        <v>14.850652400000001</v>
      </c>
      <c r="E39">
        <f>C37/C39</f>
        <v>2.2880725495938479</v>
      </c>
      <c r="F39">
        <f t="shared" si="5"/>
        <v>0.45761450991876956</v>
      </c>
      <c r="H39">
        <v>8</v>
      </c>
      <c r="I39">
        <f>E6</f>
        <v>5.1065024674027883</v>
      </c>
      <c r="J39">
        <f>E40</f>
        <v>6.0895089880817004</v>
      </c>
      <c r="K39">
        <f t="shared" si="9"/>
        <v>0.63831280842534854</v>
      </c>
      <c r="L39">
        <f t="shared" si="8"/>
        <v>0.76118862351021255</v>
      </c>
    </row>
    <row r="40" spans="1:12" ht="16" customHeight="1" x14ac:dyDescent="0.2">
      <c r="B40">
        <v>8</v>
      </c>
      <c r="C40">
        <v>96.794514000000007</v>
      </c>
      <c r="D40">
        <f t="shared" si="4"/>
        <v>9.6794514000000014</v>
      </c>
      <c r="E40">
        <f>C36/C40</f>
        <v>6.0895089880817004</v>
      </c>
      <c r="F40">
        <f t="shared" si="5"/>
        <v>0.76118862351021255</v>
      </c>
      <c r="H40">
        <v>10</v>
      </c>
      <c r="I40">
        <f t="shared" ref="I40:I43" si="10">E7</f>
        <v>5.4938601791661856</v>
      </c>
      <c r="J40">
        <f t="shared" ref="J40:J43" si="11">E41</f>
        <v>6.9935122870982838</v>
      </c>
      <c r="K40">
        <f t="shared" si="9"/>
        <v>0.54938601791661856</v>
      </c>
      <c r="L40">
        <f t="shared" si="8"/>
        <v>0.69935122870982835</v>
      </c>
    </row>
    <row r="41" spans="1:12" ht="15" customHeight="1" x14ac:dyDescent="0.2">
      <c r="B41">
        <v>10</v>
      </c>
      <c r="C41">
        <v>84.282551999999995</v>
      </c>
      <c r="D41">
        <f t="shared" si="4"/>
        <v>8.4282551999999988</v>
      </c>
      <c r="E41">
        <f>C36/C41</f>
        <v>6.9935122870982838</v>
      </c>
      <c r="F41">
        <f t="shared" si="5"/>
        <v>0.69935122870982835</v>
      </c>
      <c r="H41">
        <v>16</v>
      </c>
      <c r="I41">
        <f t="shared" si="10"/>
        <v>6.2648798412785114</v>
      </c>
      <c r="J41">
        <f t="shared" si="11"/>
        <v>10.237650217311073</v>
      </c>
      <c r="K41">
        <f t="shared" si="9"/>
        <v>0.39155499007990696</v>
      </c>
      <c r="L41">
        <f t="shared" si="8"/>
        <v>0.63985313858194204</v>
      </c>
    </row>
    <row r="42" spans="1:12" x14ac:dyDescent="0.2">
      <c r="B42">
        <v>16</v>
      </c>
      <c r="C42">
        <v>57.574838999999997</v>
      </c>
      <c r="D42">
        <f t="shared" si="4"/>
        <v>5.7574838999999995</v>
      </c>
      <c r="E42">
        <f>C36/C42</f>
        <v>10.237650217311073</v>
      </c>
      <c r="F42">
        <f t="shared" si="5"/>
        <v>0.63985313858194204</v>
      </c>
      <c r="H42">
        <v>20</v>
      </c>
      <c r="I42">
        <f t="shared" si="10"/>
        <v>6.3245441326535516</v>
      </c>
      <c r="J42">
        <f t="shared" si="11"/>
        <v>9.3663117179446527</v>
      </c>
      <c r="K42">
        <f t="shared" si="9"/>
        <v>0.31622720663267756</v>
      </c>
      <c r="L42">
        <f t="shared" si="8"/>
        <v>0.46831558589723266</v>
      </c>
    </row>
    <row r="43" spans="1:12" x14ac:dyDescent="0.2">
      <c r="B43">
        <v>20</v>
      </c>
      <c r="C43">
        <v>62.930968</v>
      </c>
      <c r="D43">
        <f t="shared" si="4"/>
        <v>6.2930967999999998</v>
      </c>
      <c r="E43">
        <f>C36/C43</f>
        <v>9.3663117179446527</v>
      </c>
      <c r="F43">
        <f t="shared" si="5"/>
        <v>0.46831558589723266</v>
      </c>
      <c r="H43">
        <v>32</v>
      </c>
      <c r="I43">
        <f t="shared" si="10"/>
        <v>6.2961629218861601</v>
      </c>
      <c r="J43">
        <f t="shared" si="11"/>
        <v>11.261721785629005</v>
      </c>
      <c r="K43">
        <f t="shared" si="9"/>
        <v>0.1967550913089425</v>
      </c>
      <c r="L43">
        <f t="shared" si="8"/>
        <v>0.35192880580090641</v>
      </c>
    </row>
    <row r="44" spans="1:12" x14ac:dyDescent="0.2">
      <c r="B44">
        <v>32</v>
      </c>
      <c r="C44">
        <v>52.339337999999998</v>
      </c>
      <c r="D44">
        <f t="shared" si="4"/>
        <v>5.2339338</v>
      </c>
      <c r="E44">
        <f>C36/C44</f>
        <v>11.261721785629005</v>
      </c>
      <c r="F44">
        <f t="shared" si="5"/>
        <v>0.35192880580090641</v>
      </c>
    </row>
    <row r="49" spans="1:13" x14ac:dyDescent="0.2">
      <c r="A49" t="s">
        <v>25</v>
      </c>
      <c r="B49" t="s">
        <v>27</v>
      </c>
      <c r="C49" t="s">
        <v>29</v>
      </c>
      <c r="D49" t="s">
        <v>30</v>
      </c>
      <c r="E49" t="s">
        <v>31</v>
      </c>
      <c r="F49" t="s">
        <v>35</v>
      </c>
    </row>
    <row r="50" spans="1:13" x14ac:dyDescent="0.2">
      <c r="A50" t="s">
        <v>26</v>
      </c>
      <c r="B50">
        <v>1</v>
      </c>
      <c r="C50">
        <v>46.337764</v>
      </c>
      <c r="D50">
        <f>C50/10</f>
        <v>4.6337764000000004</v>
      </c>
      <c r="E50">
        <f>C50/C50</f>
        <v>1</v>
      </c>
      <c r="F50">
        <f>E50/B50</f>
        <v>1</v>
      </c>
      <c r="I50" t="s">
        <v>32</v>
      </c>
      <c r="J50" t="s">
        <v>42</v>
      </c>
      <c r="K50" t="s">
        <v>43</v>
      </c>
      <c r="L50" t="s">
        <v>42</v>
      </c>
      <c r="M50" t="s">
        <v>43</v>
      </c>
    </row>
    <row r="51" spans="1:13" x14ac:dyDescent="0.2">
      <c r="A51" t="s">
        <v>40</v>
      </c>
      <c r="B51">
        <v>2</v>
      </c>
      <c r="D51">
        <f t="shared" ref="D51:D58" si="12">C51/10</f>
        <v>0</v>
      </c>
      <c r="E51" t="e">
        <f>C50/C51</f>
        <v>#DIV/0!</v>
      </c>
      <c r="F51" t="e">
        <f t="shared" ref="F51:F58" si="13">E51/B51</f>
        <v>#DIV/0!</v>
      </c>
      <c r="I51">
        <v>1</v>
      </c>
      <c r="J51">
        <f>E17</f>
        <v>1</v>
      </c>
      <c r="K51">
        <f>E65</f>
        <v>1</v>
      </c>
      <c r="L51">
        <f>J51/I51</f>
        <v>1</v>
      </c>
      <c r="M51">
        <f>K51/I51</f>
        <v>1</v>
      </c>
    </row>
    <row r="52" spans="1:13" x14ac:dyDescent="0.2">
      <c r="B52">
        <v>4</v>
      </c>
      <c r="C52">
        <v>16.207312000000002</v>
      </c>
      <c r="D52">
        <f t="shared" si="12"/>
        <v>1.6207312000000003</v>
      </c>
      <c r="E52">
        <f>C50/C52</f>
        <v>2.8590653403846358</v>
      </c>
      <c r="F52">
        <f t="shared" si="13"/>
        <v>0.71476633509615894</v>
      </c>
      <c r="I52">
        <v>2</v>
      </c>
      <c r="J52">
        <f t="shared" ref="J52:J57" si="14">E18</f>
        <v>1.7984596331450264</v>
      </c>
      <c r="K52">
        <f t="shared" ref="K52:K57" si="15">E66</f>
        <v>1.5468267059457326</v>
      </c>
      <c r="L52">
        <f t="shared" ref="L52:L57" si="16">J52/I52</f>
        <v>0.89922981657251322</v>
      </c>
      <c r="M52">
        <f t="shared" ref="M52:M57" si="17">K52/I52</f>
        <v>0.77341335297286629</v>
      </c>
    </row>
    <row r="53" spans="1:13" x14ac:dyDescent="0.2">
      <c r="B53">
        <v>5</v>
      </c>
      <c r="C53">
        <v>15.928376</v>
      </c>
      <c r="D53">
        <f t="shared" si="12"/>
        <v>1.5928376</v>
      </c>
      <c r="E53">
        <f>C50/C53</f>
        <v>2.9091329838019897</v>
      </c>
      <c r="F53">
        <f t="shared" si="13"/>
        <v>0.58182659676039794</v>
      </c>
      <c r="I53">
        <v>4</v>
      </c>
      <c r="J53">
        <f t="shared" si="14"/>
        <v>2.7345845811435168</v>
      </c>
      <c r="K53">
        <f t="shared" si="15"/>
        <v>2.8464506160678673</v>
      </c>
      <c r="L53">
        <f t="shared" si="16"/>
        <v>0.68364614528587919</v>
      </c>
      <c r="M53">
        <f t="shared" si="17"/>
        <v>0.71161265401696683</v>
      </c>
    </row>
    <row r="54" spans="1:13" x14ac:dyDescent="0.2">
      <c r="B54">
        <v>8</v>
      </c>
      <c r="C54">
        <v>12.355475999999999</v>
      </c>
      <c r="D54">
        <f t="shared" si="12"/>
        <v>1.2355475999999999</v>
      </c>
      <c r="E54">
        <f>C50/C54</f>
        <v>3.7503827452701946</v>
      </c>
      <c r="F54">
        <f t="shared" si="13"/>
        <v>0.46879784315877432</v>
      </c>
      <c r="I54">
        <v>5</v>
      </c>
      <c r="J54">
        <f t="shared" si="14"/>
        <v>3.0678004030162027</v>
      </c>
      <c r="K54">
        <f t="shared" si="15"/>
        <v>3.4069156679592276</v>
      </c>
      <c r="L54">
        <f t="shared" si="16"/>
        <v>0.61356008060324052</v>
      </c>
      <c r="M54">
        <f t="shared" si="17"/>
        <v>0.68138313359184555</v>
      </c>
    </row>
    <row r="55" spans="1:13" x14ac:dyDescent="0.2">
      <c r="B55">
        <v>10</v>
      </c>
      <c r="C55">
        <v>11.851172</v>
      </c>
      <c r="D55">
        <f t="shared" si="12"/>
        <v>1.1851172000000001</v>
      </c>
      <c r="E55">
        <f>C50/C55</f>
        <v>3.9099731233332871</v>
      </c>
      <c r="F55">
        <f t="shared" si="13"/>
        <v>0.39099731233332868</v>
      </c>
      <c r="I55">
        <v>8</v>
      </c>
      <c r="J55">
        <f t="shared" si="14"/>
        <v>4.080324722821933</v>
      </c>
      <c r="K55">
        <f t="shared" si="15"/>
        <v>5.0735262592724917</v>
      </c>
      <c r="L55">
        <f t="shared" si="16"/>
        <v>0.51004059035274163</v>
      </c>
      <c r="M55">
        <f t="shared" si="17"/>
        <v>0.63419078240906146</v>
      </c>
    </row>
    <row r="56" spans="1:13" x14ac:dyDescent="0.2">
      <c r="B56">
        <v>16</v>
      </c>
      <c r="C56">
        <v>23.503373</v>
      </c>
      <c r="D56">
        <f t="shared" si="12"/>
        <v>2.3503373000000001</v>
      </c>
      <c r="E56">
        <f>C50/C56</f>
        <v>1.9715367662335104</v>
      </c>
      <c r="F56">
        <f t="shared" si="13"/>
        <v>0.1232210478895944</v>
      </c>
      <c r="I56">
        <v>10</v>
      </c>
      <c r="J56">
        <f t="shared" si="14"/>
        <v>4.5321674545280946</v>
      </c>
      <c r="K56">
        <f t="shared" si="15"/>
        <v>5.7063852001161877</v>
      </c>
      <c r="L56">
        <f t="shared" si="16"/>
        <v>0.45321674545280943</v>
      </c>
      <c r="M56">
        <f t="shared" si="17"/>
        <v>0.57063852001161874</v>
      </c>
    </row>
    <row r="57" spans="1:13" x14ac:dyDescent="0.2">
      <c r="B57">
        <v>20</v>
      </c>
      <c r="C57">
        <v>11.804993</v>
      </c>
      <c r="D57">
        <f t="shared" si="12"/>
        <v>1.1804992999999999</v>
      </c>
      <c r="E57">
        <f>C50/C57</f>
        <v>3.9252682318405441</v>
      </c>
      <c r="F57">
        <f t="shared" si="13"/>
        <v>0.1962634115920272</v>
      </c>
      <c r="I57">
        <v>16</v>
      </c>
      <c r="J57">
        <f t="shared" si="14"/>
        <v>5.4948944527263199</v>
      </c>
      <c r="K57">
        <f t="shared" si="15"/>
        <v>7.5703137061568393</v>
      </c>
      <c r="L57">
        <f t="shared" si="16"/>
        <v>0.343430903295395</v>
      </c>
      <c r="M57">
        <f t="shared" si="17"/>
        <v>0.47314460663480246</v>
      </c>
    </row>
    <row r="58" spans="1:13" x14ac:dyDescent="0.2">
      <c r="B58">
        <v>32</v>
      </c>
      <c r="C58">
        <v>11.684225</v>
      </c>
      <c r="D58">
        <f t="shared" si="12"/>
        <v>1.1684224999999999</v>
      </c>
      <c r="E58">
        <f>C50/C58</f>
        <v>3.965839754027332</v>
      </c>
      <c r="F58">
        <f t="shared" si="13"/>
        <v>0.12393249231335413</v>
      </c>
    </row>
    <row r="64" spans="1:13" x14ac:dyDescent="0.2">
      <c r="A64" t="s">
        <v>25</v>
      </c>
      <c r="B64" t="s">
        <v>32</v>
      </c>
      <c r="C64" t="s">
        <v>29</v>
      </c>
      <c r="D64" t="s">
        <v>30</v>
      </c>
      <c r="E64" t="s">
        <v>31</v>
      </c>
      <c r="F64" t="s">
        <v>35</v>
      </c>
    </row>
    <row r="65" spans="1:6" ht="23" x14ac:dyDescent="0.25">
      <c r="A65" t="s">
        <v>33</v>
      </c>
      <c r="B65">
        <v>1</v>
      </c>
      <c r="C65" s="3">
        <v>626.70759499999997</v>
      </c>
      <c r="D65">
        <f>C65/10</f>
        <v>62.670759499999996</v>
      </c>
      <c r="E65">
        <f>D65/D65</f>
        <v>1</v>
      </c>
      <c r="F65">
        <f>E65/B65</f>
        <v>1</v>
      </c>
    </row>
    <row r="66" spans="1:6" ht="23" x14ac:dyDescent="0.25">
      <c r="A66" t="s">
        <v>34</v>
      </c>
      <c r="B66">
        <v>2</v>
      </c>
      <c r="C66" s="3">
        <v>405.15695299999999</v>
      </c>
      <c r="D66">
        <f t="shared" ref="D66:D71" si="18">C66/10</f>
        <v>40.515695299999997</v>
      </c>
      <c r="E66">
        <f>D65/D66</f>
        <v>1.5468267059457326</v>
      </c>
      <c r="F66">
        <f t="shared" ref="F66:F71" si="19">E66/B66</f>
        <v>0.77341335297286629</v>
      </c>
    </row>
    <row r="67" spans="1:6" ht="23" x14ac:dyDescent="0.25">
      <c r="B67">
        <v>4</v>
      </c>
      <c r="C67" s="3">
        <v>220.171603</v>
      </c>
      <c r="D67">
        <f t="shared" si="18"/>
        <v>22.0171603</v>
      </c>
      <c r="E67">
        <f>D65/D67</f>
        <v>2.8464506160678673</v>
      </c>
      <c r="F67">
        <f t="shared" si="19"/>
        <v>0.71161265401696683</v>
      </c>
    </row>
    <row r="68" spans="1:6" ht="23" x14ac:dyDescent="0.25">
      <c r="B68">
        <v>5</v>
      </c>
      <c r="C68" s="3">
        <v>183.95160200000001</v>
      </c>
      <c r="D68">
        <f t="shared" si="18"/>
        <v>18.395160199999999</v>
      </c>
      <c r="E68">
        <f>D65/D68</f>
        <v>3.4069156679592276</v>
      </c>
      <c r="F68">
        <f t="shared" si="19"/>
        <v>0.68138313359184555</v>
      </c>
    </row>
    <row r="69" spans="1:6" ht="23" x14ac:dyDescent="0.25">
      <c r="B69">
        <v>8</v>
      </c>
      <c r="C69" s="3">
        <v>123.525052</v>
      </c>
      <c r="D69">
        <f t="shared" si="18"/>
        <v>12.3525052</v>
      </c>
      <c r="E69">
        <f>D65/D69</f>
        <v>5.0735262592724917</v>
      </c>
      <c r="F69">
        <f t="shared" si="19"/>
        <v>0.63419078240906146</v>
      </c>
    </row>
    <row r="70" spans="1:6" ht="23" x14ac:dyDescent="0.25">
      <c r="B70">
        <v>10</v>
      </c>
      <c r="C70" s="3">
        <v>109.82567299999999</v>
      </c>
      <c r="D70">
        <f t="shared" si="18"/>
        <v>10.982567299999999</v>
      </c>
      <c r="E70">
        <f>D65/D70</f>
        <v>5.7063852001161877</v>
      </c>
      <c r="F70">
        <f t="shared" si="19"/>
        <v>0.57063852001161874</v>
      </c>
    </row>
    <row r="71" spans="1:6" ht="23" x14ac:dyDescent="0.25">
      <c r="B71">
        <v>16</v>
      </c>
      <c r="C71" s="3">
        <v>82.784891000000002</v>
      </c>
      <c r="D71">
        <f t="shared" si="18"/>
        <v>8.2784890999999998</v>
      </c>
      <c r="E71">
        <f>D65/D71</f>
        <v>7.5703137061568393</v>
      </c>
      <c r="F71">
        <f t="shared" si="19"/>
        <v>0.47314460663480246</v>
      </c>
    </row>
    <row r="76" spans="1:6" x14ac:dyDescent="0.2">
      <c r="A76" t="s">
        <v>25</v>
      </c>
      <c r="B76" t="s">
        <v>32</v>
      </c>
      <c r="C76" t="s">
        <v>29</v>
      </c>
      <c r="D76" t="s">
        <v>30</v>
      </c>
      <c r="E76" t="s">
        <v>31</v>
      </c>
      <c r="F76" t="s">
        <v>35</v>
      </c>
    </row>
    <row r="77" spans="1:6" ht="23" x14ac:dyDescent="0.25">
      <c r="A77" t="s">
        <v>33</v>
      </c>
      <c r="B77">
        <v>1</v>
      </c>
      <c r="C77" s="3">
        <v>650.55348400000003</v>
      </c>
      <c r="D77">
        <f>C77/10</f>
        <v>65.0553484</v>
      </c>
      <c r="E77">
        <f>D77/D77</f>
        <v>1</v>
      </c>
      <c r="F77">
        <f>E77/B77</f>
        <v>1</v>
      </c>
    </row>
    <row r="78" spans="1:6" x14ac:dyDescent="0.2">
      <c r="A78" t="s">
        <v>39</v>
      </c>
      <c r="B78">
        <v>2</v>
      </c>
      <c r="C78">
        <v>399.92167499999999</v>
      </c>
      <c r="D78">
        <f t="shared" ref="D78:D83" si="20">C78/10</f>
        <v>39.992167500000001</v>
      </c>
      <c r="E78">
        <f>D77/D78</f>
        <v>1.6267022386321022</v>
      </c>
      <c r="F78">
        <f t="shared" ref="F78:F83" si="21">E78/B78</f>
        <v>0.81335111931605109</v>
      </c>
    </row>
    <row r="79" spans="1:6" ht="23" x14ac:dyDescent="0.25">
      <c r="B79">
        <v>4</v>
      </c>
      <c r="C79" s="3">
        <v>214.25921199999999</v>
      </c>
      <c r="D79">
        <f t="shared" si="20"/>
        <v>21.425921199999998</v>
      </c>
      <c r="E79">
        <f>D77/D79</f>
        <v>3.0362917791371324</v>
      </c>
      <c r="F79">
        <f t="shared" si="21"/>
        <v>0.75907294478428311</v>
      </c>
    </row>
    <row r="80" spans="1:6" ht="23" x14ac:dyDescent="0.25">
      <c r="B80">
        <v>5</v>
      </c>
      <c r="C80" s="3"/>
      <c r="D80">
        <f t="shared" si="20"/>
        <v>0</v>
      </c>
      <c r="E80" t="e">
        <f>D77/D80</f>
        <v>#DIV/0!</v>
      </c>
      <c r="F80" t="e">
        <f t="shared" si="21"/>
        <v>#DIV/0!</v>
      </c>
    </row>
    <row r="81" spans="2:6" ht="23" x14ac:dyDescent="0.25">
      <c r="B81">
        <v>8</v>
      </c>
      <c r="C81" s="3">
        <v>123.288499</v>
      </c>
      <c r="D81">
        <f t="shared" si="20"/>
        <v>12.3288499</v>
      </c>
      <c r="E81">
        <f>D77/D81</f>
        <v>5.27667616425438</v>
      </c>
      <c r="F81">
        <f t="shared" si="21"/>
        <v>0.6595845205317975</v>
      </c>
    </row>
    <row r="82" spans="2:6" ht="23" x14ac:dyDescent="0.25">
      <c r="B82">
        <v>10</v>
      </c>
      <c r="C82" s="3">
        <v>108.814108</v>
      </c>
      <c r="D82">
        <f t="shared" si="20"/>
        <v>10.881410800000001</v>
      </c>
      <c r="E82">
        <f>D77/D82</f>
        <v>5.9785766382425329</v>
      </c>
      <c r="F82">
        <f t="shared" si="21"/>
        <v>0.59785766382425332</v>
      </c>
    </row>
    <row r="83" spans="2:6" ht="23" x14ac:dyDescent="0.25">
      <c r="B83">
        <v>16</v>
      </c>
      <c r="C83" s="3">
        <v>81.939746</v>
      </c>
      <c r="D83">
        <f t="shared" si="20"/>
        <v>8.1939746000000007</v>
      </c>
      <c r="E83">
        <f>D77/D83</f>
        <v>7.9394129925665125</v>
      </c>
      <c r="F83">
        <f t="shared" si="21"/>
        <v>0.49621331203540703</v>
      </c>
    </row>
    <row r="84" spans="2:6" ht="23" x14ac:dyDescent="0.25">
      <c r="C84" s="3">
        <v>351.38062300000001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1_process_1_thread</vt:lpstr>
      <vt:lpstr>uniform</vt:lpstr>
      <vt:lpstr>coherent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2020-02-05T20:32:41Z</dcterms:created>
  <dcterms:modified xsi:type="dcterms:W3CDTF">2020-02-25T12:04:51Z</dcterms:modified>
</cp:coreProperties>
</file>