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tgersconnect-my.sharepoint.com/personal/ada149_scarletmail_rutgers_edu/Documents/OrganicsGH/Organic_GH_Analysis/data/interim/"/>
    </mc:Choice>
  </mc:AlternateContent>
  <xr:revisionPtr revIDLastSave="943" documentId="8_{5E3D5231-543A-4AB4-AAE8-75015C798DAA}" xr6:coauthVersionLast="47" xr6:coauthVersionMax="47" xr10:uidLastSave="{2F20005F-27F6-4A60-AC55-F55A5A2D5DB1}"/>
  <bookViews>
    <workbookView xWindow="19090" yWindow="-110" windowWidth="19420" windowHeight="10300" xr2:uid="{74E49CFB-2459-C643-AEA2-847332715D3A}"/>
  </bookViews>
  <sheets>
    <sheet name="OrganicThermo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0" l="1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7" i="10"/>
  <c r="G8" i="10"/>
  <c r="H8" i="10" s="1"/>
  <c r="M8" i="10" s="1"/>
  <c r="G9" i="10"/>
  <c r="H9" i="10" s="1"/>
  <c r="M9" i="10" s="1"/>
  <c r="G10" i="10"/>
  <c r="H10" i="10" s="1"/>
  <c r="M10" i="10" s="1"/>
  <c r="G11" i="10"/>
  <c r="H11" i="10" s="1"/>
  <c r="M11" i="10" s="1"/>
  <c r="G12" i="10"/>
  <c r="H12" i="10" s="1"/>
  <c r="M12" i="10" s="1"/>
  <c r="G13" i="10"/>
  <c r="H13" i="10" s="1"/>
  <c r="M13" i="10" s="1"/>
  <c r="G14" i="10"/>
  <c r="H14" i="10" s="1"/>
  <c r="M14" i="10" s="1"/>
  <c r="G15" i="10"/>
  <c r="H15" i="10" s="1"/>
  <c r="M15" i="10" s="1"/>
  <c r="G16" i="10"/>
  <c r="H16" i="10" s="1"/>
  <c r="M16" i="10" s="1"/>
  <c r="G17" i="10"/>
  <c r="H17" i="10"/>
  <c r="M17" i="10" s="1"/>
  <c r="G18" i="10"/>
  <c r="H18" i="10" s="1"/>
  <c r="M18" i="10" s="1"/>
  <c r="G19" i="10"/>
  <c r="H19" i="10" s="1"/>
  <c r="M19" i="10" s="1"/>
  <c r="G20" i="10"/>
  <c r="H20" i="10" s="1"/>
  <c r="M20" i="10" s="1"/>
  <c r="G21" i="10"/>
  <c r="H21" i="10" s="1"/>
  <c r="M21" i="10" s="1"/>
  <c r="G22" i="10"/>
  <c r="H22" i="10" s="1"/>
  <c r="M22" i="10" s="1"/>
  <c r="G23" i="10"/>
  <c r="H23" i="10" s="1"/>
  <c r="M23" i="10" s="1"/>
  <c r="G24" i="10"/>
  <c r="H24" i="10" s="1"/>
  <c r="M24" i="10" s="1"/>
  <c r="G25" i="10"/>
  <c r="H25" i="10" s="1"/>
  <c r="M25" i="10" s="1"/>
  <c r="G26" i="10"/>
  <c r="H26" i="10" s="1"/>
  <c r="M26" i="10" s="1"/>
  <c r="G27" i="10"/>
  <c r="H27" i="10" s="1"/>
  <c r="M27" i="10" s="1"/>
  <c r="G28" i="10"/>
  <c r="H28" i="10" s="1"/>
  <c r="M28" i="10" s="1"/>
  <c r="G29" i="10"/>
  <c r="H29" i="10"/>
  <c r="M29" i="10" s="1"/>
  <c r="G30" i="10"/>
  <c r="H30" i="10" s="1"/>
  <c r="M30" i="10" s="1"/>
  <c r="G31" i="10"/>
  <c r="H31" i="10" s="1"/>
  <c r="M31" i="10" s="1"/>
  <c r="G32" i="10"/>
  <c r="H32" i="10" s="1"/>
  <c r="M32" i="10" s="1"/>
  <c r="G33" i="10"/>
  <c r="H33" i="10" s="1"/>
  <c r="M33" i="10" s="1"/>
  <c r="G34" i="10"/>
  <c r="H34" i="10" s="1"/>
  <c r="M34" i="10" s="1"/>
  <c r="G35" i="10"/>
  <c r="H35" i="10" s="1"/>
  <c r="M35" i="10" s="1"/>
  <c r="G36" i="10"/>
  <c r="H36" i="10" s="1"/>
  <c r="M36" i="10" s="1"/>
  <c r="G37" i="10"/>
  <c r="H37" i="10" s="1"/>
  <c r="M37" i="10" s="1"/>
  <c r="G38" i="10"/>
  <c r="H38" i="10" s="1"/>
  <c r="M38" i="10" s="1"/>
  <c r="G39" i="10"/>
  <c r="H39" i="10" s="1"/>
  <c r="M39" i="10" s="1"/>
  <c r="G40" i="10"/>
  <c r="H40" i="10" s="1"/>
  <c r="M40" i="10" s="1"/>
  <c r="G41" i="10"/>
  <c r="H41" i="10" s="1"/>
  <c r="M41" i="10" s="1"/>
  <c r="G42" i="10"/>
  <c r="H42" i="10" s="1"/>
  <c r="M42" i="10" s="1"/>
  <c r="G43" i="10"/>
  <c r="H43" i="10" s="1"/>
  <c r="M43" i="10" s="1"/>
  <c r="G44" i="10"/>
  <c r="H44" i="10" s="1"/>
  <c r="M44" i="10" s="1"/>
  <c r="G45" i="10"/>
  <c r="H45" i="10"/>
  <c r="M45" i="10" s="1"/>
  <c r="G46" i="10"/>
  <c r="H46" i="10" s="1"/>
  <c r="M46" i="10" s="1"/>
  <c r="G47" i="10"/>
  <c r="H47" i="10" s="1"/>
  <c r="M47" i="10" s="1"/>
  <c r="G48" i="10"/>
  <c r="H48" i="10" s="1"/>
  <c r="M48" i="10" s="1"/>
  <c r="G49" i="10"/>
  <c r="H49" i="10" s="1"/>
  <c r="M49" i="10" s="1"/>
  <c r="G50" i="10"/>
  <c r="H50" i="10" s="1"/>
  <c r="M50" i="10" s="1"/>
  <c r="G51" i="10"/>
  <c r="H51" i="10" s="1"/>
  <c r="M51" i="10" s="1"/>
  <c r="G52" i="10"/>
  <c r="H52" i="10" s="1"/>
  <c r="M52" i="10" s="1"/>
  <c r="G53" i="10"/>
  <c r="H53" i="10" s="1"/>
  <c r="M53" i="10" s="1"/>
  <c r="G54" i="10"/>
  <c r="H54" i="10" s="1"/>
  <c r="M54" i="10" s="1"/>
  <c r="G55" i="10"/>
  <c r="H55" i="10" s="1"/>
  <c r="M55" i="10" s="1"/>
  <c r="G56" i="10"/>
  <c r="H56" i="10" s="1"/>
  <c r="M56" i="10" s="1"/>
  <c r="G57" i="10"/>
  <c r="H57" i="10" s="1"/>
  <c r="M57" i="10" s="1"/>
  <c r="G58" i="10"/>
  <c r="H58" i="10" s="1"/>
  <c r="M58" i="10" s="1"/>
  <c r="G59" i="10"/>
  <c r="H59" i="10"/>
  <c r="M59" i="10" s="1"/>
  <c r="G60" i="10"/>
  <c r="H60" i="10" s="1"/>
  <c r="M60" i="10" s="1"/>
  <c r="G7" i="10"/>
  <c r="H7" i="10" s="1"/>
  <c r="M7" i="10" s="1"/>
</calcChain>
</file>

<file path=xl/sharedStrings.xml><?xml version="1.0" encoding="utf-8"?>
<sst xmlns="http://schemas.openxmlformats.org/spreadsheetml/2006/main" count="193" uniqueCount="124">
  <si>
    <t>O</t>
  </si>
  <si>
    <t>Compound</t>
  </si>
  <si>
    <t>Formula</t>
  </si>
  <si>
    <t>C</t>
  </si>
  <si>
    <t>H</t>
  </si>
  <si>
    <t>Alkanes</t>
  </si>
  <si>
    <t>Methane</t>
  </si>
  <si>
    <t>Ethane</t>
  </si>
  <si>
    <t>Propane</t>
  </si>
  <si>
    <t>Butane</t>
  </si>
  <si>
    <t>Pentane</t>
  </si>
  <si>
    <t>Hexane</t>
  </si>
  <si>
    <t>Heptane</t>
  </si>
  <si>
    <t>Octane</t>
  </si>
  <si>
    <t>Nonane</t>
  </si>
  <si>
    <t>Decane</t>
  </si>
  <si>
    <t>Undecane</t>
  </si>
  <si>
    <t>Dodecane</t>
  </si>
  <si>
    <t>Branched Alkanes</t>
  </si>
  <si>
    <t>2-Methylpropane</t>
  </si>
  <si>
    <t>2-Methylbutane</t>
  </si>
  <si>
    <t>2-Methylpentane</t>
  </si>
  <si>
    <t>2-Methylhexane</t>
  </si>
  <si>
    <t>2-Methylheptane</t>
  </si>
  <si>
    <t>2,2-Dimethylpropane</t>
  </si>
  <si>
    <t>Cyclopropane</t>
  </si>
  <si>
    <t>Cyclopentane</t>
  </si>
  <si>
    <t>Cyclohexane</t>
  </si>
  <si>
    <t>Alkenes</t>
  </si>
  <si>
    <t>Ethene</t>
  </si>
  <si>
    <t>Propene</t>
  </si>
  <si>
    <t>But-1-ene</t>
  </si>
  <si>
    <t>Buta-1,2-diene</t>
  </si>
  <si>
    <t>Buta-1,3-diene</t>
  </si>
  <si>
    <t>Alkynes</t>
  </si>
  <si>
    <t>Ethyne</t>
  </si>
  <si>
    <t>Propyne</t>
  </si>
  <si>
    <t>2-Butyne</t>
  </si>
  <si>
    <t>Arenes</t>
  </si>
  <si>
    <t>Benzene</t>
  </si>
  <si>
    <t>Methylbenzene</t>
  </si>
  <si>
    <t>Ethylbenzene</t>
  </si>
  <si>
    <t>Propylbenzene</t>
  </si>
  <si>
    <t>1,2-Dimethylbenzene</t>
  </si>
  <si>
    <t>1,3-Dimethylbenzene</t>
  </si>
  <si>
    <t>1,4-Dimethylbenzene</t>
  </si>
  <si>
    <t>Alcohols</t>
  </si>
  <si>
    <t>Methanol</t>
  </si>
  <si>
    <t>Ethanol</t>
  </si>
  <si>
    <t>Propan-1-ol</t>
  </si>
  <si>
    <t>Propan-2-ol</t>
  </si>
  <si>
    <t>Butan-1-ol</t>
  </si>
  <si>
    <t>Pentan-1-ol</t>
  </si>
  <si>
    <t>Hexan-1-ol</t>
  </si>
  <si>
    <t>Heptan-1-ol</t>
  </si>
  <si>
    <t>Octan-1-ol</t>
  </si>
  <si>
    <t>Ethan-1,2-diol</t>
  </si>
  <si>
    <t>G</t>
  </si>
  <si>
    <t>K</t>
  </si>
  <si>
    <t>Organic Compound Thermodynamic Data</t>
  </si>
  <si>
    <t>ΔHf (kJ/mol)</t>
  </si>
  <si>
    <t>ΔGf (kJ/mol)</t>
  </si>
  <si>
    <t>Assumed at 25C from NIST WebBook</t>
  </si>
  <si>
    <t>CH4</t>
  </si>
  <si>
    <t>T0</t>
  </si>
  <si>
    <t>S0 carbon</t>
  </si>
  <si>
    <t>J/molK</t>
  </si>
  <si>
    <t>S0 H2</t>
  </si>
  <si>
    <t>ΔSf (J/molK)</t>
  </si>
  <si>
    <t>S0 (J/molK)</t>
  </si>
  <si>
    <t>C2H2</t>
  </si>
  <si>
    <t>C2H4</t>
  </si>
  <si>
    <t>C2H6</t>
  </si>
  <si>
    <t>C3H6</t>
  </si>
  <si>
    <t>C3H8</t>
  </si>
  <si>
    <t>C4H10</t>
  </si>
  <si>
    <t>C5H12</t>
  </si>
  <si>
    <t>C6H6</t>
  </si>
  <si>
    <t>Standard State</t>
  </si>
  <si>
    <t>L</t>
  </si>
  <si>
    <t>C7H8</t>
  </si>
  <si>
    <t>C6H12</t>
  </si>
  <si>
    <t>C8H18</t>
  </si>
  <si>
    <t>S</t>
  </si>
  <si>
    <t>S0 O2</t>
  </si>
  <si>
    <t>Family</t>
  </si>
  <si>
    <t>Carboxylic acids</t>
  </si>
  <si>
    <t>Formic Acid</t>
  </si>
  <si>
    <t>HCOOH</t>
  </si>
  <si>
    <t>Acetic Acid</t>
  </si>
  <si>
    <t>CH3COOH</t>
  </si>
  <si>
    <t>Oxalic Acid</t>
  </si>
  <si>
    <t>(COOH)2</t>
  </si>
  <si>
    <t>Benzoic Acid</t>
  </si>
  <si>
    <t>C6H5COOH</t>
  </si>
  <si>
    <t>C614</t>
  </si>
  <si>
    <t>C7H16</t>
  </si>
  <si>
    <t>C9H20</t>
  </si>
  <si>
    <t>C10H22</t>
  </si>
  <si>
    <t>C11H24</t>
  </si>
  <si>
    <t>C12H26</t>
  </si>
  <si>
    <t>Cyclohexanes</t>
  </si>
  <si>
    <t>C5H10</t>
  </si>
  <si>
    <t>C4H8</t>
  </si>
  <si>
    <t>trans-But-2-ene</t>
  </si>
  <si>
    <t>cis-But-2-ene</t>
  </si>
  <si>
    <t>C4H6</t>
  </si>
  <si>
    <t>Styrene</t>
  </si>
  <si>
    <t>C8H8</t>
  </si>
  <si>
    <t>1-Butyne</t>
  </si>
  <si>
    <t>C3H4</t>
  </si>
  <si>
    <t>C8H10</t>
  </si>
  <si>
    <t>C9H12</t>
  </si>
  <si>
    <t>CH4O</t>
  </si>
  <si>
    <t>C2H6O</t>
  </si>
  <si>
    <t>C3H8O</t>
  </si>
  <si>
    <t>C4H10O</t>
  </si>
  <si>
    <t>C5H12O</t>
  </si>
  <si>
    <t>C6H14O</t>
  </si>
  <si>
    <t>C7H16O</t>
  </si>
  <si>
    <t>C8H18O</t>
  </si>
  <si>
    <t>C2H6O2</t>
  </si>
  <si>
    <t>ΔHf/C</t>
  </si>
  <si>
    <t>ΔGf/C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</si>
</sst>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00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Gf vs Hf of Organics</a:t>
            </a:r>
          </a:p>
        </c:rich>
      </c:tx>
      <c:layout>
        <c:manualLayout>
          <c:xMode val="edge"/>
          <c:yMode val="edge"/>
          <c:x val="0.37610696004893979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61846656556985"/>
          <c:y val="0.15319444444444447"/>
          <c:w val="0.76584185015101025"/>
          <c:h val="0.65802555930508688"/>
        </c:manualLayout>
      </c:layout>
      <c:scatterChart>
        <c:scatterStyle val="lineMarker"/>
        <c:varyColors val="0"/>
        <c:ser>
          <c:idx val="0"/>
          <c:order val="0"/>
          <c:tx>
            <c:v>organics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18919049105826"/>
                  <c:y val="-6.0379952505936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OrganicThermoData!$E$7:$E$60</c:f>
              <c:numCache>
                <c:formatCode>0.00</c:formatCode>
                <c:ptCount val="54"/>
                <c:pt idx="0">
                  <c:v>-74.87</c:v>
                </c:pt>
                <c:pt idx="1">
                  <c:v>-84</c:v>
                </c:pt>
                <c:pt idx="2">
                  <c:v>-104.7</c:v>
                </c:pt>
                <c:pt idx="3">
                  <c:v>-125.6</c:v>
                </c:pt>
                <c:pt idx="4">
                  <c:v>-146.80000000000001</c:v>
                </c:pt>
                <c:pt idx="5">
                  <c:v>-198.7</c:v>
                </c:pt>
                <c:pt idx="6">
                  <c:v>-224.4</c:v>
                </c:pt>
                <c:pt idx="7">
                  <c:v>-250.3</c:v>
                </c:pt>
                <c:pt idx="8">
                  <c:v>-274.7</c:v>
                </c:pt>
                <c:pt idx="9">
                  <c:v>-301</c:v>
                </c:pt>
                <c:pt idx="10">
                  <c:v>-327.2</c:v>
                </c:pt>
                <c:pt idx="11">
                  <c:v>-352.1</c:v>
                </c:pt>
                <c:pt idx="12">
                  <c:v>-134.19999999999999</c:v>
                </c:pt>
                <c:pt idx="13">
                  <c:v>-178.2</c:v>
                </c:pt>
                <c:pt idx="14">
                  <c:v>-204.3</c:v>
                </c:pt>
                <c:pt idx="15">
                  <c:v>-229.8</c:v>
                </c:pt>
                <c:pt idx="16">
                  <c:v>-255.2</c:v>
                </c:pt>
                <c:pt idx="17">
                  <c:v>-167.9</c:v>
                </c:pt>
                <c:pt idx="18">
                  <c:v>53.3</c:v>
                </c:pt>
                <c:pt idx="19">
                  <c:v>-105.6</c:v>
                </c:pt>
                <c:pt idx="20">
                  <c:v>-157.69999999999999</c:v>
                </c:pt>
                <c:pt idx="21" formatCode="General">
                  <c:v>52.47</c:v>
                </c:pt>
                <c:pt idx="22" formatCode="General">
                  <c:v>20.41</c:v>
                </c:pt>
                <c:pt idx="23" formatCode="General">
                  <c:v>-0.63</c:v>
                </c:pt>
                <c:pt idx="24" formatCode="General">
                  <c:v>-10.8</c:v>
                </c:pt>
                <c:pt idx="25" formatCode="General">
                  <c:v>-7.7</c:v>
                </c:pt>
                <c:pt idx="26" formatCode="General">
                  <c:v>162.19999999999999</c:v>
                </c:pt>
                <c:pt idx="27" formatCode="General">
                  <c:v>108.8</c:v>
                </c:pt>
                <c:pt idx="28" formatCode="General">
                  <c:v>103.4</c:v>
                </c:pt>
                <c:pt idx="29" formatCode="General">
                  <c:v>226.73</c:v>
                </c:pt>
                <c:pt idx="30" formatCode="General">
                  <c:v>185.4</c:v>
                </c:pt>
                <c:pt idx="31" formatCode="General">
                  <c:v>165.2</c:v>
                </c:pt>
                <c:pt idx="32" formatCode="General">
                  <c:v>145.1</c:v>
                </c:pt>
                <c:pt idx="33" formatCode="General">
                  <c:v>49</c:v>
                </c:pt>
                <c:pt idx="34" formatCode="General">
                  <c:v>12</c:v>
                </c:pt>
                <c:pt idx="35" formatCode="General">
                  <c:v>-12.5</c:v>
                </c:pt>
                <c:pt idx="36" formatCode="General">
                  <c:v>-38.4</c:v>
                </c:pt>
                <c:pt idx="37" formatCode="General">
                  <c:v>-24.4</c:v>
                </c:pt>
                <c:pt idx="38" formatCode="General">
                  <c:v>-25.4</c:v>
                </c:pt>
                <c:pt idx="39" formatCode="General">
                  <c:v>-24.4</c:v>
                </c:pt>
                <c:pt idx="40" formatCode="General">
                  <c:v>-238.4</c:v>
                </c:pt>
                <c:pt idx="41" formatCode="General">
                  <c:v>-276</c:v>
                </c:pt>
                <c:pt idx="42" formatCode="General">
                  <c:v>-302.54000000000002</c:v>
                </c:pt>
                <c:pt idx="43" formatCode="General">
                  <c:v>-317</c:v>
                </c:pt>
                <c:pt idx="44" formatCode="General">
                  <c:v>-328</c:v>
                </c:pt>
                <c:pt idx="45" formatCode="General">
                  <c:v>-351.6</c:v>
                </c:pt>
                <c:pt idx="46" formatCode="General">
                  <c:v>-377.5</c:v>
                </c:pt>
                <c:pt idx="47" formatCode="General">
                  <c:v>-403.4</c:v>
                </c:pt>
                <c:pt idx="48" formatCode="General">
                  <c:v>-426.6</c:v>
                </c:pt>
                <c:pt idx="49" formatCode="General">
                  <c:v>-460</c:v>
                </c:pt>
                <c:pt idx="50" formatCode="General">
                  <c:v>-425.5</c:v>
                </c:pt>
                <c:pt idx="51" formatCode="General">
                  <c:v>-483.52</c:v>
                </c:pt>
                <c:pt idx="52" formatCode="General">
                  <c:v>-828.93</c:v>
                </c:pt>
                <c:pt idx="53" formatCode="General">
                  <c:v>-384.8</c:v>
                </c:pt>
              </c:numCache>
            </c:numRef>
          </c:xVal>
          <c:yVal>
            <c:numRef>
              <c:f>OrganicThermoData!$H$7:$H$60</c:f>
              <c:numCache>
                <c:formatCode>0.00</c:formatCode>
                <c:ptCount val="54"/>
                <c:pt idx="0">
                  <c:v>-50.736844550000001</c:v>
                </c:pt>
                <c:pt idx="1">
                  <c:v>-32.090296100000003</c:v>
                </c:pt>
                <c:pt idx="2">
                  <c:v>-24.107371650000019</c:v>
                </c:pt>
                <c:pt idx="3">
                  <c:v>-16.288669199999987</c:v>
                </c:pt>
                <c:pt idx="4">
                  <c:v>-8.0335362499999974</c:v>
                </c:pt>
                <c:pt idx="5">
                  <c:v>-3.7999413000000004</c:v>
                </c:pt>
                <c:pt idx="6">
                  <c:v>1.5085531500000116</c:v>
                </c:pt>
                <c:pt idx="7">
                  <c:v>6.5812695999999846</c:v>
                </c:pt>
                <c:pt idx="8">
                  <c:v>13.201690050000082</c:v>
                </c:pt>
                <c:pt idx="9">
                  <c:v>17.996647999999993</c:v>
                </c:pt>
                <c:pt idx="10">
                  <c:v>22.888624449999952</c:v>
                </c:pt>
                <c:pt idx="11">
                  <c:v>28.988174399999991</c:v>
                </c:pt>
                <c:pt idx="12">
                  <c:v>-18.895854199999974</c:v>
                </c:pt>
                <c:pt idx="13">
                  <c:v>-13.372244749999965</c:v>
                </c:pt>
                <c:pt idx="14">
                  <c:v>32.935271649999976</c:v>
                </c:pt>
                <c:pt idx="15">
                  <c:v>38.369228599999985</c:v>
                </c:pt>
                <c:pt idx="16">
                  <c:v>43.816722050000067</c:v>
                </c:pt>
                <c:pt idx="17">
                  <c:v>-16.664903250000009</c:v>
                </c:pt>
                <c:pt idx="18">
                  <c:v>104.62324285</c:v>
                </c:pt>
                <c:pt idx="19">
                  <c:v>37.042413750000009</c:v>
                </c:pt>
                <c:pt idx="20">
                  <c:v>25.718302200000011</c:v>
                </c:pt>
                <c:pt idx="21">
                  <c:v>68.482443900000007</c:v>
                </c:pt>
                <c:pt idx="22">
                  <c:v>62.961669850000007</c:v>
                </c:pt>
                <c:pt idx="23">
                  <c:v>70.6433538</c:v>
                </c:pt>
                <c:pt idx="24">
                  <c:v>89.692053799999996</c:v>
                </c:pt>
                <c:pt idx="25">
                  <c:v>92.792053799999991</c:v>
                </c:pt>
                <c:pt idx="26">
                  <c:v>190.2744003</c:v>
                </c:pt>
                <c:pt idx="27">
                  <c:v>149.5249048</c:v>
                </c:pt>
                <c:pt idx="28">
                  <c:v>201.45676459999999</c:v>
                </c:pt>
                <c:pt idx="29">
                  <c:v>209.26318039999998</c:v>
                </c:pt>
                <c:pt idx="30">
                  <c:v>188.45872084999999</c:v>
                </c:pt>
                <c:pt idx="31">
                  <c:v>196.54808729999999</c:v>
                </c:pt>
                <c:pt idx="32">
                  <c:v>210.7740968</c:v>
                </c:pt>
                <c:pt idx="33">
                  <c:v>124.66391069999999</c:v>
                </c:pt>
                <c:pt idx="34">
                  <c:v>114.14350665000001</c:v>
                </c:pt>
                <c:pt idx="35">
                  <c:v>120.19285010000002</c:v>
                </c:pt>
                <c:pt idx="36">
                  <c:v>125.22382554999999</c:v>
                </c:pt>
                <c:pt idx="37">
                  <c:v>110.97321860000002</c:v>
                </c:pt>
                <c:pt idx="38">
                  <c:v>107.6536116</c:v>
                </c:pt>
                <c:pt idx="39">
                  <c:v>110.63511650000001</c:v>
                </c:pt>
                <c:pt idx="40">
                  <c:v>-166.07536929999998</c:v>
                </c:pt>
                <c:pt idx="41">
                  <c:v>-172.71457885000001</c:v>
                </c:pt>
                <c:pt idx="42">
                  <c:v>-168.37428890000004</c:v>
                </c:pt>
                <c:pt idx="43">
                  <c:v>-179.19089590000002</c:v>
                </c:pt>
                <c:pt idx="44">
                  <c:v>-162.95101744999999</c:v>
                </c:pt>
                <c:pt idx="45">
                  <c:v>-155.73930200000001</c:v>
                </c:pt>
                <c:pt idx="46">
                  <c:v>-149.43522605000001</c:v>
                </c:pt>
                <c:pt idx="47">
                  <c:v>-146.11265009999994</c:v>
                </c:pt>
                <c:pt idx="48">
                  <c:v>-137.55579914999998</c:v>
                </c:pt>
                <c:pt idx="49">
                  <c:v>-328.23081860000002</c:v>
                </c:pt>
                <c:pt idx="50">
                  <c:v>-362.94127255000001</c:v>
                </c:pt>
                <c:pt idx="51">
                  <c:v>-388.05952559999997</c:v>
                </c:pt>
                <c:pt idx="52">
                  <c:v>-698.62473509999995</c:v>
                </c:pt>
                <c:pt idx="53">
                  <c:v>-243.98047535000001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7-4166-8A4D-FC1F76E5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1408"/>
        <c:axId val="133531888"/>
      </c:scatterChart>
      <c:valAx>
        <c:axId val="1335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Hf (kJ/mol)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1888"/>
        <c:crosses val="autoZero"/>
        <c:crossBetween val="midCat"/>
      </c:valAx>
      <c:valAx>
        <c:axId val="1335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Gf (kJ/mol)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42711796442111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Gf/C vs Hf/C of Organics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OrganicThermoData!$M$6</c:f>
              <c:strCache>
                <c:ptCount val="1"/>
                <c:pt idx="0">
                  <c:v>ΔGf/C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98250218722661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OrganicThermoData!$L$7:$L$60</c:f>
              <c:numCache>
                <c:formatCode>0.00</c:formatCode>
                <c:ptCount val="54"/>
                <c:pt idx="0">
                  <c:v>-74.87</c:v>
                </c:pt>
                <c:pt idx="1">
                  <c:v>-42</c:v>
                </c:pt>
                <c:pt idx="2">
                  <c:v>-34.9</c:v>
                </c:pt>
                <c:pt idx="3">
                  <c:v>-31.4</c:v>
                </c:pt>
                <c:pt idx="4">
                  <c:v>-29.360000000000003</c:v>
                </c:pt>
                <c:pt idx="5">
                  <c:v>-33.116666666666667</c:v>
                </c:pt>
                <c:pt idx="6">
                  <c:v>-32.057142857142857</c:v>
                </c:pt>
                <c:pt idx="7">
                  <c:v>-31.287500000000001</c:v>
                </c:pt>
                <c:pt idx="8">
                  <c:v>-30.522222222222222</c:v>
                </c:pt>
                <c:pt idx="9">
                  <c:v>-30.1</c:v>
                </c:pt>
                <c:pt idx="10">
                  <c:v>-29.745454545454546</c:v>
                </c:pt>
                <c:pt idx="11">
                  <c:v>-29.341666666666669</c:v>
                </c:pt>
                <c:pt idx="12">
                  <c:v>-33.549999999999997</c:v>
                </c:pt>
                <c:pt idx="13">
                  <c:v>-35.64</c:v>
                </c:pt>
                <c:pt idx="14">
                  <c:v>-29.185714285714287</c:v>
                </c:pt>
                <c:pt idx="15">
                  <c:v>-28.725000000000001</c:v>
                </c:pt>
                <c:pt idx="16">
                  <c:v>-28.355555555555554</c:v>
                </c:pt>
                <c:pt idx="17">
                  <c:v>-33.58</c:v>
                </c:pt>
                <c:pt idx="18">
                  <c:v>17.766666666666666</c:v>
                </c:pt>
                <c:pt idx="19">
                  <c:v>-21.119999999999997</c:v>
                </c:pt>
                <c:pt idx="20">
                  <c:v>-26.283333333333331</c:v>
                </c:pt>
                <c:pt idx="21">
                  <c:v>26.234999999999999</c:v>
                </c:pt>
                <c:pt idx="22">
                  <c:v>6.8033333333333337</c:v>
                </c:pt>
                <c:pt idx="23">
                  <c:v>-0.1575</c:v>
                </c:pt>
                <c:pt idx="24">
                  <c:v>-2.7</c:v>
                </c:pt>
                <c:pt idx="25">
                  <c:v>-1.925</c:v>
                </c:pt>
                <c:pt idx="26">
                  <c:v>40.549999999999997</c:v>
                </c:pt>
                <c:pt idx="27">
                  <c:v>27.2</c:v>
                </c:pt>
                <c:pt idx="28">
                  <c:v>12.925000000000001</c:v>
                </c:pt>
                <c:pt idx="29">
                  <c:v>113.36499999999999</c:v>
                </c:pt>
                <c:pt idx="30">
                  <c:v>61.800000000000004</c:v>
                </c:pt>
                <c:pt idx="31">
                  <c:v>41.3</c:v>
                </c:pt>
                <c:pt idx="32">
                  <c:v>36.274999999999999</c:v>
                </c:pt>
                <c:pt idx="33">
                  <c:v>8.1666666666666661</c:v>
                </c:pt>
                <c:pt idx="34">
                  <c:v>1.7142857142857142</c:v>
                </c:pt>
                <c:pt idx="35">
                  <c:v>-1.5625</c:v>
                </c:pt>
                <c:pt idx="36">
                  <c:v>-4.2666666666666666</c:v>
                </c:pt>
                <c:pt idx="37">
                  <c:v>-3.05</c:v>
                </c:pt>
                <c:pt idx="38">
                  <c:v>-3.1749999999999998</c:v>
                </c:pt>
                <c:pt idx="39">
                  <c:v>-3.05</c:v>
                </c:pt>
                <c:pt idx="40">
                  <c:v>-238.4</c:v>
                </c:pt>
                <c:pt idx="41">
                  <c:v>-138</c:v>
                </c:pt>
                <c:pt idx="42">
                  <c:v>-100.84666666666668</c:v>
                </c:pt>
                <c:pt idx="43">
                  <c:v>-105.66666666666667</c:v>
                </c:pt>
                <c:pt idx="44">
                  <c:v>-82</c:v>
                </c:pt>
                <c:pt idx="45">
                  <c:v>-70.320000000000007</c:v>
                </c:pt>
                <c:pt idx="46">
                  <c:v>-62.916666666666664</c:v>
                </c:pt>
                <c:pt idx="47">
                  <c:v>-57.628571428571426</c:v>
                </c:pt>
                <c:pt idx="48">
                  <c:v>-53.325000000000003</c:v>
                </c:pt>
                <c:pt idx="49">
                  <c:v>-230</c:v>
                </c:pt>
                <c:pt idx="50">
                  <c:v>-425.5</c:v>
                </c:pt>
                <c:pt idx="51">
                  <c:v>-241.76</c:v>
                </c:pt>
                <c:pt idx="52">
                  <c:v>-414.46499999999997</c:v>
                </c:pt>
                <c:pt idx="53">
                  <c:v>-54.971428571428575</c:v>
                </c:pt>
              </c:numCache>
            </c:numRef>
          </c:xVal>
          <c:yVal>
            <c:numRef>
              <c:f>OrganicThermoData!$M$7:$M$60</c:f>
              <c:numCache>
                <c:formatCode>0.00</c:formatCode>
                <c:ptCount val="54"/>
                <c:pt idx="0">
                  <c:v>-50.736844550000001</c:v>
                </c:pt>
                <c:pt idx="1">
                  <c:v>-16.045148050000002</c:v>
                </c:pt>
                <c:pt idx="2">
                  <c:v>-8.0357905500000069</c:v>
                </c:pt>
                <c:pt idx="3">
                  <c:v>-4.0721672999999967</c:v>
                </c:pt>
                <c:pt idx="4">
                  <c:v>-1.6067072499999995</c:v>
                </c:pt>
                <c:pt idx="5">
                  <c:v>-0.63332355000000007</c:v>
                </c:pt>
                <c:pt idx="6">
                  <c:v>0.21550759285714452</c:v>
                </c:pt>
                <c:pt idx="7">
                  <c:v>0.82265869999999808</c:v>
                </c:pt>
                <c:pt idx="8">
                  <c:v>1.4668544500000091</c:v>
                </c:pt>
                <c:pt idx="9">
                  <c:v>1.7996647999999993</c:v>
                </c:pt>
                <c:pt idx="10">
                  <c:v>2.0807840409090868</c:v>
                </c:pt>
                <c:pt idx="11">
                  <c:v>2.4156811999999994</c:v>
                </c:pt>
                <c:pt idx="12">
                  <c:v>-4.7239635499999935</c:v>
                </c:pt>
                <c:pt idx="13">
                  <c:v>-2.6744489499999928</c:v>
                </c:pt>
                <c:pt idx="14">
                  <c:v>4.7050388071428539</c:v>
                </c:pt>
                <c:pt idx="15">
                  <c:v>4.7961535749999982</c:v>
                </c:pt>
                <c:pt idx="16">
                  <c:v>4.8685246722222297</c:v>
                </c:pt>
                <c:pt idx="17">
                  <c:v>-3.3329806500000019</c:v>
                </c:pt>
                <c:pt idx="18">
                  <c:v>34.87441428333333</c:v>
                </c:pt>
                <c:pt idx="19">
                  <c:v>7.4084827500000019</c:v>
                </c:pt>
                <c:pt idx="20">
                  <c:v>4.2863837000000018</c:v>
                </c:pt>
                <c:pt idx="21">
                  <c:v>34.241221950000003</c:v>
                </c:pt>
                <c:pt idx="22">
                  <c:v>20.987223283333336</c:v>
                </c:pt>
                <c:pt idx="23">
                  <c:v>17.66083845</c:v>
                </c:pt>
                <c:pt idx="24">
                  <c:v>22.423013449999999</c:v>
                </c:pt>
                <c:pt idx="25">
                  <c:v>23.198013449999998</c:v>
                </c:pt>
                <c:pt idx="26">
                  <c:v>47.568600074999999</c:v>
                </c:pt>
                <c:pt idx="27">
                  <c:v>37.3812262</c:v>
                </c:pt>
                <c:pt idx="28">
                  <c:v>25.182095574999998</c:v>
                </c:pt>
                <c:pt idx="29">
                  <c:v>104.63159019999999</c:v>
                </c:pt>
                <c:pt idx="30">
                  <c:v>62.819573616666666</c:v>
                </c:pt>
                <c:pt idx="31">
                  <c:v>49.137021824999998</c:v>
                </c:pt>
                <c:pt idx="32">
                  <c:v>52.693524199999999</c:v>
                </c:pt>
                <c:pt idx="33">
                  <c:v>20.777318449999999</c:v>
                </c:pt>
                <c:pt idx="34">
                  <c:v>16.306215235714287</c:v>
                </c:pt>
                <c:pt idx="35">
                  <c:v>15.024106262500002</c:v>
                </c:pt>
                <c:pt idx="36">
                  <c:v>13.913758394444443</c:v>
                </c:pt>
                <c:pt idx="37">
                  <c:v>13.871652325000003</c:v>
                </c:pt>
                <c:pt idx="38">
                  <c:v>13.456701450000001</c:v>
                </c:pt>
                <c:pt idx="39">
                  <c:v>13.829389562500001</c:v>
                </c:pt>
                <c:pt idx="40">
                  <c:v>-166.07536929999998</c:v>
                </c:pt>
                <c:pt idx="41">
                  <c:v>-86.357289425000005</c:v>
                </c:pt>
                <c:pt idx="42">
                  <c:v>-56.12476296666668</c:v>
                </c:pt>
                <c:pt idx="43">
                  <c:v>-59.730298633333341</c:v>
                </c:pt>
                <c:pt idx="44">
                  <c:v>-40.737754362499999</c:v>
                </c:pt>
                <c:pt idx="45">
                  <c:v>-31.147860400000003</c:v>
                </c:pt>
                <c:pt idx="46">
                  <c:v>-24.905871008333335</c:v>
                </c:pt>
                <c:pt idx="47">
                  <c:v>-20.873235728571419</c:v>
                </c:pt>
                <c:pt idx="48">
                  <c:v>-17.194474893749998</c:v>
                </c:pt>
                <c:pt idx="49">
                  <c:v>-164.11540930000001</c:v>
                </c:pt>
                <c:pt idx="50">
                  <c:v>-362.94127255000001</c:v>
                </c:pt>
                <c:pt idx="51">
                  <c:v>-194.02976279999999</c:v>
                </c:pt>
                <c:pt idx="52">
                  <c:v>-349.31236754999998</c:v>
                </c:pt>
                <c:pt idx="53">
                  <c:v>-34.854353621428572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4-45C9-B323-71E1D7E3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422672"/>
        <c:axId val="348419792"/>
      </c:scatterChart>
      <c:valAx>
        <c:axId val="3484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Hf/C (kJ/mol)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19792"/>
        <c:crosses val="autoZero"/>
        <c:crossBetween val="midCat"/>
      </c:valAx>
      <c:valAx>
        <c:axId val="348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Gf/C (kJ/mol)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4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0</xdr:row>
      <xdr:rowOff>0</xdr:rowOff>
    </xdr:from>
    <xdr:to>
      <xdr:col>19</xdr:col>
      <xdr:colOff>457200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1E13-D2A1-E249-9823-99E18501A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16</xdr:row>
      <xdr:rowOff>4762</xdr:rowOff>
    </xdr:from>
    <xdr:to>
      <xdr:col>19</xdr:col>
      <xdr:colOff>461962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82FDC0-9DB6-3ED3-8AE3-4FB9B7973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D9CB-8235-4AAB-A613-42743D803B55}">
  <dimension ref="A1:M60"/>
  <sheetViews>
    <sheetView tabSelected="1" workbookViewId="0">
      <selection activeCell="H7" sqref="H7"/>
    </sheetView>
  </sheetViews>
  <sheetFormatPr defaultColWidth="9" defaultRowHeight="15.6" x14ac:dyDescent="0.3"/>
  <cols>
    <col min="1" max="1" width="12.8984375" style="1" customWidth="1"/>
    <col min="2" max="2" width="18.09765625" style="1" bestFit="1" customWidth="1"/>
    <col min="3" max="3" width="10.3984375" style="1" bestFit="1" customWidth="1"/>
    <col min="4" max="4" width="12.59765625" style="1" bestFit="1" customWidth="1"/>
    <col min="5" max="5" width="10.59765625" style="1" bestFit="1" customWidth="1"/>
    <col min="6" max="6" width="9.8984375" style="1" bestFit="1" customWidth="1"/>
    <col min="7" max="7" width="10.59765625" style="1" bestFit="1" customWidth="1"/>
    <col min="8" max="8" width="10.8984375" style="1" bestFit="1" customWidth="1"/>
    <col min="9" max="11" width="9" style="1"/>
    <col min="12" max="12" width="10.59765625" style="1" bestFit="1" customWidth="1"/>
    <col min="13" max="13" width="10.8984375" style="1" bestFit="1" customWidth="1"/>
    <col min="14" max="16384" width="9" style="1"/>
  </cols>
  <sheetData>
    <row r="1" spans="1:13" x14ac:dyDescent="0.3">
      <c r="A1" s="16" t="s">
        <v>59</v>
      </c>
      <c r="B1" s="16"/>
      <c r="C1" s="16"/>
      <c r="D1" s="16"/>
      <c r="E1" s="2"/>
      <c r="F1" s="1" t="s">
        <v>64</v>
      </c>
      <c r="G1" s="1">
        <v>298.14999999999998</v>
      </c>
      <c r="H1" s="1" t="s">
        <v>58</v>
      </c>
    </row>
    <row r="2" spans="1:13" x14ac:dyDescent="0.3">
      <c r="A2" s="17" t="s">
        <v>62</v>
      </c>
      <c r="B2" s="17"/>
      <c r="C2" s="17"/>
      <c r="D2" s="17"/>
      <c r="F2" s="1" t="s">
        <v>65</v>
      </c>
      <c r="G2" s="1">
        <v>5.8330000000000002</v>
      </c>
      <c r="H2" s="1" t="s">
        <v>66</v>
      </c>
    </row>
    <row r="3" spans="1:13" x14ac:dyDescent="0.3">
      <c r="F3" s="1" t="s">
        <v>67</v>
      </c>
      <c r="G3" s="1">
        <v>130.68</v>
      </c>
      <c r="H3" s="1" t="s">
        <v>66</v>
      </c>
    </row>
    <row r="4" spans="1:13" x14ac:dyDescent="0.3">
      <c r="F4" s="1" t="s">
        <v>84</v>
      </c>
      <c r="G4" s="1">
        <v>205.15</v>
      </c>
      <c r="H4" s="1" t="s">
        <v>66</v>
      </c>
    </row>
    <row r="6" spans="1:13" x14ac:dyDescent="0.3">
      <c r="A6" s="11" t="s">
        <v>85</v>
      </c>
      <c r="B6" s="11" t="s">
        <v>1</v>
      </c>
      <c r="C6" s="11" t="s">
        <v>2</v>
      </c>
      <c r="D6" s="11" t="s">
        <v>78</v>
      </c>
      <c r="E6" s="12" t="s">
        <v>60</v>
      </c>
      <c r="F6" s="11" t="s">
        <v>69</v>
      </c>
      <c r="G6" s="11" t="s">
        <v>68</v>
      </c>
      <c r="H6" s="11" t="s">
        <v>61</v>
      </c>
      <c r="I6" s="11" t="s">
        <v>3</v>
      </c>
      <c r="J6" s="11" t="s">
        <v>4</v>
      </c>
      <c r="K6" s="11" t="s">
        <v>0</v>
      </c>
      <c r="L6" s="12" t="s">
        <v>122</v>
      </c>
      <c r="M6" s="11" t="s">
        <v>123</v>
      </c>
    </row>
    <row r="7" spans="1:13" x14ac:dyDescent="0.3">
      <c r="A7" s="13" t="s">
        <v>5</v>
      </c>
      <c r="B7" s="4" t="s">
        <v>6</v>
      </c>
      <c r="C7" s="4" t="s">
        <v>63</v>
      </c>
      <c r="D7" s="4" t="s">
        <v>57</v>
      </c>
      <c r="E7" s="5">
        <v>-74.87</v>
      </c>
      <c r="F7" s="4">
        <v>186.25</v>
      </c>
      <c r="G7" s="5">
        <f>F7-(I7*$G$2)-($G$3*(J7/2))-($G$4*(K7/2))</f>
        <v>-80.943000000000012</v>
      </c>
      <c r="H7" s="5">
        <f>E7-($G$1*(G7/1000))</f>
        <v>-50.736844550000001</v>
      </c>
      <c r="I7" s="4">
        <v>1</v>
      </c>
      <c r="J7" s="4">
        <v>4</v>
      </c>
      <c r="K7" s="6">
        <v>0</v>
      </c>
      <c r="L7" s="3">
        <f>E7/I7</f>
        <v>-74.87</v>
      </c>
      <c r="M7" s="3">
        <f>H7/I7</f>
        <v>-50.736844550000001</v>
      </c>
    </row>
    <row r="8" spans="1:13" x14ac:dyDescent="0.3">
      <c r="A8" s="14"/>
      <c r="B8" s="1" t="s">
        <v>7</v>
      </c>
      <c r="C8" s="1" t="s">
        <v>72</v>
      </c>
      <c r="D8" s="1" t="s">
        <v>57</v>
      </c>
      <c r="E8" s="3">
        <v>-84</v>
      </c>
      <c r="F8" s="1">
        <v>229.6</v>
      </c>
      <c r="G8" s="3">
        <f t="shared" ref="G8:G60" si="0">F8-(I8*$G$2)-($G$3*(J8/2))-($G$4*(K8/2))</f>
        <v>-174.10600000000002</v>
      </c>
      <c r="H8" s="3">
        <f t="shared" ref="H8:H60" si="1">E8-($G$1*(G8/1000))</f>
        <v>-32.090296100000003</v>
      </c>
      <c r="I8" s="1">
        <v>2</v>
      </c>
      <c r="J8" s="1">
        <v>6</v>
      </c>
      <c r="K8" s="7">
        <v>0</v>
      </c>
      <c r="L8" s="3">
        <f t="shared" ref="L8:L60" si="2">E8/I8</f>
        <v>-42</v>
      </c>
      <c r="M8" s="3">
        <f t="shared" ref="M8:M60" si="3">H8/I8</f>
        <v>-16.045148050000002</v>
      </c>
    </row>
    <row r="9" spans="1:13" x14ac:dyDescent="0.3">
      <c r="A9" s="14"/>
      <c r="B9" s="1" t="s">
        <v>8</v>
      </c>
      <c r="C9" s="1" t="s">
        <v>74</v>
      </c>
      <c r="D9" s="1" t="s">
        <v>57</v>
      </c>
      <c r="E9" s="3">
        <v>-104.7</v>
      </c>
      <c r="F9" s="1">
        <v>269.91000000000003</v>
      </c>
      <c r="G9" s="3">
        <f t="shared" si="0"/>
        <v>-270.30899999999997</v>
      </c>
      <c r="H9" s="3">
        <f t="shared" si="1"/>
        <v>-24.107371650000019</v>
      </c>
      <c r="I9" s="1">
        <v>3</v>
      </c>
      <c r="J9" s="1">
        <v>8</v>
      </c>
      <c r="K9" s="7">
        <v>0</v>
      </c>
      <c r="L9" s="3">
        <f t="shared" si="2"/>
        <v>-34.9</v>
      </c>
      <c r="M9" s="3">
        <f t="shared" si="3"/>
        <v>-8.0357905500000069</v>
      </c>
    </row>
    <row r="10" spans="1:13" x14ac:dyDescent="0.3">
      <c r="A10" s="14"/>
      <c r="B10" s="1" t="s">
        <v>9</v>
      </c>
      <c r="C10" s="1" t="s">
        <v>75</v>
      </c>
      <c r="D10" s="1" t="s">
        <v>57</v>
      </c>
      <c r="E10" s="3">
        <v>-125.6</v>
      </c>
      <c r="F10" s="1">
        <v>310.10000000000002</v>
      </c>
      <c r="G10" s="3">
        <f t="shared" si="0"/>
        <v>-366.63200000000006</v>
      </c>
      <c r="H10" s="3">
        <f t="shared" si="1"/>
        <v>-16.288669199999987</v>
      </c>
      <c r="I10" s="1">
        <v>4</v>
      </c>
      <c r="J10" s="1">
        <v>10</v>
      </c>
      <c r="K10" s="7">
        <v>0</v>
      </c>
      <c r="L10" s="3">
        <f t="shared" si="2"/>
        <v>-31.4</v>
      </c>
      <c r="M10" s="3">
        <f t="shared" si="3"/>
        <v>-4.0721672999999967</v>
      </c>
    </row>
    <row r="11" spans="1:13" x14ac:dyDescent="0.3">
      <c r="A11" s="14"/>
      <c r="B11" s="1" t="s">
        <v>10</v>
      </c>
      <c r="C11" s="1" t="s">
        <v>76</v>
      </c>
      <c r="D11" s="1" t="s">
        <v>79</v>
      </c>
      <c r="E11" s="3">
        <v>-146.80000000000001</v>
      </c>
      <c r="F11" s="1">
        <v>347.82</v>
      </c>
      <c r="G11" s="3">
        <f t="shared" si="0"/>
        <v>-465.42500000000007</v>
      </c>
      <c r="H11" s="3">
        <f t="shared" si="1"/>
        <v>-8.0335362499999974</v>
      </c>
      <c r="I11" s="1">
        <v>5</v>
      </c>
      <c r="J11" s="1">
        <v>12</v>
      </c>
      <c r="K11" s="7">
        <v>0</v>
      </c>
      <c r="L11" s="3">
        <f t="shared" si="2"/>
        <v>-29.360000000000003</v>
      </c>
      <c r="M11" s="3">
        <f t="shared" si="3"/>
        <v>-1.6067072499999995</v>
      </c>
    </row>
    <row r="12" spans="1:13" x14ac:dyDescent="0.3">
      <c r="A12" s="14"/>
      <c r="B12" s="1" t="s">
        <v>11</v>
      </c>
      <c r="C12" s="1" t="s">
        <v>95</v>
      </c>
      <c r="D12" s="1" t="s">
        <v>79</v>
      </c>
      <c r="E12" s="3">
        <v>-198.7</v>
      </c>
      <c r="F12" s="1">
        <v>296.06</v>
      </c>
      <c r="G12" s="3">
        <f t="shared" si="0"/>
        <v>-653.69799999999998</v>
      </c>
      <c r="H12" s="3">
        <f t="shared" si="1"/>
        <v>-3.7999413000000004</v>
      </c>
      <c r="I12" s="1">
        <v>6</v>
      </c>
      <c r="J12" s="1">
        <v>14</v>
      </c>
      <c r="K12" s="7">
        <v>0</v>
      </c>
      <c r="L12" s="3">
        <f t="shared" si="2"/>
        <v>-33.116666666666667</v>
      </c>
      <c r="M12" s="3">
        <f t="shared" si="3"/>
        <v>-0.63332355000000007</v>
      </c>
    </row>
    <row r="13" spans="1:13" x14ac:dyDescent="0.3">
      <c r="A13" s="14"/>
      <c r="B13" s="1" t="s">
        <v>12</v>
      </c>
      <c r="C13" s="1" t="s">
        <v>96</v>
      </c>
      <c r="D13" s="1" t="s">
        <v>79</v>
      </c>
      <c r="E13" s="3">
        <v>-224.4</v>
      </c>
      <c r="F13" s="1">
        <v>328.57</v>
      </c>
      <c r="G13" s="3">
        <f t="shared" si="0"/>
        <v>-757.70100000000002</v>
      </c>
      <c r="H13" s="3">
        <f t="shared" si="1"/>
        <v>1.5085531500000116</v>
      </c>
      <c r="I13" s="1">
        <v>7</v>
      </c>
      <c r="J13" s="1">
        <v>16</v>
      </c>
      <c r="K13" s="7">
        <v>0</v>
      </c>
      <c r="L13" s="3">
        <f t="shared" si="2"/>
        <v>-32.057142857142857</v>
      </c>
      <c r="M13" s="3">
        <f t="shared" si="3"/>
        <v>0.21550759285714452</v>
      </c>
    </row>
    <row r="14" spans="1:13" x14ac:dyDescent="0.3">
      <c r="A14" s="14"/>
      <c r="B14" s="1" t="s">
        <v>13</v>
      </c>
      <c r="C14" s="1" t="s">
        <v>82</v>
      </c>
      <c r="D14" s="1" t="s">
        <v>79</v>
      </c>
      <c r="E14" s="3">
        <v>-250.3</v>
      </c>
      <c r="F14" s="1">
        <v>361.2</v>
      </c>
      <c r="G14" s="3">
        <f t="shared" si="0"/>
        <v>-861.58400000000006</v>
      </c>
      <c r="H14" s="3">
        <f t="shared" si="1"/>
        <v>6.5812695999999846</v>
      </c>
      <c r="I14" s="1">
        <v>8</v>
      </c>
      <c r="J14" s="1">
        <v>18</v>
      </c>
      <c r="K14" s="7">
        <v>0</v>
      </c>
      <c r="L14" s="3">
        <f t="shared" si="2"/>
        <v>-31.287500000000001</v>
      </c>
      <c r="M14" s="3">
        <f t="shared" si="3"/>
        <v>0.82265869999999808</v>
      </c>
    </row>
    <row r="15" spans="1:13" x14ac:dyDescent="0.3">
      <c r="A15" s="14"/>
      <c r="B15" s="1" t="s">
        <v>14</v>
      </c>
      <c r="C15" s="1" t="s">
        <v>97</v>
      </c>
      <c r="D15" s="1" t="s">
        <v>79</v>
      </c>
      <c r="E15" s="3">
        <v>-274.7</v>
      </c>
      <c r="F15" s="1">
        <v>393.67</v>
      </c>
      <c r="G15" s="3">
        <f t="shared" si="0"/>
        <v>-965.62700000000018</v>
      </c>
      <c r="H15" s="3">
        <f t="shared" si="1"/>
        <v>13.201690050000082</v>
      </c>
      <c r="I15" s="1">
        <v>9</v>
      </c>
      <c r="J15" s="1">
        <v>20</v>
      </c>
      <c r="K15" s="7">
        <v>0</v>
      </c>
      <c r="L15" s="3">
        <f t="shared" si="2"/>
        <v>-30.522222222222222</v>
      </c>
      <c r="M15" s="3">
        <f t="shared" si="3"/>
        <v>1.4668544500000091</v>
      </c>
    </row>
    <row r="16" spans="1:13" x14ac:dyDescent="0.3">
      <c r="A16" s="14"/>
      <c r="B16" s="1" t="s">
        <v>15</v>
      </c>
      <c r="C16" s="1" t="s">
        <v>98</v>
      </c>
      <c r="D16" s="1" t="s">
        <v>79</v>
      </c>
      <c r="E16" s="3">
        <v>-301</v>
      </c>
      <c r="F16" s="1">
        <v>425.89</v>
      </c>
      <c r="G16" s="3">
        <f t="shared" si="0"/>
        <v>-1069.92</v>
      </c>
      <c r="H16" s="3">
        <f t="shared" si="1"/>
        <v>17.996647999999993</v>
      </c>
      <c r="I16" s="1">
        <v>10</v>
      </c>
      <c r="J16" s="1">
        <v>22</v>
      </c>
      <c r="K16" s="7">
        <v>0</v>
      </c>
      <c r="L16" s="3">
        <f t="shared" si="2"/>
        <v>-30.1</v>
      </c>
      <c r="M16" s="3">
        <f t="shared" si="3"/>
        <v>1.7996647999999993</v>
      </c>
    </row>
    <row r="17" spans="1:13" x14ac:dyDescent="0.3">
      <c r="A17" s="14"/>
      <c r="B17" s="1" t="s">
        <v>16</v>
      </c>
      <c r="C17" s="1" t="s">
        <v>99</v>
      </c>
      <c r="D17" s="1" t="s">
        <v>79</v>
      </c>
      <c r="E17" s="3">
        <v>-327.2</v>
      </c>
      <c r="F17" s="1">
        <v>458.12</v>
      </c>
      <c r="G17" s="3">
        <f t="shared" si="0"/>
        <v>-1174.203</v>
      </c>
      <c r="H17" s="3">
        <f t="shared" si="1"/>
        <v>22.888624449999952</v>
      </c>
      <c r="I17" s="1">
        <v>11</v>
      </c>
      <c r="J17" s="1">
        <v>24</v>
      </c>
      <c r="K17" s="7">
        <v>0</v>
      </c>
      <c r="L17" s="3">
        <f t="shared" si="2"/>
        <v>-29.745454545454546</v>
      </c>
      <c r="M17" s="3">
        <f t="shared" si="3"/>
        <v>2.0807840409090868</v>
      </c>
    </row>
    <row r="18" spans="1:13" x14ac:dyDescent="0.3">
      <c r="A18" s="15"/>
      <c r="B18" s="8" t="s">
        <v>17</v>
      </c>
      <c r="C18" s="8" t="s">
        <v>100</v>
      </c>
      <c r="D18" s="8" t="s">
        <v>79</v>
      </c>
      <c r="E18" s="9">
        <v>-352.1</v>
      </c>
      <c r="F18" s="8">
        <v>490.66</v>
      </c>
      <c r="G18" s="9">
        <f t="shared" si="0"/>
        <v>-1278.1760000000002</v>
      </c>
      <c r="H18" s="9">
        <f t="shared" si="1"/>
        <v>28.988174399999991</v>
      </c>
      <c r="I18" s="8">
        <v>12</v>
      </c>
      <c r="J18" s="8">
        <v>26</v>
      </c>
      <c r="K18" s="10">
        <v>0</v>
      </c>
      <c r="L18" s="3">
        <f t="shared" si="2"/>
        <v>-29.341666666666669</v>
      </c>
      <c r="M18" s="3">
        <f t="shared" si="3"/>
        <v>2.4156811999999994</v>
      </c>
    </row>
    <row r="19" spans="1:13" x14ac:dyDescent="0.3">
      <c r="A19" s="13" t="s">
        <v>18</v>
      </c>
      <c r="B19" s="4" t="s">
        <v>19</v>
      </c>
      <c r="C19" s="4" t="s">
        <v>75</v>
      </c>
      <c r="D19" s="4" t="s">
        <v>57</v>
      </c>
      <c r="E19" s="5">
        <v>-134.19999999999999</v>
      </c>
      <c r="F19" s="4">
        <v>290</v>
      </c>
      <c r="G19" s="5">
        <f t="shared" si="0"/>
        <v>-386.73200000000008</v>
      </c>
      <c r="H19" s="5">
        <f t="shared" si="1"/>
        <v>-18.895854199999974</v>
      </c>
      <c r="I19" s="4">
        <v>4</v>
      </c>
      <c r="J19" s="4">
        <v>10</v>
      </c>
      <c r="K19" s="6">
        <v>0</v>
      </c>
      <c r="L19" s="3">
        <f t="shared" si="2"/>
        <v>-33.549999999999997</v>
      </c>
      <c r="M19" s="3">
        <f t="shared" si="3"/>
        <v>-4.7239635499999935</v>
      </c>
    </row>
    <row r="20" spans="1:13" x14ac:dyDescent="0.3">
      <c r="A20" s="14"/>
      <c r="B20" s="1" t="s">
        <v>20</v>
      </c>
      <c r="C20" s="1" t="s">
        <v>76</v>
      </c>
      <c r="D20" s="1" t="s">
        <v>79</v>
      </c>
      <c r="E20" s="3">
        <v>-178.2</v>
      </c>
      <c r="F20" s="1">
        <v>260.41000000000003</v>
      </c>
      <c r="G20" s="3">
        <f t="shared" si="0"/>
        <v>-552.83500000000004</v>
      </c>
      <c r="H20" s="3">
        <f t="shared" si="1"/>
        <v>-13.372244749999965</v>
      </c>
      <c r="I20" s="1">
        <v>5</v>
      </c>
      <c r="J20" s="1">
        <v>12</v>
      </c>
      <c r="K20" s="7">
        <v>0</v>
      </c>
      <c r="L20" s="3">
        <f t="shared" si="2"/>
        <v>-35.64</v>
      </c>
      <c r="M20" s="3">
        <f t="shared" si="3"/>
        <v>-2.6744489499999928</v>
      </c>
    </row>
    <row r="21" spans="1:13" ht="15.75" customHeight="1" x14ac:dyDescent="0.3">
      <c r="A21" s="14"/>
      <c r="B21" s="1" t="s">
        <v>21</v>
      </c>
      <c r="C21" s="1" t="s">
        <v>96</v>
      </c>
      <c r="D21" s="1" t="s">
        <v>79</v>
      </c>
      <c r="E21" s="3">
        <v>-204.3</v>
      </c>
      <c r="F21" s="1">
        <v>290.58</v>
      </c>
      <c r="G21" s="3">
        <f t="shared" si="0"/>
        <v>-795.69100000000003</v>
      </c>
      <c r="H21" s="3">
        <f t="shared" si="1"/>
        <v>32.935271649999976</v>
      </c>
      <c r="I21" s="1">
        <v>7</v>
      </c>
      <c r="J21" s="1">
        <v>16</v>
      </c>
      <c r="K21" s="7">
        <v>0</v>
      </c>
      <c r="L21" s="3">
        <f t="shared" si="2"/>
        <v>-29.185714285714287</v>
      </c>
      <c r="M21" s="3">
        <f t="shared" si="3"/>
        <v>4.7050388071428539</v>
      </c>
    </row>
    <row r="22" spans="1:13" x14ac:dyDescent="0.3">
      <c r="A22" s="14"/>
      <c r="B22" s="1" t="s">
        <v>22</v>
      </c>
      <c r="C22" s="1" t="s">
        <v>82</v>
      </c>
      <c r="D22" s="1" t="s">
        <v>79</v>
      </c>
      <c r="E22" s="3">
        <v>-229.8</v>
      </c>
      <c r="F22" s="1">
        <v>323.33999999999997</v>
      </c>
      <c r="G22" s="3">
        <f t="shared" si="0"/>
        <v>-899.44400000000019</v>
      </c>
      <c r="H22" s="3">
        <f t="shared" si="1"/>
        <v>38.369228599999985</v>
      </c>
      <c r="I22" s="1">
        <v>8</v>
      </c>
      <c r="J22" s="1">
        <v>18</v>
      </c>
      <c r="K22" s="7">
        <v>0</v>
      </c>
      <c r="L22" s="3">
        <f t="shared" si="2"/>
        <v>-28.725000000000001</v>
      </c>
      <c r="M22" s="3">
        <f t="shared" si="3"/>
        <v>4.7961535749999982</v>
      </c>
    </row>
    <row r="23" spans="1:13" ht="15.75" customHeight="1" x14ac:dyDescent="0.3">
      <c r="A23" s="14"/>
      <c r="B23" s="1" t="s">
        <v>23</v>
      </c>
      <c r="C23" s="1" t="s">
        <v>97</v>
      </c>
      <c r="D23" s="1" t="s">
        <v>79</v>
      </c>
      <c r="E23" s="3">
        <v>-255.2</v>
      </c>
      <c r="F23" s="1">
        <v>356.39</v>
      </c>
      <c r="G23" s="3">
        <f t="shared" si="0"/>
        <v>-1002.9070000000002</v>
      </c>
      <c r="H23" s="3">
        <f t="shared" si="1"/>
        <v>43.816722050000067</v>
      </c>
      <c r="I23" s="1">
        <v>9</v>
      </c>
      <c r="J23" s="1">
        <v>20</v>
      </c>
      <c r="K23" s="7">
        <v>0</v>
      </c>
      <c r="L23" s="3">
        <f t="shared" si="2"/>
        <v>-28.355555555555554</v>
      </c>
      <c r="M23" s="3">
        <f t="shared" si="3"/>
        <v>4.8685246722222297</v>
      </c>
    </row>
    <row r="24" spans="1:13" x14ac:dyDescent="0.3">
      <c r="A24" s="15"/>
      <c r="B24" s="8" t="s">
        <v>24</v>
      </c>
      <c r="C24" s="8" t="s">
        <v>76</v>
      </c>
      <c r="D24" s="8" t="s">
        <v>57</v>
      </c>
      <c r="E24" s="9">
        <v>-167.9</v>
      </c>
      <c r="F24" s="8">
        <v>306</v>
      </c>
      <c r="G24" s="9">
        <f t="shared" si="0"/>
        <v>-507.24500000000006</v>
      </c>
      <c r="H24" s="9">
        <f t="shared" si="1"/>
        <v>-16.664903250000009</v>
      </c>
      <c r="I24" s="8">
        <v>5</v>
      </c>
      <c r="J24" s="8">
        <v>12</v>
      </c>
      <c r="K24" s="10">
        <v>0</v>
      </c>
      <c r="L24" s="3">
        <f t="shared" si="2"/>
        <v>-33.58</v>
      </c>
      <c r="M24" s="3">
        <f t="shared" si="3"/>
        <v>-3.3329806500000019</v>
      </c>
    </row>
    <row r="25" spans="1:13" ht="15.75" customHeight="1" x14ac:dyDescent="0.3">
      <c r="A25" s="13" t="s">
        <v>101</v>
      </c>
      <c r="B25" s="4" t="s">
        <v>25</v>
      </c>
      <c r="C25" s="4" t="s">
        <v>73</v>
      </c>
      <c r="D25" s="4" t="s">
        <v>57</v>
      </c>
      <c r="E25" s="5">
        <v>53.3</v>
      </c>
      <c r="F25" s="4">
        <v>237.4</v>
      </c>
      <c r="G25" s="5">
        <f t="shared" si="0"/>
        <v>-172.13900000000001</v>
      </c>
      <c r="H25" s="5">
        <f t="shared" si="1"/>
        <v>104.62324285</v>
      </c>
      <c r="I25" s="4">
        <v>3</v>
      </c>
      <c r="J25" s="4">
        <v>6</v>
      </c>
      <c r="K25" s="6">
        <v>0</v>
      </c>
      <c r="L25" s="3">
        <f t="shared" si="2"/>
        <v>17.766666666666666</v>
      </c>
      <c r="M25" s="3">
        <f t="shared" si="3"/>
        <v>34.87441428333333</v>
      </c>
    </row>
    <row r="26" spans="1:13" ht="15.75" customHeight="1" x14ac:dyDescent="0.3">
      <c r="A26" s="14"/>
      <c r="B26" s="1" t="s">
        <v>26</v>
      </c>
      <c r="C26" s="1" t="s">
        <v>102</v>
      </c>
      <c r="D26" s="1" t="s">
        <v>79</v>
      </c>
      <c r="E26" s="3">
        <v>-105.6</v>
      </c>
      <c r="F26" s="1">
        <v>204.14</v>
      </c>
      <c r="G26" s="3">
        <f t="shared" si="0"/>
        <v>-478.42500000000007</v>
      </c>
      <c r="H26" s="3">
        <f t="shared" si="1"/>
        <v>37.042413750000009</v>
      </c>
      <c r="I26" s="1">
        <v>5</v>
      </c>
      <c r="J26" s="1">
        <v>10</v>
      </c>
      <c r="K26" s="7">
        <v>0</v>
      </c>
      <c r="L26" s="3">
        <f t="shared" si="2"/>
        <v>-21.119999999999997</v>
      </c>
      <c r="M26" s="3">
        <f t="shared" si="3"/>
        <v>7.4084827500000019</v>
      </c>
    </row>
    <row r="27" spans="1:13" x14ac:dyDescent="0.3">
      <c r="A27" s="15"/>
      <c r="B27" s="8" t="s">
        <v>27</v>
      </c>
      <c r="C27" s="8" t="s">
        <v>81</v>
      </c>
      <c r="D27" s="8" t="s">
        <v>79</v>
      </c>
      <c r="E27" s="9">
        <v>-157.69999999999999</v>
      </c>
      <c r="F27" s="8">
        <v>203.89</v>
      </c>
      <c r="G27" s="9">
        <f t="shared" si="0"/>
        <v>-615.1880000000001</v>
      </c>
      <c r="H27" s="9">
        <f t="shared" si="1"/>
        <v>25.718302200000011</v>
      </c>
      <c r="I27" s="8">
        <v>6</v>
      </c>
      <c r="J27" s="8">
        <v>12</v>
      </c>
      <c r="K27" s="10">
        <v>0</v>
      </c>
      <c r="L27" s="3">
        <f t="shared" si="2"/>
        <v>-26.283333333333331</v>
      </c>
      <c r="M27" s="3">
        <f t="shared" si="3"/>
        <v>4.2863837000000018</v>
      </c>
    </row>
    <row r="28" spans="1:13" x14ac:dyDescent="0.3">
      <c r="A28" s="13" t="s">
        <v>28</v>
      </c>
      <c r="B28" s="4" t="s">
        <v>29</v>
      </c>
      <c r="C28" s="4" t="s">
        <v>71</v>
      </c>
      <c r="D28" s="4" t="s">
        <v>57</v>
      </c>
      <c r="E28" s="4">
        <v>52.47</v>
      </c>
      <c r="F28" s="4">
        <v>219.32</v>
      </c>
      <c r="G28" s="5">
        <f t="shared" si="0"/>
        <v>-53.706000000000017</v>
      </c>
      <c r="H28" s="5">
        <f t="shared" si="1"/>
        <v>68.482443900000007</v>
      </c>
      <c r="I28" s="4">
        <v>2</v>
      </c>
      <c r="J28" s="4">
        <v>4</v>
      </c>
      <c r="K28" s="6">
        <v>0</v>
      </c>
      <c r="L28" s="3">
        <f t="shared" si="2"/>
        <v>26.234999999999999</v>
      </c>
      <c r="M28" s="3">
        <f t="shared" si="3"/>
        <v>34.241221950000003</v>
      </c>
    </row>
    <row r="29" spans="1:13" x14ac:dyDescent="0.3">
      <c r="A29" s="14"/>
      <c r="B29" s="1" t="s">
        <v>30</v>
      </c>
      <c r="C29" s="1" t="s">
        <v>73</v>
      </c>
      <c r="D29" s="1" t="s">
        <v>57</v>
      </c>
      <c r="E29" s="1">
        <v>20.41</v>
      </c>
      <c r="F29" s="1">
        <v>266.82</v>
      </c>
      <c r="G29" s="3">
        <f t="shared" si="0"/>
        <v>-142.71900000000002</v>
      </c>
      <c r="H29" s="3">
        <f t="shared" si="1"/>
        <v>62.961669850000007</v>
      </c>
      <c r="I29" s="1">
        <v>3</v>
      </c>
      <c r="J29" s="1">
        <v>6</v>
      </c>
      <c r="K29" s="7">
        <v>0</v>
      </c>
      <c r="L29" s="3">
        <f t="shared" si="2"/>
        <v>6.8033333333333337</v>
      </c>
      <c r="M29" s="3">
        <f t="shared" si="3"/>
        <v>20.987223283333336</v>
      </c>
    </row>
    <row r="30" spans="1:13" x14ac:dyDescent="0.3">
      <c r="A30" s="14"/>
      <c r="B30" s="1" t="s">
        <v>31</v>
      </c>
      <c r="C30" s="1" t="s">
        <v>103</v>
      </c>
      <c r="D30" s="1" t="s">
        <v>57</v>
      </c>
      <c r="E30" s="1">
        <v>-0.63</v>
      </c>
      <c r="F30" s="1">
        <v>307</v>
      </c>
      <c r="G30" s="3">
        <f t="shared" si="0"/>
        <v>-239.05200000000002</v>
      </c>
      <c r="H30" s="3">
        <f t="shared" si="1"/>
        <v>70.6433538</v>
      </c>
      <c r="I30" s="1">
        <v>4</v>
      </c>
      <c r="J30" s="1">
        <v>8</v>
      </c>
      <c r="K30" s="7">
        <v>0</v>
      </c>
      <c r="L30" s="3">
        <f t="shared" si="2"/>
        <v>-0.1575</v>
      </c>
      <c r="M30" s="3">
        <f t="shared" si="3"/>
        <v>17.66083845</v>
      </c>
    </row>
    <row r="31" spans="1:13" x14ac:dyDescent="0.3">
      <c r="A31" s="14"/>
      <c r="B31" s="1" t="s">
        <v>104</v>
      </c>
      <c r="C31" s="1" t="s">
        <v>103</v>
      </c>
      <c r="D31" s="1" t="s">
        <v>57</v>
      </c>
      <c r="E31" s="1">
        <v>-10.8</v>
      </c>
      <c r="F31" s="1">
        <v>209</v>
      </c>
      <c r="G31" s="3">
        <f t="shared" si="0"/>
        <v>-337.05200000000002</v>
      </c>
      <c r="H31" s="3">
        <f t="shared" si="1"/>
        <v>89.692053799999996</v>
      </c>
      <c r="I31" s="1">
        <v>4</v>
      </c>
      <c r="J31" s="1">
        <v>8</v>
      </c>
      <c r="K31" s="7">
        <v>0</v>
      </c>
      <c r="L31" s="3">
        <f t="shared" si="2"/>
        <v>-2.7</v>
      </c>
      <c r="M31" s="3">
        <f t="shared" si="3"/>
        <v>22.423013449999999</v>
      </c>
    </row>
    <row r="32" spans="1:13" x14ac:dyDescent="0.3">
      <c r="A32" s="14"/>
      <c r="B32" s="1" t="s">
        <v>105</v>
      </c>
      <c r="C32" s="1" t="s">
        <v>103</v>
      </c>
      <c r="D32" s="1" t="s">
        <v>57</v>
      </c>
      <c r="E32" s="1">
        <v>-7.7</v>
      </c>
      <c r="F32" s="1">
        <v>209</v>
      </c>
      <c r="G32" s="3">
        <f t="shared" si="0"/>
        <v>-337.05200000000002</v>
      </c>
      <c r="H32" s="3">
        <f t="shared" si="1"/>
        <v>92.792053799999991</v>
      </c>
      <c r="I32" s="1">
        <v>4</v>
      </c>
      <c r="J32" s="1">
        <v>8</v>
      </c>
      <c r="K32" s="7">
        <v>0</v>
      </c>
      <c r="L32" s="3">
        <f t="shared" si="2"/>
        <v>-1.925</v>
      </c>
      <c r="M32" s="3">
        <f t="shared" si="3"/>
        <v>23.198013449999998</v>
      </c>
    </row>
    <row r="33" spans="1:13" x14ac:dyDescent="0.3">
      <c r="A33" s="14"/>
      <c r="B33" s="1" t="s">
        <v>32</v>
      </c>
      <c r="C33" s="1" t="s">
        <v>106</v>
      </c>
      <c r="D33" s="1" t="s">
        <v>57</v>
      </c>
      <c r="E33" s="1">
        <v>162.19999999999999</v>
      </c>
      <c r="F33" s="1">
        <v>321.20999999999998</v>
      </c>
      <c r="G33" s="3">
        <f t="shared" si="0"/>
        <v>-94.162000000000035</v>
      </c>
      <c r="H33" s="3">
        <f t="shared" si="1"/>
        <v>190.2744003</v>
      </c>
      <c r="I33" s="1">
        <v>4</v>
      </c>
      <c r="J33" s="1">
        <v>6</v>
      </c>
      <c r="K33" s="7">
        <v>0</v>
      </c>
      <c r="L33" s="3">
        <f t="shared" si="2"/>
        <v>40.549999999999997</v>
      </c>
      <c r="M33" s="3">
        <f t="shared" si="3"/>
        <v>47.568600074999999</v>
      </c>
    </row>
    <row r="34" spans="1:13" x14ac:dyDescent="0.3">
      <c r="A34" s="14"/>
      <c r="B34" s="1" t="s">
        <v>33</v>
      </c>
      <c r="C34" s="1" t="s">
        <v>106</v>
      </c>
      <c r="D34" s="1" t="s">
        <v>57</v>
      </c>
      <c r="E34" s="1">
        <v>108.8</v>
      </c>
      <c r="F34" s="1">
        <v>278.77999999999997</v>
      </c>
      <c r="G34" s="3">
        <f t="shared" si="0"/>
        <v>-136.59200000000004</v>
      </c>
      <c r="H34" s="3">
        <f t="shared" si="1"/>
        <v>149.5249048</v>
      </c>
      <c r="I34" s="1">
        <v>4</v>
      </c>
      <c r="J34" s="1">
        <v>6</v>
      </c>
      <c r="K34" s="7">
        <v>0</v>
      </c>
      <c r="L34" s="3">
        <f t="shared" si="2"/>
        <v>27.2</v>
      </c>
      <c r="M34" s="3">
        <f t="shared" si="3"/>
        <v>37.3812262</v>
      </c>
    </row>
    <row r="35" spans="1:13" x14ac:dyDescent="0.3">
      <c r="A35" s="15"/>
      <c r="B35" s="8" t="s">
        <v>107</v>
      </c>
      <c r="C35" s="8" t="s">
        <v>108</v>
      </c>
      <c r="D35" s="8" t="s">
        <v>79</v>
      </c>
      <c r="E35" s="8">
        <v>103.4</v>
      </c>
      <c r="F35" s="8">
        <v>240.5</v>
      </c>
      <c r="G35" s="9">
        <f t="shared" si="0"/>
        <v>-328.88400000000001</v>
      </c>
      <c r="H35" s="9">
        <f t="shared" si="1"/>
        <v>201.45676459999999</v>
      </c>
      <c r="I35" s="8">
        <v>8</v>
      </c>
      <c r="J35" s="8">
        <v>8</v>
      </c>
      <c r="K35" s="10">
        <v>0</v>
      </c>
      <c r="L35" s="3">
        <f t="shared" si="2"/>
        <v>12.925000000000001</v>
      </c>
      <c r="M35" s="3">
        <f t="shared" si="3"/>
        <v>25.182095574999998</v>
      </c>
    </row>
    <row r="36" spans="1:13" x14ac:dyDescent="0.3">
      <c r="A36" s="13" t="s">
        <v>34</v>
      </c>
      <c r="B36" s="4" t="s">
        <v>35</v>
      </c>
      <c r="C36" s="4" t="s">
        <v>70</v>
      </c>
      <c r="D36" s="4" t="s">
        <v>57</v>
      </c>
      <c r="E36" s="4">
        <v>226.73</v>
      </c>
      <c r="F36" s="4">
        <v>200.93</v>
      </c>
      <c r="G36" s="5">
        <f t="shared" si="0"/>
        <v>58.584000000000003</v>
      </c>
      <c r="H36" s="5">
        <f t="shared" si="1"/>
        <v>209.26318039999998</v>
      </c>
      <c r="I36" s="4">
        <v>2</v>
      </c>
      <c r="J36" s="4">
        <v>2</v>
      </c>
      <c r="K36" s="6">
        <v>0</v>
      </c>
      <c r="L36" s="3">
        <f t="shared" si="2"/>
        <v>113.36499999999999</v>
      </c>
      <c r="M36" s="3">
        <f t="shared" si="3"/>
        <v>104.63159019999999</v>
      </c>
    </row>
    <row r="37" spans="1:13" x14ac:dyDescent="0.3">
      <c r="A37" s="14"/>
      <c r="B37" s="1" t="s">
        <v>36</v>
      </c>
      <c r="C37" s="1" t="s">
        <v>110</v>
      </c>
      <c r="D37" s="1" t="s">
        <v>57</v>
      </c>
      <c r="E37" s="1">
        <v>185.4</v>
      </c>
      <c r="F37" s="1">
        <v>268.60000000000002</v>
      </c>
      <c r="G37" s="3">
        <f t="shared" si="0"/>
        <v>-10.258999999999986</v>
      </c>
      <c r="H37" s="3">
        <f t="shared" si="1"/>
        <v>188.45872084999999</v>
      </c>
      <c r="I37" s="1">
        <v>3</v>
      </c>
      <c r="J37" s="1">
        <v>4</v>
      </c>
      <c r="K37" s="7">
        <v>0</v>
      </c>
      <c r="L37" s="3">
        <f t="shared" si="2"/>
        <v>61.800000000000004</v>
      </c>
      <c r="M37" s="3">
        <f t="shared" si="3"/>
        <v>62.819573616666666</v>
      </c>
    </row>
    <row r="38" spans="1:13" x14ac:dyDescent="0.3">
      <c r="A38" s="14"/>
      <c r="B38" s="1" t="s">
        <v>109</v>
      </c>
      <c r="C38" s="1" t="s">
        <v>106</v>
      </c>
      <c r="D38" s="1" t="s">
        <v>57</v>
      </c>
      <c r="E38" s="1">
        <v>165.2</v>
      </c>
      <c r="F38" s="1">
        <v>310.23</v>
      </c>
      <c r="G38" s="3">
        <f t="shared" si="0"/>
        <v>-105.142</v>
      </c>
      <c r="H38" s="3">
        <f t="shared" si="1"/>
        <v>196.54808729999999</v>
      </c>
      <c r="I38" s="1">
        <v>4</v>
      </c>
      <c r="J38" s="1">
        <v>6</v>
      </c>
      <c r="K38" s="7">
        <v>0</v>
      </c>
      <c r="L38" s="3">
        <f t="shared" si="2"/>
        <v>41.3</v>
      </c>
      <c r="M38" s="3">
        <f t="shared" si="3"/>
        <v>49.137021824999998</v>
      </c>
    </row>
    <row r="39" spans="1:13" x14ac:dyDescent="0.3">
      <c r="A39" s="15"/>
      <c r="B39" s="8" t="s">
        <v>37</v>
      </c>
      <c r="C39" s="8" t="s">
        <v>106</v>
      </c>
      <c r="D39" s="8" t="s">
        <v>79</v>
      </c>
      <c r="E39" s="8">
        <v>145.1</v>
      </c>
      <c r="F39" s="8">
        <v>195.1</v>
      </c>
      <c r="G39" s="9">
        <f t="shared" si="0"/>
        <v>-220.27200000000002</v>
      </c>
      <c r="H39" s="9">
        <f t="shared" si="1"/>
        <v>210.7740968</v>
      </c>
      <c r="I39" s="8">
        <v>4</v>
      </c>
      <c r="J39" s="8">
        <v>6</v>
      </c>
      <c r="K39" s="10">
        <v>0</v>
      </c>
      <c r="L39" s="3">
        <f t="shared" si="2"/>
        <v>36.274999999999999</v>
      </c>
      <c r="M39" s="3">
        <f t="shared" si="3"/>
        <v>52.693524199999999</v>
      </c>
    </row>
    <row r="40" spans="1:13" x14ac:dyDescent="0.3">
      <c r="A40" s="13" t="s">
        <v>38</v>
      </c>
      <c r="B40" s="4" t="s">
        <v>39</v>
      </c>
      <c r="C40" s="4" t="s">
        <v>77</v>
      </c>
      <c r="D40" s="4" t="s">
        <v>79</v>
      </c>
      <c r="E40" s="4">
        <v>49</v>
      </c>
      <c r="F40" s="4">
        <v>173.26</v>
      </c>
      <c r="G40" s="5">
        <f t="shared" si="0"/>
        <v>-253.77800000000002</v>
      </c>
      <c r="H40" s="5">
        <f t="shared" si="1"/>
        <v>124.66391069999999</v>
      </c>
      <c r="I40" s="4">
        <v>6</v>
      </c>
      <c r="J40" s="4">
        <v>6</v>
      </c>
      <c r="K40" s="6">
        <v>0</v>
      </c>
      <c r="L40" s="3">
        <f t="shared" si="2"/>
        <v>8.1666666666666661</v>
      </c>
      <c r="M40" s="3">
        <f t="shared" si="3"/>
        <v>20.777318449999999</v>
      </c>
    </row>
    <row r="41" spans="1:13" x14ac:dyDescent="0.3">
      <c r="A41" s="14"/>
      <c r="B41" s="1" t="s">
        <v>40</v>
      </c>
      <c r="C41" s="1" t="s">
        <v>80</v>
      </c>
      <c r="D41" s="1" t="s">
        <v>79</v>
      </c>
      <c r="E41" s="1">
        <v>12</v>
      </c>
      <c r="F41" s="1">
        <v>220.96</v>
      </c>
      <c r="G41" s="3">
        <f t="shared" si="0"/>
        <v>-342.59100000000001</v>
      </c>
      <c r="H41" s="3">
        <f t="shared" si="1"/>
        <v>114.14350665000001</v>
      </c>
      <c r="I41" s="1">
        <v>7</v>
      </c>
      <c r="J41" s="1">
        <v>8</v>
      </c>
      <c r="K41" s="7">
        <v>0</v>
      </c>
      <c r="L41" s="3">
        <f t="shared" si="2"/>
        <v>1.7142857142857142</v>
      </c>
      <c r="M41" s="3">
        <f t="shared" si="3"/>
        <v>16.306215235714287</v>
      </c>
    </row>
    <row r="42" spans="1:13" x14ac:dyDescent="0.3">
      <c r="A42" s="14"/>
      <c r="B42" s="1" t="s">
        <v>41</v>
      </c>
      <c r="C42" s="1" t="s">
        <v>111</v>
      </c>
      <c r="D42" s="1" t="s">
        <v>79</v>
      </c>
      <c r="E42" s="1">
        <v>-12.5</v>
      </c>
      <c r="F42" s="1">
        <v>255.01</v>
      </c>
      <c r="G42" s="3">
        <f t="shared" si="0"/>
        <v>-445.05400000000009</v>
      </c>
      <c r="H42" s="3">
        <f t="shared" si="1"/>
        <v>120.19285010000002</v>
      </c>
      <c r="I42" s="1">
        <v>8</v>
      </c>
      <c r="J42" s="1">
        <v>10</v>
      </c>
      <c r="K42" s="7">
        <v>0</v>
      </c>
      <c r="L42" s="3">
        <f t="shared" si="2"/>
        <v>-1.5625</v>
      </c>
      <c r="M42" s="3">
        <f t="shared" si="3"/>
        <v>15.024106262500002</v>
      </c>
    </row>
    <row r="43" spans="1:13" x14ac:dyDescent="0.3">
      <c r="A43" s="14"/>
      <c r="B43" s="1" t="s">
        <v>42</v>
      </c>
      <c r="C43" s="1" t="s">
        <v>112</v>
      </c>
      <c r="D43" s="1" t="s">
        <v>79</v>
      </c>
      <c r="E43" s="1">
        <v>-38.4</v>
      </c>
      <c r="F43" s="1">
        <v>287.77999999999997</v>
      </c>
      <c r="G43" s="3">
        <f t="shared" si="0"/>
        <v>-548.79700000000003</v>
      </c>
      <c r="H43" s="3">
        <f t="shared" si="1"/>
        <v>125.22382554999999</v>
      </c>
      <c r="I43" s="1">
        <v>9</v>
      </c>
      <c r="J43" s="1">
        <v>12</v>
      </c>
      <c r="K43" s="7">
        <v>0</v>
      </c>
      <c r="L43" s="3">
        <f t="shared" si="2"/>
        <v>-4.2666666666666666</v>
      </c>
      <c r="M43" s="3">
        <f t="shared" si="3"/>
        <v>13.913758394444443</v>
      </c>
    </row>
    <row r="44" spans="1:13" x14ac:dyDescent="0.3">
      <c r="A44" s="14"/>
      <c r="B44" s="1" t="s">
        <v>43</v>
      </c>
      <c r="C44" s="1" t="s">
        <v>111</v>
      </c>
      <c r="D44" s="1" t="s">
        <v>79</v>
      </c>
      <c r="E44" s="1">
        <v>-24.4</v>
      </c>
      <c r="F44" s="1">
        <v>246.02</v>
      </c>
      <c r="G44" s="3">
        <f t="shared" si="0"/>
        <v>-454.0440000000001</v>
      </c>
      <c r="H44" s="3">
        <f t="shared" si="1"/>
        <v>110.97321860000002</v>
      </c>
      <c r="I44" s="1">
        <v>8</v>
      </c>
      <c r="J44" s="1">
        <v>10</v>
      </c>
      <c r="K44" s="7">
        <v>0</v>
      </c>
      <c r="L44" s="3">
        <f t="shared" si="2"/>
        <v>-3.05</v>
      </c>
      <c r="M44" s="3">
        <f t="shared" si="3"/>
        <v>13.871652325000003</v>
      </c>
    </row>
    <row r="45" spans="1:13" x14ac:dyDescent="0.3">
      <c r="A45" s="14"/>
      <c r="B45" s="1" t="s">
        <v>44</v>
      </c>
      <c r="C45" s="1" t="s">
        <v>111</v>
      </c>
      <c r="D45" s="1" t="s">
        <v>79</v>
      </c>
      <c r="E45" s="1">
        <v>-25.4</v>
      </c>
      <c r="F45" s="1">
        <v>253.8</v>
      </c>
      <c r="G45" s="3">
        <f t="shared" si="0"/>
        <v>-446.26400000000007</v>
      </c>
      <c r="H45" s="3">
        <f t="shared" si="1"/>
        <v>107.6536116</v>
      </c>
      <c r="I45" s="1">
        <v>8</v>
      </c>
      <c r="J45" s="1">
        <v>10</v>
      </c>
      <c r="K45" s="7">
        <v>0</v>
      </c>
      <c r="L45" s="3">
        <f t="shared" si="2"/>
        <v>-3.1749999999999998</v>
      </c>
      <c r="M45" s="3">
        <f t="shared" si="3"/>
        <v>13.456701450000001</v>
      </c>
    </row>
    <row r="46" spans="1:13" x14ac:dyDescent="0.3">
      <c r="A46" s="15"/>
      <c r="B46" s="8" t="s">
        <v>45</v>
      </c>
      <c r="C46" s="8" t="s">
        <v>111</v>
      </c>
      <c r="D46" s="8" t="s">
        <v>79</v>
      </c>
      <c r="E46" s="8">
        <v>-24.4</v>
      </c>
      <c r="F46" s="8">
        <v>247.154</v>
      </c>
      <c r="G46" s="9">
        <f t="shared" si="0"/>
        <v>-452.91000000000008</v>
      </c>
      <c r="H46" s="9">
        <f t="shared" si="1"/>
        <v>110.63511650000001</v>
      </c>
      <c r="I46" s="8">
        <v>8</v>
      </c>
      <c r="J46" s="8">
        <v>10</v>
      </c>
      <c r="K46" s="10">
        <v>0</v>
      </c>
      <c r="L46" s="3">
        <f t="shared" si="2"/>
        <v>-3.05</v>
      </c>
      <c r="M46" s="3">
        <f t="shared" si="3"/>
        <v>13.829389562500001</v>
      </c>
    </row>
    <row r="47" spans="1:13" x14ac:dyDescent="0.3">
      <c r="A47" s="13" t="s">
        <v>46</v>
      </c>
      <c r="B47" s="4" t="s">
        <v>47</v>
      </c>
      <c r="C47" s="4" t="s">
        <v>113</v>
      </c>
      <c r="D47" s="4" t="s">
        <v>79</v>
      </c>
      <c r="E47" s="4">
        <v>-238.4</v>
      </c>
      <c r="F47" s="4">
        <v>127.19</v>
      </c>
      <c r="G47" s="5">
        <f t="shared" si="0"/>
        <v>-242.57800000000003</v>
      </c>
      <c r="H47" s="5">
        <f t="shared" si="1"/>
        <v>-166.07536929999998</v>
      </c>
      <c r="I47" s="4">
        <v>1</v>
      </c>
      <c r="J47" s="4">
        <v>4</v>
      </c>
      <c r="K47" s="6">
        <v>1</v>
      </c>
      <c r="L47" s="3">
        <f t="shared" si="2"/>
        <v>-238.4</v>
      </c>
      <c r="M47" s="3">
        <f t="shared" si="3"/>
        <v>-166.07536929999998</v>
      </c>
    </row>
    <row r="48" spans="1:13" x14ac:dyDescent="0.3">
      <c r="A48" s="14"/>
      <c r="B48" s="1" t="s">
        <v>48</v>
      </c>
      <c r="C48" s="1" t="s">
        <v>114</v>
      </c>
      <c r="D48" s="1" t="s">
        <v>79</v>
      </c>
      <c r="E48" s="1">
        <v>-276</v>
      </c>
      <c r="F48" s="1">
        <v>159.86000000000001</v>
      </c>
      <c r="G48" s="3">
        <f t="shared" si="0"/>
        <v>-346.42099999999999</v>
      </c>
      <c r="H48" s="3">
        <f t="shared" si="1"/>
        <v>-172.71457885000001</v>
      </c>
      <c r="I48" s="1">
        <v>2</v>
      </c>
      <c r="J48" s="1">
        <v>6</v>
      </c>
      <c r="K48" s="7">
        <v>1</v>
      </c>
      <c r="L48" s="3">
        <f t="shared" si="2"/>
        <v>-138</v>
      </c>
      <c r="M48" s="3">
        <f t="shared" si="3"/>
        <v>-86.357289425000005</v>
      </c>
    </row>
    <row r="49" spans="1:13" x14ac:dyDescent="0.3">
      <c r="A49" s="14"/>
      <c r="B49" s="1" t="s">
        <v>49</v>
      </c>
      <c r="C49" s="1" t="s">
        <v>115</v>
      </c>
      <c r="D49" s="1" t="s">
        <v>79</v>
      </c>
      <c r="E49" s="1">
        <v>-302.54000000000002</v>
      </c>
      <c r="F49" s="1">
        <v>192.8</v>
      </c>
      <c r="G49" s="3">
        <f t="shared" si="0"/>
        <v>-449.99399999999997</v>
      </c>
      <c r="H49" s="3">
        <f t="shared" si="1"/>
        <v>-168.37428890000004</v>
      </c>
      <c r="I49" s="1">
        <v>3</v>
      </c>
      <c r="J49" s="1">
        <v>8</v>
      </c>
      <c r="K49" s="7">
        <v>1</v>
      </c>
      <c r="L49" s="3">
        <f t="shared" si="2"/>
        <v>-100.84666666666668</v>
      </c>
      <c r="M49" s="3">
        <f t="shared" si="3"/>
        <v>-56.12476296666668</v>
      </c>
    </row>
    <row r="50" spans="1:13" x14ac:dyDescent="0.3">
      <c r="A50" s="14"/>
      <c r="B50" s="1" t="s">
        <v>50</v>
      </c>
      <c r="C50" s="1" t="s">
        <v>115</v>
      </c>
      <c r="D50" s="1" t="s">
        <v>79</v>
      </c>
      <c r="E50" s="1">
        <v>-317</v>
      </c>
      <c r="F50" s="1">
        <v>180.58</v>
      </c>
      <c r="G50" s="3">
        <f t="shared" si="0"/>
        <v>-462.214</v>
      </c>
      <c r="H50" s="3">
        <f t="shared" si="1"/>
        <v>-179.19089590000002</v>
      </c>
      <c r="I50" s="1">
        <v>3</v>
      </c>
      <c r="J50" s="1">
        <v>8</v>
      </c>
      <c r="K50" s="7">
        <v>1</v>
      </c>
      <c r="L50" s="3">
        <f t="shared" si="2"/>
        <v>-105.66666666666667</v>
      </c>
      <c r="M50" s="3">
        <f t="shared" si="3"/>
        <v>-59.730298633333341</v>
      </c>
    </row>
    <row r="51" spans="1:13" x14ac:dyDescent="0.3">
      <c r="A51" s="14"/>
      <c r="B51" s="1" t="s">
        <v>51</v>
      </c>
      <c r="C51" s="1" t="s">
        <v>116</v>
      </c>
      <c r="D51" s="1" t="s">
        <v>79</v>
      </c>
      <c r="E51" s="1">
        <v>-328</v>
      </c>
      <c r="F51" s="1">
        <v>225.73</v>
      </c>
      <c r="G51" s="3">
        <f t="shared" si="0"/>
        <v>-553.57700000000011</v>
      </c>
      <c r="H51" s="3">
        <f t="shared" si="1"/>
        <v>-162.95101744999999</v>
      </c>
      <c r="I51" s="1">
        <v>4</v>
      </c>
      <c r="J51" s="1">
        <v>10</v>
      </c>
      <c r="K51" s="7">
        <v>1</v>
      </c>
      <c r="L51" s="3">
        <f t="shared" si="2"/>
        <v>-82</v>
      </c>
      <c r="M51" s="3">
        <f t="shared" si="3"/>
        <v>-40.737754362499999</v>
      </c>
    </row>
    <row r="52" spans="1:13" x14ac:dyDescent="0.3">
      <c r="A52" s="14"/>
      <c r="B52" s="1" t="s">
        <v>52</v>
      </c>
      <c r="C52" s="1" t="s">
        <v>117</v>
      </c>
      <c r="D52" s="1" t="s">
        <v>79</v>
      </c>
      <c r="E52" s="1">
        <v>-351.6</v>
      </c>
      <c r="F52" s="1">
        <v>258.89999999999998</v>
      </c>
      <c r="G52" s="3">
        <f t="shared" si="0"/>
        <v>-656.92000000000007</v>
      </c>
      <c r="H52" s="3">
        <f t="shared" si="1"/>
        <v>-155.73930200000001</v>
      </c>
      <c r="I52" s="1">
        <v>5</v>
      </c>
      <c r="J52" s="1">
        <v>12</v>
      </c>
      <c r="K52" s="7">
        <v>1</v>
      </c>
      <c r="L52" s="3">
        <f t="shared" si="2"/>
        <v>-70.320000000000007</v>
      </c>
      <c r="M52" s="3">
        <f t="shared" si="3"/>
        <v>-31.147860400000003</v>
      </c>
    </row>
    <row r="53" spans="1:13" x14ac:dyDescent="0.3">
      <c r="A53" s="14"/>
      <c r="B53" s="1" t="s">
        <v>53</v>
      </c>
      <c r="C53" s="1" t="s">
        <v>118</v>
      </c>
      <c r="D53" s="1" t="s">
        <v>79</v>
      </c>
      <c r="E53" s="1">
        <v>-377.5</v>
      </c>
      <c r="F53" s="1">
        <v>287.39999999999998</v>
      </c>
      <c r="G53" s="3">
        <f t="shared" si="0"/>
        <v>-764.93299999999999</v>
      </c>
      <c r="H53" s="3">
        <f t="shared" si="1"/>
        <v>-149.43522605000001</v>
      </c>
      <c r="I53" s="1">
        <v>6</v>
      </c>
      <c r="J53" s="1">
        <v>14</v>
      </c>
      <c r="K53" s="7">
        <v>1</v>
      </c>
      <c r="L53" s="3">
        <f t="shared" si="2"/>
        <v>-62.916666666666664</v>
      </c>
      <c r="M53" s="3">
        <f t="shared" si="3"/>
        <v>-24.905871008333335</v>
      </c>
    </row>
    <row r="54" spans="1:13" x14ac:dyDescent="0.3">
      <c r="A54" s="14"/>
      <c r="B54" s="1" t="s">
        <v>54</v>
      </c>
      <c r="C54" s="1" t="s">
        <v>119</v>
      </c>
      <c r="D54" s="1" t="s">
        <v>79</v>
      </c>
      <c r="E54" s="1">
        <v>-403.4</v>
      </c>
      <c r="F54" s="1">
        <v>325.89999999999998</v>
      </c>
      <c r="G54" s="3">
        <f t="shared" si="0"/>
        <v>-862.94600000000014</v>
      </c>
      <c r="H54" s="3">
        <f t="shared" si="1"/>
        <v>-146.11265009999994</v>
      </c>
      <c r="I54" s="1">
        <v>7</v>
      </c>
      <c r="J54" s="1">
        <v>16</v>
      </c>
      <c r="K54" s="7">
        <v>1</v>
      </c>
      <c r="L54" s="3">
        <f t="shared" si="2"/>
        <v>-57.628571428571426</v>
      </c>
      <c r="M54" s="3">
        <f t="shared" si="3"/>
        <v>-20.873235728571419</v>
      </c>
    </row>
    <row r="55" spans="1:13" x14ac:dyDescent="0.3">
      <c r="A55" s="14"/>
      <c r="B55" s="1" t="s">
        <v>55</v>
      </c>
      <c r="C55" s="1" t="s">
        <v>120</v>
      </c>
      <c r="D55" s="1" t="s">
        <v>79</v>
      </c>
      <c r="E55" s="1">
        <v>-426.6</v>
      </c>
      <c r="F55" s="1">
        <v>355.9</v>
      </c>
      <c r="G55" s="3">
        <f t="shared" si="0"/>
        <v>-969.45900000000017</v>
      </c>
      <c r="H55" s="3">
        <f t="shared" si="1"/>
        <v>-137.55579914999998</v>
      </c>
      <c r="I55" s="1">
        <v>8</v>
      </c>
      <c r="J55" s="1">
        <v>18</v>
      </c>
      <c r="K55" s="7">
        <v>1</v>
      </c>
      <c r="L55" s="3">
        <f t="shared" si="2"/>
        <v>-53.325000000000003</v>
      </c>
      <c r="M55" s="3">
        <f t="shared" si="3"/>
        <v>-17.194474893749998</v>
      </c>
    </row>
    <row r="56" spans="1:13" x14ac:dyDescent="0.3">
      <c r="A56" s="15"/>
      <c r="B56" s="8" t="s">
        <v>56</v>
      </c>
      <c r="C56" s="8" t="s">
        <v>121</v>
      </c>
      <c r="D56" s="8" t="s">
        <v>79</v>
      </c>
      <c r="E56" s="8">
        <v>-460</v>
      </c>
      <c r="F56" s="8">
        <v>166.9</v>
      </c>
      <c r="G56" s="9">
        <f t="shared" si="0"/>
        <v>-441.95600000000002</v>
      </c>
      <c r="H56" s="9">
        <f t="shared" si="1"/>
        <v>-328.23081860000002</v>
      </c>
      <c r="I56" s="8">
        <v>2</v>
      </c>
      <c r="J56" s="8">
        <v>6</v>
      </c>
      <c r="K56" s="10">
        <v>2</v>
      </c>
      <c r="L56" s="3">
        <f t="shared" si="2"/>
        <v>-230</v>
      </c>
      <c r="M56" s="3">
        <f t="shared" si="3"/>
        <v>-164.11540930000001</v>
      </c>
    </row>
    <row r="57" spans="1:13" x14ac:dyDescent="0.3">
      <c r="A57" s="13" t="s">
        <v>86</v>
      </c>
      <c r="B57" s="4" t="s">
        <v>87</v>
      </c>
      <c r="C57" s="4" t="s">
        <v>88</v>
      </c>
      <c r="D57" s="4" t="s">
        <v>79</v>
      </c>
      <c r="E57" s="4">
        <v>-425.5</v>
      </c>
      <c r="F57" s="4">
        <v>131.84</v>
      </c>
      <c r="G57" s="5">
        <f t="shared" si="0"/>
        <v>-209.82300000000001</v>
      </c>
      <c r="H57" s="5">
        <f t="shared" si="1"/>
        <v>-362.94127255000001</v>
      </c>
      <c r="I57" s="4">
        <v>1</v>
      </c>
      <c r="J57" s="4">
        <v>2</v>
      </c>
      <c r="K57" s="6">
        <v>2</v>
      </c>
      <c r="L57" s="3">
        <f t="shared" si="2"/>
        <v>-425.5</v>
      </c>
      <c r="M57" s="3">
        <f t="shared" si="3"/>
        <v>-362.94127255000001</v>
      </c>
    </row>
    <row r="58" spans="1:13" x14ac:dyDescent="0.3">
      <c r="A58" s="14"/>
      <c r="B58" s="1" t="s">
        <v>89</v>
      </c>
      <c r="C58" s="1" t="s">
        <v>90</v>
      </c>
      <c r="D58" s="1" t="s">
        <v>79</v>
      </c>
      <c r="E58" s="1">
        <v>-483.52</v>
      </c>
      <c r="F58" s="1">
        <v>158</v>
      </c>
      <c r="G58" s="3">
        <f t="shared" si="0"/>
        <v>-320.17600000000004</v>
      </c>
      <c r="H58" s="3">
        <f t="shared" si="1"/>
        <v>-388.05952559999997</v>
      </c>
      <c r="I58" s="1">
        <v>2</v>
      </c>
      <c r="J58" s="1">
        <v>4</v>
      </c>
      <c r="K58" s="7">
        <v>2</v>
      </c>
      <c r="L58" s="3">
        <f t="shared" si="2"/>
        <v>-241.76</v>
      </c>
      <c r="M58" s="3">
        <f t="shared" si="3"/>
        <v>-194.02976279999999</v>
      </c>
    </row>
    <row r="59" spans="1:13" x14ac:dyDescent="0.3">
      <c r="A59" s="14"/>
      <c r="B59" s="1" t="s">
        <v>91</v>
      </c>
      <c r="C59" s="1" t="s">
        <v>92</v>
      </c>
      <c r="D59" s="1" t="s">
        <v>83</v>
      </c>
      <c r="E59" s="1">
        <v>-828.93</v>
      </c>
      <c r="F59" s="1">
        <v>115.6</v>
      </c>
      <c r="G59" s="3">
        <f t="shared" si="0"/>
        <v>-437.04600000000005</v>
      </c>
      <c r="H59" s="3">
        <f t="shared" si="1"/>
        <v>-698.62473509999995</v>
      </c>
      <c r="I59" s="1">
        <v>2</v>
      </c>
      <c r="J59" s="1">
        <v>2</v>
      </c>
      <c r="K59" s="7">
        <v>4</v>
      </c>
      <c r="L59" s="3">
        <f t="shared" si="2"/>
        <v>-414.46499999999997</v>
      </c>
      <c r="M59" s="3">
        <f t="shared" si="3"/>
        <v>-349.31236754999998</v>
      </c>
    </row>
    <row r="60" spans="1:13" x14ac:dyDescent="0.3">
      <c r="A60" s="15"/>
      <c r="B60" s="8" t="s">
        <v>93</v>
      </c>
      <c r="C60" s="8" t="s">
        <v>94</v>
      </c>
      <c r="D60" s="8" t="s">
        <v>83</v>
      </c>
      <c r="E60" s="8">
        <v>-384.8</v>
      </c>
      <c r="F60" s="8">
        <v>165.71</v>
      </c>
      <c r="G60" s="9">
        <f t="shared" si="0"/>
        <v>-472.31100000000004</v>
      </c>
      <c r="H60" s="9">
        <f t="shared" si="1"/>
        <v>-243.98047535000001</v>
      </c>
      <c r="I60" s="8">
        <v>7</v>
      </c>
      <c r="J60" s="8">
        <v>6</v>
      </c>
      <c r="K60" s="10">
        <v>2</v>
      </c>
      <c r="L60" s="3">
        <f t="shared" si="2"/>
        <v>-54.971428571428575</v>
      </c>
      <c r="M60" s="3">
        <f t="shared" si="3"/>
        <v>-34.854353621428572</v>
      </c>
    </row>
  </sheetData>
  <mergeCells count="10">
    <mergeCell ref="A36:A39"/>
    <mergeCell ref="A40:A46"/>
    <mergeCell ref="A47:A56"/>
    <mergeCell ref="A57:A60"/>
    <mergeCell ref="A25:A27"/>
    <mergeCell ref="A7:A18"/>
    <mergeCell ref="A19:A24"/>
    <mergeCell ref="A28:A35"/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OrganicThermoData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Anastasi</cp:lastModifiedBy>
  <dcterms:created xsi:type="dcterms:W3CDTF">2022-08-08T14:13:48Z</dcterms:created>
  <dcterms:modified xsi:type="dcterms:W3CDTF">2025-09-10T15:13:35Z</dcterms:modified>
</cp:coreProperties>
</file>