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yamaguch/Desktop/Reseach_Project/Research_Paleocene_U1407/SexRatio/Draft/pab-or-2016-0038_Yamaguchi/"/>
    </mc:Choice>
  </mc:AlternateContent>
  <bookViews>
    <workbookView xWindow="640" yWindow="1180" windowWidth="24960" windowHeight="14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C9" i="1"/>
  <c r="E9" i="1"/>
  <c r="F9" i="1"/>
  <c r="E8" i="1"/>
  <c r="F8" i="1"/>
  <c r="C7" i="1"/>
  <c r="F7" i="1"/>
  <c r="E6" i="1"/>
  <c r="F6" i="1"/>
  <c r="C5" i="1"/>
  <c r="E5" i="1"/>
  <c r="F5" i="1"/>
  <c r="F4" i="1"/>
</calcChain>
</file>

<file path=xl/sharedStrings.xml><?xml version="1.0" encoding="utf-8"?>
<sst xmlns="http://schemas.openxmlformats.org/spreadsheetml/2006/main" count="43" uniqueCount="34">
  <si>
    <t>Datum event</t>
  </si>
  <si>
    <t>Bounding samples</t>
  </si>
  <si>
    <t>Reference</t>
  </si>
  <si>
    <t>Top</t>
  </si>
  <si>
    <t>Bottom</t>
  </si>
  <si>
    <t>Mid-point</t>
  </si>
  <si>
    <t>Age</t>
  </si>
  <si>
    <t>Sample identifer</t>
  </si>
  <si>
    <t>CCSF (m)</t>
  </si>
  <si>
    <t>(Ma)</t>
  </si>
  <si>
    <r>
      <t xml:space="preserve">T </t>
    </r>
    <r>
      <rPr>
        <i/>
        <sz val="12"/>
        <color theme="1"/>
        <rFont val="Times New Roman"/>
      </rPr>
      <t>Fasciculithus</t>
    </r>
    <r>
      <rPr>
        <sz val="12"/>
        <color theme="1"/>
        <rFont val="Times New Roman"/>
      </rPr>
      <t xml:space="preserve"> spp.</t>
    </r>
  </si>
  <si>
    <t>U1407A-14H-CCW</t>
  </si>
  <si>
    <t>U1407A-15H-CCW</t>
  </si>
  <si>
    <t>Norris et al. (2014)</t>
  </si>
  <si>
    <r>
      <t xml:space="preserve">B </t>
    </r>
    <r>
      <rPr>
        <i/>
        <sz val="12"/>
        <color theme="1"/>
        <rFont val="Times New Roman"/>
      </rPr>
      <t>Discoaster multiradiatus</t>
    </r>
  </si>
  <si>
    <t>U1407A-17X-CCW</t>
  </si>
  <si>
    <t>U1407C-14X-CCW</t>
  </si>
  <si>
    <r>
      <t xml:space="preserve">B </t>
    </r>
    <r>
      <rPr>
        <i/>
        <sz val="12"/>
        <color theme="1"/>
        <rFont val="Times New Roman"/>
      </rPr>
      <t>Discoaster mohleri</t>
    </r>
  </si>
  <si>
    <t>U1407A-19X-2W, 32</t>
  </si>
  <si>
    <t>U1407A-19X-CCW</t>
  </si>
  <si>
    <r>
      <t xml:space="preserve">B </t>
    </r>
    <r>
      <rPr>
        <i/>
        <sz val="12"/>
        <color theme="1"/>
        <rFont val="Times New Roman"/>
      </rPr>
      <t>Heliolithus kleinpellii</t>
    </r>
  </si>
  <si>
    <t>U1407C-17X-CCW</t>
  </si>
  <si>
    <t>U1407A-20X-2W, 10</t>
  </si>
  <si>
    <r>
      <t xml:space="preserve">B </t>
    </r>
    <r>
      <rPr>
        <i/>
        <sz val="12"/>
        <color theme="1"/>
        <rFont val="Times New Roman"/>
      </rPr>
      <t>Fasciculithus tympaniformis</t>
    </r>
  </si>
  <si>
    <t>U1407B-17X-4W, 150</t>
  </si>
  <si>
    <t>U1407A-21X-CCW</t>
  </si>
  <si>
    <r>
      <t xml:space="preserve">T </t>
    </r>
    <r>
      <rPr>
        <i/>
        <sz val="12"/>
        <color theme="1"/>
        <rFont val="Times New Roman"/>
      </rPr>
      <t>Anthocyrtis mespilus</t>
    </r>
  </si>
  <si>
    <t xml:space="preserve">U1407A-21X-CCW </t>
  </si>
  <si>
    <t xml:space="preserve">U1407A-22X-1W, 24–25 </t>
  </si>
  <si>
    <r>
      <t xml:space="preserve">Onset of LDE (Bulk </t>
    </r>
    <r>
      <rPr>
        <sz val="12"/>
        <color theme="1"/>
        <rFont val="Symbol"/>
        <charset val="2"/>
      </rPr>
      <t>d</t>
    </r>
    <r>
      <rPr>
        <vertAlign val="superscript"/>
        <sz val="12"/>
        <color theme="1"/>
        <rFont val="Times New Roman"/>
      </rPr>
      <t>13</t>
    </r>
    <r>
      <rPr>
        <sz val="12"/>
        <color theme="1"/>
        <rFont val="Times New Roman"/>
      </rPr>
      <t>C)</t>
    </r>
  </si>
  <si>
    <t>Yamaguchi et al. (submitted)</t>
  </si>
  <si>
    <r>
      <t xml:space="preserve">B </t>
    </r>
    <r>
      <rPr>
        <i/>
        <sz val="12"/>
        <color theme="1"/>
        <rFont val="Times New Roman"/>
      </rPr>
      <t>Prinsius martinii</t>
    </r>
  </si>
  <si>
    <t>U1407C-20X-3W, 150</t>
  </si>
  <si>
    <t>U1407A-23X-2W,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</si>
</sst>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sz val="12"/>
      <color theme="1"/>
      <name val="Symbol"/>
      <charset val="2"/>
    </font>
    <font>
      <vertAlign val="superscript"/>
      <sz val="12"/>
      <color theme="1"/>
      <name val="Times New Roma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6" sqref="G16"/>
    </sheetView>
  </sheetViews>
  <sheetFormatPr baseColWidth="10" defaultRowHeight="16" x14ac:dyDescent="0.2"/>
  <cols>
    <col min="1" max="1" width="26.1640625" bestFit="1" customWidth="1"/>
    <col min="2" max="2" width="19.5" bestFit="1" customWidth="1"/>
    <col min="3" max="3" width="9.33203125" bestFit="1" customWidth="1"/>
    <col min="4" max="4" width="22.1640625" bestFit="1" customWidth="1"/>
    <col min="5" max="6" width="9.33203125" bestFit="1" customWidth="1"/>
    <col min="7" max="7" width="6.1640625" bestFit="1" customWidth="1"/>
    <col min="8" max="8" width="24.33203125" bestFit="1" customWidth="1"/>
  </cols>
  <sheetData>
    <row r="1" spans="1:8" x14ac:dyDescent="0.2">
      <c r="A1" s="1" t="s">
        <v>0</v>
      </c>
      <c r="B1" s="1" t="s">
        <v>1</v>
      </c>
      <c r="C1" s="2"/>
      <c r="D1" s="1"/>
      <c r="E1" s="2"/>
      <c r="F1" s="1"/>
      <c r="G1" s="2"/>
      <c r="H1" s="2" t="s">
        <v>2</v>
      </c>
    </row>
    <row r="2" spans="1:8" x14ac:dyDescent="0.2">
      <c r="A2" s="3"/>
      <c r="B2" s="3" t="s">
        <v>3</v>
      </c>
      <c r="C2" s="4"/>
      <c r="D2" s="3" t="s">
        <v>4</v>
      </c>
      <c r="E2" s="4"/>
      <c r="F2" s="3" t="s">
        <v>5</v>
      </c>
      <c r="G2" s="4" t="s">
        <v>6</v>
      </c>
      <c r="H2" s="4"/>
    </row>
    <row r="3" spans="1:8" x14ac:dyDescent="0.2">
      <c r="A3" s="5"/>
      <c r="B3" s="6" t="s">
        <v>7</v>
      </c>
      <c r="C3" s="6" t="s">
        <v>8</v>
      </c>
      <c r="D3" s="6" t="s">
        <v>7</v>
      </c>
      <c r="E3" s="6" t="s">
        <v>8</v>
      </c>
      <c r="F3" s="6" t="s">
        <v>8</v>
      </c>
      <c r="G3" s="6" t="s">
        <v>9</v>
      </c>
      <c r="H3" s="6"/>
    </row>
    <row r="4" spans="1:8" x14ac:dyDescent="0.2">
      <c r="A4" s="1" t="s">
        <v>10</v>
      </c>
      <c r="B4" s="7" t="s">
        <v>11</v>
      </c>
      <c r="C4" s="2">
        <v>126.61</v>
      </c>
      <c r="D4" s="2" t="s">
        <v>12</v>
      </c>
      <c r="E4" s="1">
        <v>136.11000000000001</v>
      </c>
      <c r="F4" s="1">
        <f t="shared" ref="F4:F9" si="0">ROUND((C4+E4)/2,2)</f>
        <v>131.36000000000001</v>
      </c>
      <c r="G4" s="1">
        <v>55.64</v>
      </c>
      <c r="H4" s="2" t="s">
        <v>13</v>
      </c>
    </row>
    <row r="5" spans="1:8" x14ac:dyDescent="0.2">
      <c r="A5" s="3" t="s">
        <v>14</v>
      </c>
      <c r="B5" s="8" t="s">
        <v>15</v>
      </c>
      <c r="C5" s="4">
        <f>127.4-126.3+141.8</f>
        <v>142.90000000000003</v>
      </c>
      <c r="D5" s="8" t="s">
        <v>16</v>
      </c>
      <c r="E5" s="3">
        <f>131.57-150.8+176.74</f>
        <v>157.51</v>
      </c>
      <c r="F5" s="3">
        <f t="shared" si="0"/>
        <v>150.21</v>
      </c>
      <c r="G5" s="3">
        <v>57.21</v>
      </c>
      <c r="H5" s="4" t="s">
        <v>13</v>
      </c>
    </row>
    <row r="6" spans="1:8" x14ac:dyDescent="0.2">
      <c r="A6" s="3" t="s">
        <v>17</v>
      </c>
      <c r="B6" s="8" t="s">
        <v>18</v>
      </c>
      <c r="C6" s="4">
        <v>168.8</v>
      </c>
      <c r="D6" s="8" t="s">
        <v>19</v>
      </c>
      <c r="E6" s="3">
        <f>148.98-145.5+166.98</f>
        <v>170.45999999999998</v>
      </c>
      <c r="F6" s="3">
        <f t="shared" si="0"/>
        <v>169.63</v>
      </c>
      <c r="G6" s="3">
        <v>58.97</v>
      </c>
      <c r="H6" s="4" t="s">
        <v>13</v>
      </c>
    </row>
    <row r="7" spans="1:8" x14ac:dyDescent="0.2">
      <c r="A7" s="3" t="s">
        <v>20</v>
      </c>
      <c r="B7" s="8" t="s">
        <v>21</v>
      </c>
      <c r="C7" s="4">
        <f>160.3-150.8+176.74</f>
        <v>186.24</v>
      </c>
      <c r="D7" s="8" t="s">
        <v>22</v>
      </c>
      <c r="E7" s="3">
        <v>188.1</v>
      </c>
      <c r="F7" s="3">
        <f t="shared" si="0"/>
        <v>187.17</v>
      </c>
      <c r="G7" s="3">
        <v>59.54</v>
      </c>
      <c r="H7" s="4" t="s">
        <v>13</v>
      </c>
    </row>
    <row r="8" spans="1:8" x14ac:dyDescent="0.2">
      <c r="A8" s="4" t="s">
        <v>23</v>
      </c>
      <c r="B8" s="8" t="s">
        <v>24</v>
      </c>
      <c r="C8" s="4">
        <v>201.3</v>
      </c>
      <c r="D8" s="8" t="s">
        <v>25</v>
      </c>
      <c r="E8" s="3">
        <f>171.91-164.7+195.12</f>
        <v>202.33</v>
      </c>
      <c r="F8" s="3">
        <f t="shared" si="0"/>
        <v>201.82</v>
      </c>
      <c r="G8" s="3">
        <v>61.51</v>
      </c>
      <c r="H8" s="4" t="s">
        <v>13</v>
      </c>
    </row>
    <row r="9" spans="1:8" x14ac:dyDescent="0.2">
      <c r="A9" s="3" t="s">
        <v>26</v>
      </c>
      <c r="B9" s="4" t="s">
        <v>27</v>
      </c>
      <c r="C9" s="4">
        <f>171.91-164.7+195.12</f>
        <v>202.33</v>
      </c>
      <c r="D9" s="4" t="s">
        <v>28</v>
      </c>
      <c r="E9" s="3">
        <f>204.45+24/100</f>
        <v>204.69</v>
      </c>
      <c r="F9" s="3">
        <f t="shared" si="0"/>
        <v>203.51</v>
      </c>
      <c r="G9" s="3">
        <v>62</v>
      </c>
      <c r="H9" s="4" t="s">
        <v>13</v>
      </c>
    </row>
    <row r="10" spans="1:8" ht="18" x14ac:dyDescent="0.2">
      <c r="A10" s="3" t="s">
        <v>29</v>
      </c>
      <c r="B10" s="3"/>
      <c r="C10" s="3"/>
      <c r="D10" s="3"/>
      <c r="E10" s="3"/>
      <c r="F10" s="3">
        <v>210.85</v>
      </c>
      <c r="G10" s="3">
        <v>62.18</v>
      </c>
      <c r="H10" s="9" t="s">
        <v>30</v>
      </c>
    </row>
    <row r="11" spans="1:8" x14ac:dyDescent="0.2">
      <c r="A11" s="6" t="s">
        <v>31</v>
      </c>
      <c r="B11" s="10" t="s">
        <v>32</v>
      </c>
      <c r="C11" s="6">
        <v>212.88</v>
      </c>
      <c r="D11" s="5" t="s">
        <v>33</v>
      </c>
      <c r="E11" s="6">
        <v>214.93</v>
      </c>
      <c r="F11" s="6">
        <f>ROUND((C11+E11)/2,2)</f>
        <v>213.91</v>
      </c>
      <c r="G11" s="6">
        <v>63.49</v>
      </c>
      <c r="H11" s="5" t="s">
        <v>13</v>
      </c>
    </row>
  </sheetData>
  <phoneticPr fontId="5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2016-11-29T00:05:11Z</dcterms:created>
  <dcterms:modified xsi:type="dcterms:W3CDTF">2017-01-18T00:25:53Z</dcterms:modified>
</cp:coreProperties>
</file>