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mc:AlternateContent xmlns:mc="http://schemas.openxmlformats.org/markup-compatibility/2006">
    <mc:Choice Requires="x15">
      <x15ac:absPath xmlns:x15ac="http://schemas.microsoft.com/office/spreadsheetml/2010/11/ac" url="/Users/stevengray/Desktop/"/>
    </mc:Choice>
  </mc:AlternateContent>
  <xr:revisionPtr revIDLastSave="21" documentId="13_ncr:1_{F99F4EC3-B743-5B4F-A310-91BFFD424174}" xr6:coauthVersionLast="47" xr6:coauthVersionMax="47" xr10:uidLastSave="{C9EB7AB5-BDF2-4BD4-B85B-B393CE67C967}"/>
  <bookViews>
    <workbookView xWindow="1000" yWindow="500" windowWidth="37160" windowHeight="19380" xr2:uid="{56FBC212-4F5A-FB4E-8151-931E5BFAB217}"/>
  </bookViews>
  <sheets>
    <sheet name="VALUE" sheetId="1" r:id="rId1"/>
    <sheet name="OUTCOMES" sheetId="2" r:id="rId2"/>
  </sheets>
  <calcPr calcId="191028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2" i="1"/>
  <c r="K5" i="1"/>
  <c r="K17" i="1" l="1"/>
  <c r="J17" i="1"/>
  <c r="I17" i="1"/>
  <c r="H17" i="1"/>
  <c r="I18" i="1"/>
  <c r="J18" i="1"/>
  <c r="H18" i="1"/>
  <c r="K18" i="1" s="1"/>
  <c r="I5" i="1"/>
  <c r="J5" i="1"/>
  <c r="H5" i="1"/>
  <c r="H14" i="1" l="1"/>
  <c r="H13" i="1"/>
  <c r="H11" i="1"/>
  <c r="H8" i="1"/>
  <c r="H7" i="1"/>
  <c r="J14" i="1"/>
  <c r="J7" i="1"/>
  <c r="J13" i="1"/>
  <c r="J11" i="1"/>
  <c r="J8" i="1"/>
  <c r="I14" i="1"/>
  <c r="I7" i="1"/>
  <c r="I8" i="1"/>
  <c r="I13" i="1"/>
  <c r="I11" i="1"/>
</calcChain>
</file>

<file path=xl/sharedStrings.xml><?xml version="1.0" encoding="utf-8"?>
<sst xmlns="http://schemas.openxmlformats.org/spreadsheetml/2006/main" count="77" uniqueCount="55">
  <si>
    <t>USD Millions</t>
  </si>
  <si>
    <t>CCS</t>
  </si>
  <si>
    <t>DSS</t>
  </si>
  <si>
    <t>TIS</t>
  </si>
  <si>
    <t>EBITDA Margin</t>
  </si>
  <si>
    <t>From 2025 QBU</t>
  </si>
  <si>
    <t>Revenue</t>
  </si>
  <si>
    <t>Gen Market</t>
  </si>
  <si>
    <t>% N</t>
  </si>
  <si>
    <t>% Y</t>
  </si>
  <si>
    <t>EBITDA</t>
  </si>
  <si>
    <t>Validated with DSS GPD Lead</t>
  </si>
  <si>
    <t>EBITDA from Sole-Source Projects</t>
  </si>
  <si>
    <t>Forced input from CCS GPD Lead</t>
  </si>
  <si>
    <t>EBITDA from Competitive Projects</t>
  </si>
  <si>
    <t>Single Source</t>
  </si>
  <si>
    <t>From DSS GPD Lead</t>
  </si>
  <si>
    <t>Rough Estimate</t>
  </si>
  <si>
    <t>EBITDA from Gen Market Projects</t>
  </si>
  <si>
    <t>EBITDA from Custom Projects</t>
  </si>
  <si>
    <t>Win Rate</t>
  </si>
  <si>
    <t>% WIN</t>
  </si>
  <si>
    <t>Calculated for NPD and MOD projects</t>
  </si>
  <si>
    <t>Potential value (EBITDA) of customers choosing molex first (Custom Projects)</t>
  </si>
  <si>
    <t>Potential value (Revenue) of customers choosing molex first (Custom Projects)</t>
  </si>
  <si>
    <t>Outcome</t>
  </si>
  <si>
    <t>% of EBITDA</t>
  </si>
  <si>
    <t>Assumptions/Notes</t>
  </si>
  <si>
    <t>We preempt  the market and competition with the most sought-after products</t>
  </si>
  <si>
    <t>TIS Single source project % is a rough estimate</t>
  </si>
  <si>
    <t>Customers delight in an electrifying experience that far exceeds their imagination</t>
  </si>
  <si>
    <t>All Gen Market projects we consider as single source / non-competitive</t>
  </si>
  <si>
    <t>Win Rate Estimated based on # of projects completed PR4 / # of projects completed PR2 (WHERE GEN MARKET = N)</t>
  </si>
  <si>
    <t>Win Rate is the same for sole source vs. competitve</t>
  </si>
  <si>
    <t>Finance Quote data in EDP does not accurately capture sole source/ competitve (current data shows &lt;4% of all quotes are competitive)</t>
  </si>
  <si>
    <t>EBITDA is for Custom projects = Total Divisional EBITDA * % of total projects that aren't Gen Market</t>
  </si>
  <si>
    <t>KPI</t>
  </si>
  <si>
    <t>Outcomes</t>
  </si>
  <si>
    <t>R&amp;D as a % of Revenue</t>
  </si>
  <si>
    <t>The business maintains a R&amp;D % of Revenue value of 5% or less - to match that of our competitors</t>
  </si>
  <si>
    <t>CAPEX as a % of Revenue</t>
  </si>
  <si>
    <t>The business maintains a CAPEX % of Revenue value of 5% or less - to match that of our competitors</t>
  </si>
  <si>
    <t>Vitality</t>
  </si>
  <si>
    <t>Material Re-Use</t>
  </si>
  <si>
    <t>Increase use of Preferred materials</t>
  </si>
  <si>
    <t>Fewer new raw materials created over time</t>
  </si>
  <si>
    <t>Decrease in material costs</t>
  </si>
  <si>
    <t>Time to Market</t>
  </si>
  <si>
    <t>Fewer days spent between PR2 and PR6 (emphasis on days in Phase 6)</t>
  </si>
  <si>
    <t>Churn</t>
  </si>
  <si>
    <t>The # of releases per PN in phases 5 and 6 decreases over time</t>
  </si>
  <si>
    <t>Engineering Hours decrease in phases 5 and 6</t>
  </si>
  <si>
    <t>% Alignment to Product Strategy</t>
  </si>
  <si>
    <t>Lifetime Project Revenue by PR6 Date</t>
  </si>
  <si>
    <t>Decrease in Late Projects with a high Lifetime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</si>
</sst>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theme="1"/>
      <name val="Calibri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0" tint="-0.14999847407452621"/>
      <name val="Aptos Narrow"/>
      <scheme val="minor"/>
    </font>
    <font>
      <sz val="12"/>
      <color theme="0" tint="-0.14999847407452621"/>
      <name val="Aptos Narrow"/>
      <scheme val="minor"/>
    </font>
    <font>
      <sz val="12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0" fontId="0" fillId="0" borderId="0" xfId="0" applyNumberFormat="1"/>
    <xf numFmtId="0" fontId="2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 wrapText="1"/>
    </xf>
    <xf numFmtId="9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right"/>
    </xf>
    <xf numFmtId="9" fontId="1" fillId="0" borderId="0" xfId="0" applyNumberFormat="1" applyFont="1"/>
    <xf numFmtId="0" fontId="4" fillId="0" borderId="0" xfId="0" applyFont="1" applyAlignment="1">
      <alignment horizontal="right"/>
    </xf>
    <xf numFmtId="164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164" fontId="6" fillId="2" borderId="1" xfId="0" applyNumberFormat="1" applyFont="1" applyFill="1" applyBorder="1"/>
    <xf numFmtId="0" fontId="3" fillId="2" borderId="1" xfId="0" applyFont="1" applyFill="1" applyBorder="1" applyAlignment="1">
      <alignment horizontal="right"/>
    </xf>
    <xf numFmtId="0" fontId="0" fillId="2" borderId="1" xfId="0" applyFill="1" applyBorder="1"/>
    <xf numFmtId="0" fontId="1" fillId="0" borderId="0" xfId="0" applyFont="1"/>
    <xf numFmtId="0" fontId="7" fillId="0" borderId="1" xfId="0" applyFont="1" applyBorder="1"/>
    <xf numFmtId="0" fontId="0" fillId="0" borderId="2" xfId="0" applyBorder="1"/>
    <xf numFmtId="0" fontId="3" fillId="0" borderId="0" xfId="0" applyFont="1"/>
    <xf numFmtId="164" fontId="4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164" fontId="4" fillId="0" borderId="0" xfId="0" applyNumberFormat="1" applyFont="1"/>
    <xf numFmtId="0" fontId="8" fillId="0" borderId="0" xfId="0" applyFont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118B-EDC8-894C-858B-A37FBEC844D3}">
  <dimension ref="A1:K28"/>
  <sheetViews>
    <sheetView tabSelected="1" topLeftCell="B2" zoomScale="120" zoomScaleNormal="120" workbookViewId="0">
      <selection activeCell="K11" sqref="K11"/>
    </sheetView>
  </sheetViews>
  <sheetFormatPr defaultColWidth="11" defaultRowHeight="15.95"/>
  <cols>
    <col min="1" max="1" width="29.125" customWidth="1"/>
    <col min="2" max="2" width="14.375" bestFit="1" customWidth="1"/>
    <col min="3" max="3" width="32.125" bestFit="1" customWidth="1"/>
    <col min="4" max="4" width="28.375" bestFit="1" customWidth="1"/>
    <col min="7" max="7" width="39" bestFit="1" customWidth="1"/>
    <col min="8" max="10" width="14.625" bestFit="1" customWidth="1"/>
    <col min="11" max="11" width="1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</row>
    <row r="2" spans="1:11" ht="32.1">
      <c r="A2" s="2" t="s">
        <v>4</v>
      </c>
      <c r="B2" s="3">
        <v>0.29099999999999998</v>
      </c>
      <c r="C2" s="3">
        <v>0.17399999999999999</v>
      </c>
      <c r="D2" s="3">
        <v>0.19900000000000001</v>
      </c>
      <c r="E2" s="1" t="s">
        <v>5</v>
      </c>
    </row>
    <row r="3" spans="1:11">
      <c r="A3" s="17" t="s">
        <v>6</v>
      </c>
      <c r="B3" s="9">
        <v>1348668000</v>
      </c>
      <c r="C3" s="9">
        <v>2014630000</v>
      </c>
      <c r="D3" s="9">
        <v>2092158000</v>
      </c>
      <c r="E3" s="18">
        <v>2024</v>
      </c>
    </row>
    <row r="4" spans="1:11">
      <c r="G4" s="10"/>
      <c r="H4" s="10" t="s">
        <v>1</v>
      </c>
      <c r="I4" s="10" t="s">
        <v>2</v>
      </c>
      <c r="J4" s="10" t="s">
        <v>3</v>
      </c>
    </row>
    <row r="5" spans="1:11">
      <c r="A5" t="s">
        <v>7</v>
      </c>
      <c r="B5" t="s">
        <v>8</v>
      </c>
      <c r="C5" t="s">
        <v>9</v>
      </c>
      <c r="G5" s="11" t="s">
        <v>10</v>
      </c>
      <c r="H5" s="9">
        <f>B2*B3</f>
        <v>392462388</v>
      </c>
      <c r="I5" s="9">
        <f t="shared" ref="I5:J5" si="0">C2*C3</f>
        <v>350545620</v>
      </c>
      <c r="J5" s="9">
        <f t="shared" si="0"/>
        <v>416339442</v>
      </c>
      <c r="K5" s="5">
        <f>SUM(H5:J5)</f>
        <v>1159347450</v>
      </c>
    </row>
    <row r="6" spans="1:11">
      <c r="A6" t="s">
        <v>2</v>
      </c>
      <c r="B6" s="4">
        <v>0.86348387096774193</v>
      </c>
      <c r="C6" s="4">
        <v>0.13651612903225807</v>
      </c>
      <c r="D6" t="s">
        <v>11</v>
      </c>
      <c r="G6" s="14"/>
      <c r="H6" s="15"/>
      <c r="I6" s="15"/>
      <c r="J6" s="15"/>
    </row>
    <row r="7" spans="1:11">
      <c r="A7" t="s">
        <v>3</v>
      </c>
      <c r="B7" s="4">
        <v>0.90183028286189681</v>
      </c>
      <c r="C7" s="4">
        <v>9.8169717138103157E-2</v>
      </c>
      <c r="G7" s="11" t="s">
        <v>12</v>
      </c>
      <c r="H7" s="9">
        <f>H5*C14</f>
        <v>372839268.59999996</v>
      </c>
      <c r="I7" s="9">
        <f>I5*C14</f>
        <v>333018339</v>
      </c>
      <c r="J7" s="9">
        <f>J5*C13</f>
        <v>83267888.400000006</v>
      </c>
    </row>
    <row r="8" spans="1:11">
      <c r="A8" t="s">
        <v>1</v>
      </c>
      <c r="B8" s="4">
        <v>0.35</v>
      </c>
      <c r="C8" s="4">
        <v>0.65</v>
      </c>
      <c r="D8" t="s">
        <v>13</v>
      </c>
      <c r="G8" s="11" t="s">
        <v>14</v>
      </c>
      <c r="H8" s="9">
        <f>H5*B14</f>
        <v>19623119.400000002</v>
      </c>
      <c r="I8" s="9">
        <f>I5*B12</f>
        <v>262909215</v>
      </c>
      <c r="J8" s="9">
        <f>J5*B13</f>
        <v>333071553.60000002</v>
      </c>
    </row>
    <row r="9" spans="1:11">
      <c r="G9" s="12"/>
      <c r="H9" s="13"/>
      <c r="I9" s="13"/>
      <c r="J9" s="13"/>
    </row>
    <row r="10" spans="1:11">
      <c r="G10" s="10"/>
      <c r="H10" s="10" t="s">
        <v>1</v>
      </c>
      <c r="I10" s="10" t="s">
        <v>2</v>
      </c>
      <c r="J10" s="10" t="s">
        <v>3</v>
      </c>
    </row>
    <row r="11" spans="1:11">
      <c r="A11" t="s">
        <v>15</v>
      </c>
      <c r="B11" t="s">
        <v>8</v>
      </c>
      <c r="C11" t="s">
        <v>9</v>
      </c>
      <c r="G11" s="11" t="s">
        <v>10</v>
      </c>
      <c r="H11" s="9">
        <f>H5</f>
        <v>392462388</v>
      </c>
      <c r="I11" s="9">
        <f t="shared" ref="I11:J11" si="1">I5</f>
        <v>350545620</v>
      </c>
      <c r="J11" s="9">
        <f t="shared" si="1"/>
        <v>416339442</v>
      </c>
      <c r="K11" s="5"/>
    </row>
    <row r="12" spans="1:11">
      <c r="A12" t="s">
        <v>2</v>
      </c>
      <c r="B12" s="4">
        <v>0.75</v>
      </c>
      <c r="C12" s="4">
        <v>0.25</v>
      </c>
      <c r="D12" t="s">
        <v>16</v>
      </c>
      <c r="G12" s="14"/>
      <c r="H12" s="15"/>
      <c r="I12" s="15"/>
      <c r="J12" s="15"/>
    </row>
    <row r="13" spans="1:11">
      <c r="A13" t="s">
        <v>3</v>
      </c>
      <c r="B13" s="7">
        <v>0.8</v>
      </c>
      <c r="C13" s="7">
        <v>0.2</v>
      </c>
      <c r="D13" s="16" t="s">
        <v>17</v>
      </c>
      <c r="G13" s="11" t="s">
        <v>18</v>
      </c>
      <c r="H13" s="9">
        <f>H5*C8</f>
        <v>255100552.20000002</v>
      </c>
      <c r="I13" s="9">
        <f>I5*C6</f>
        <v>47855131.091612905</v>
      </c>
      <c r="J13" s="9">
        <f>J5*C7</f>
        <v>40871925.254575707</v>
      </c>
    </row>
    <row r="14" spans="1:11">
      <c r="A14" t="s">
        <v>1</v>
      </c>
      <c r="B14" s="4">
        <v>0.05</v>
      </c>
      <c r="C14" s="4">
        <v>0.95</v>
      </c>
      <c r="D14" t="s">
        <v>13</v>
      </c>
      <c r="G14" s="11" t="s">
        <v>19</v>
      </c>
      <c r="H14" s="9">
        <f>H5*B8</f>
        <v>137361835.79999998</v>
      </c>
      <c r="I14" s="9">
        <f>I5*B6</f>
        <v>302690488.90838706</v>
      </c>
      <c r="J14" s="9">
        <f>J5*B7</f>
        <v>375467516.74542427</v>
      </c>
    </row>
    <row r="15" spans="1:11">
      <c r="G15" s="6"/>
      <c r="H15" s="5"/>
      <c r="I15" s="5"/>
      <c r="J15" s="5"/>
    </row>
    <row r="16" spans="1:11">
      <c r="A16" t="s">
        <v>20</v>
      </c>
      <c r="B16" t="s">
        <v>21</v>
      </c>
      <c r="G16" s="6"/>
      <c r="H16" s="5"/>
      <c r="I16" s="5"/>
      <c r="J16" s="5"/>
    </row>
    <row r="17" spans="1:11">
      <c r="A17" t="s">
        <v>2</v>
      </c>
      <c r="B17" s="4">
        <v>0.39</v>
      </c>
      <c r="C17" t="s">
        <v>22</v>
      </c>
      <c r="G17" s="6" t="s">
        <v>23</v>
      </c>
      <c r="H17" s="5">
        <f>H14/B19</f>
        <v>404005399.41176462</v>
      </c>
      <c r="I17" s="5">
        <f>I14/B17</f>
        <v>776129458.73945403</v>
      </c>
      <c r="J17" s="5">
        <f>J14/B18</f>
        <v>766260238.25596786</v>
      </c>
      <c r="K17" s="20">
        <f>SUM(H17:J17)</f>
        <v>1946395096.4071865</v>
      </c>
    </row>
    <row r="18" spans="1:11" ht="15.75">
      <c r="A18" t="s">
        <v>3</v>
      </c>
      <c r="B18" s="4">
        <v>0.49</v>
      </c>
      <c r="C18" t="s">
        <v>22</v>
      </c>
      <c r="G18" s="6" t="s">
        <v>24</v>
      </c>
      <c r="H18" s="24">
        <f>H17/B2</f>
        <v>1388334705.8823528</v>
      </c>
      <c r="I18" s="24">
        <f t="shared" ref="I18:J18" si="2">I17/C2</f>
        <v>4460514130.6865177</v>
      </c>
      <c r="J18" s="24">
        <f t="shared" si="2"/>
        <v>3850553961.0852656</v>
      </c>
      <c r="K18" s="20">
        <f>SUM(H18:J18)</f>
        <v>9699402797.6541367</v>
      </c>
    </row>
    <row r="19" spans="1:11">
      <c r="A19" t="s">
        <v>1</v>
      </c>
      <c r="B19" s="4">
        <v>0.34</v>
      </c>
      <c r="C19" t="s">
        <v>22</v>
      </c>
      <c r="G19" s="6"/>
      <c r="H19" s="5"/>
      <c r="I19" s="5"/>
      <c r="J19" s="5"/>
    </row>
    <row r="20" spans="1:11">
      <c r="G20" s="8"/>
    </row>
    <row r="21" spans="1:11">
      <c r="G21" s="6" t="s">
        <v>25</v>
      </c>
      <c r="H21" t="s">
        <v>26</v>
      </c>
      <c r="I21" t="s">
        <v>10</v>
      </c>
    </row>
    <row r="22" spans="1:11" ht="25.5">
      <c r="A22" s="19" t="s">
        <v>27</v>
      </c>
      <c r="G22" s="25" t="s">
        <v>28</v>
      </c>
      <c r="H22" s="4">
        <v>0.7</v>
      </c>
      <c r="I22" s="5">
        <f>K17*H22</f>
        <v>1362476567.4850304</v>
      </c>
    </row>
    <row r="23" spans="1:11" ht="25.5">
      <c r="A23" t="s">
        <v>29</v>
      </c>
      <c r="G23" s="25" t="s">
        <v>30</v>
      </c>
      <c r="H23" s="4">
        <v>0.3</v>
      </c>
      <c r="I23" s="5">
        <f>K17*H23</f>
        <v>583918528.92215598</v>
      </c>
    </row>
    <row r="24" spans="1:11">
      <c r="A24" t="s">
        <v>31</v>
      </c>
    </row>
    <row r="25" spans="1:11">
      <c r="A25" t="s">
        <v>32</v>
      </c>
    </row>
    <row r="26" spans="1:11">
      <c r="A26" t="s">
        <v>33</v>
      </c>
    </row>
    <row r="27" spans="1:11">
      <c r="A27" t="s">
        <v>34</v>
      </c>
    </row>
    <row r="28" spans="1:11">
      <c r="A2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0CFD-E8B4-8645-A5BD-7C939B78353D}">
  <dimension ref="B2:C14"/>
  <sheetViews>
    <sheetView workbookViewId="0">
      <selection activeCell="E9" sqref="E9"/>
    </sheetView>
  </sheetViews>
  <sheetFormatPr defaultColWidth="11" defaultRowHeight="15.95"/>
  <cols>
    <col min="2" max="2" width="41.5" customWidth="1"/>
    <col min="3" max="3" width="54.375" customWidth="1"/>
  </cols>
  <sheetData>
    <row r="2" spans="2:3">
      <c r="B2" s="19" t="s">
        <v>36</v>
      </c>
      <c r="C2" s="19" t="s">
        <v>37</v>
      </c>
    </row>
    <row r="3" spans="2:3" ht="33.950000000000003">
      <c r="B3" s="23" t="s">
        <v>38</v>
      </c>
      <c r="C3" s="21" t="s">
        <v>39</v>
      </c>
    </row>
    <row r="4" spans="2:3" ht="33.950000000000003">
      <c r="B4" s="23" t="s">
        <v>40</v>
      </c>
      <c r="C4" s="21" t="s">
        <v>41</v>
      </c>
    </row>
    <row r="5" spans="2:3">
      <c r="B5" s="23" t="s">
        <v>42</v>
      </c>
      <c r="C5" s="21"/>
    </row>
    <row r="6" spans="2:3" ht="17.100000000000001">
      <c r="B6" s="26" t="s">
        <v>43</v>
      </c>
      <c r="C6" s="21" t="s">
        <v>44</v>
      </c>
    </row>
    <row r="7" spans="2:3" ht="17.100000000000001">
      <c r="B7" s="27"/>
      <c r="C7" s="21" t="s">
        <v>45</v>
      </c>
    </row>
    <row r="8" spans="2:3" ht="17.100000000000001">
      <c r="B8" s="28"/>
      <c r="C8" s="21" t="s">
        <v>46</v>
      </c>
    </row>
    <row r="9" spans="2:3" ht="33.950000000000003">
      <c r="B9" s="23" t="s">
        <v>47</v>
      </c>
      <c r="C9" s="21" t="s">
        <v>48</v>
      </c>
    </row>
    <row r="10" spans="2:3" ht="33.950000000000003">
      <c r="B10" s="26" t="s">
        <v>49</v>
      </c>
      <c r="C10" s="21" t="s">
        <v>50</v>
      </c>
    </row>
    <row r="11" spans="2:3" ht="17.100000000000001">
      <c r="B11" s="28"/>
      <c r="C11" s="21" t="s">
        <v>51</v>
      </c>
    </row>
    <row r="12" spans="2:3">
      <c r="B12" s="23" t="s">
        <v>52</v>
      </c>
      <c r="C12" s="21"/>
    </row>
    <row r="13" spans="2:3" ht="17.100000000000001">
      <c r="B13" s="23" t="s">
        <v>53</v>
      </c>
      <c r="C13" s="21" t="s">
        <v>54</v>
      </c>
    </row>
    <row r="14" spans="2:3">
      <c r="C14" s="22"/>
    </row>
  </sheetData>
  <mergeCells count="2">
    <mergeCell ref="B6:B8"/>
    <mergeCell ref="B10:B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330A9AC7EB14B95735387F077E344" ma:contentTypeVersion="7" ma:contentTypeDescription="Create a new document." ma:contentTypeScope="" ma:versionID="8639b36cc5731e761665059faf3b2c0c">
  <xsd:schema xmlns:xsd="http://www.w3.org/2001/XMLSchema" xmlns:xs="http://www.w3.org/2001/XMLSchema" xmlns:p="http://schemas.microsoft.com/office/2006/metadata/properties" xmlns:ns2="cceceb7d-57bc-460a-b2f3-c17de45f2e25" targetNamespace="http://schemas.microsoft.com/office/2006/metadata/properties" ma:root="true" ma:fieldsID="bb6e7a8bef8f9ba3840675053ea0eb60" ns2:_="">
    <xsd:import namespace="cceceb7d-57bc-460a-b2f3-c17de45f2e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ceb7d-57bc-460a-b2f3-c17de45f2e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401B94-F96A-46F8-B91B-DAB7F202F0F9}"/>
</file>

<file path=customXml/itemProps2.xml><?xml version="1.0" encoding="utf-8"?>
<ds:datastoreItem xmlns:ds="http://schemas.openxmlformats.org/officeDocument/2006/customXml" ds:itemID="{27F7155B-7CA4-41D7-BC20-19E5149DC916}"/>
</file>

<file path=customXml/itemProps3.xml><?xml version="1.0" encoding="utf-8"?>
<ds:datastoreItem xmlns:ds="http://schemas.openxmlformats.org/officeDocument/2006/customXml" ds:itemID="{DD63C088-52BE-4473-B74B-E9DDC4A6D5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Gray, Steven</dc:creator>
  <cp:keywords/>
  <dc:description/>
  <cp:lastModifiedBy>Wilt, Steven (Consultant)</cp:lastModifiedBy>
  <cp:revision/>
  <dcterms:created xsi:type="dcterms:W3CDTF">2025-05-15T18:16:55Z</dcterms:created>
  <dcterms:modified xsi:type="dcterms:W3CDTF">2025-08-04T17:34:11Z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0x0101000E1330A9AC7EB14B95735387F077E344</vt:lpwstr>
  </property>
</Properties>
</file>