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52B0672A-F67B-44D3-B1B6-37366265EE4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" i="1" l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E80" i="1" l="1"/>
  <c r="C80" i="1"/>
  <c r="C26" i="1"/>
  <c r="C82" i="1" s="1"/>
  <c r="F80" i="1" l="1"/>
  <c r="F82" i="1" s="1"/>
  <c r="E82" i="1"/>
</calcChain>
</file>

<file path=xl/sharedStrings.xml><?xml version="1.0" encoding="utf-8"?>
<sst xmlns="http://schemas.openxmlformats.org/spreadsheetml/2006/main" count="93" uniqueCount="93">
  <si>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</si>
  <si>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</si>
  <si>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</si>
  <si>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</si>
  <si>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</si>
  <si>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</si>
  <si>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</si>
  <si>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</si>
  <si>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</si>
  <si>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</si>
  <si>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</si>
  <si>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</si>
  <si>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</si>
  <si>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</si>
  <si>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</si>
  <si>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</si>
  <si>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</si>
  <si>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</si>
  <si>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</si>
  <si>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</si>
  <si>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</si>
  <si>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</si>
  <si>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</si>
  <si>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</si>
  <si>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</si>
  <si>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</si>
  <si>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</si>
  <si>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</si>
  <si>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</si>
  <si>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</si>
  <si>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</si>
  <si>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</si>
  <si>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</si>
  <si>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</si>
  <si>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</si>
  <si>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</si>
  <si>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</si>
  <si>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</si>
  <si>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</si>
  <si>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</si>
  <si>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</si>
  <si>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</si>
  <si>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</si>
  <si>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</si>
  <si>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</si>
  <si>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</si>
  <si>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</si>
  <si>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</si>
  <si>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</si>
  <si>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</si>
  <si>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</si>
  <si>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</si>
  <si>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</si>
  <si>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</si>
  <si>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</si>
  <si>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</si>
  <si>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</si>
  <si>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</si>
  <si>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</si>
  <si>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</si>
  <si>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</si>
  <si>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</si>
  <si>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</si>
  <si>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</si>
  <si>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</si>
  <si>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</si>
  <si>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</si>
  <si>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</si>
  <si>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</si>
  <si>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</si>
  <si>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</si>
  <si>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</si>
  <si>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</si>
  <si>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</si>
  <si>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</si>
  <si>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</si>
  <si>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</si>
  <si>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</si>
  <si>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</si>
  <si>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</si>
  <si>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</si>
  <si>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</si>
  <si>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</si>
  <si>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</si>
  <si>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</si>
  <si>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</si>
  <si>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</si>
  <si>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</si>
  <si>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</si>
  <si>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</si>
  <si>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</si>
  <si>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</si>
  <si>
    <t>Budsjett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</si>
</sst>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kr-414]"/>
    <numFmt numFmtId="165" formatCode="&quot;kr &quot;#,##0.00;[Red]&quot;-kr &quot;#,##0.00"/>
    <numFmt numFmtId="166" formatCode="[$kr-414]\ #,##0.00"/>
    <numFmt numFmtId="167" formatCode="_-[$kr-414]\ * #,##0.00_-;\-[$kr-414]\ * #,##0.00_-;_-[$kr-414]\ * &quot;-&quot;??_-;_-@_-"/>
  </numFmts>
  <fonts count="9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vertical="center"/>
    </xf>
    <xf numFmtId="167" fontId="7" fillId="6" borderId="0" xfId="0" applyNumberFormat="1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43" zoomScale="150" zoomScaleNormal="150" workbookViewId="0">
      <selection activeCell="G52" sqref="G52"/>
    </sheetView>
  </sheetViews>
  <sheetFormatPr defaultColWidth="14.42578125" defaultRowHeight="12.75" x14ac:dyDescent="0.2"/>
  <cols>
    <col min="1" max="1" width="8.140625" style="1" customWidth="1"/>
    <col min="2" max="2" width="45.140625" style="1" customWidth="1"/>
    <col min="3" max="3" width="20.7109375" style="1" customWidth="1"/>
    <col min="4" max="4" width="9" style="1" customWidth="1"/>
    <col min="5" max="5" width="14.42578125" style="23"/>
    <col min="6" max="6" width="14.42578125" style="25"/>
    <col min="7" max="7" width="14.42578125" style="1"/>
    <col min="8" max="8" width="14.42578125" style="35"/>
    <col min="9" max="16384" width="14.42578125" style="1"/>
  </cols>
  <sheetData>
    <row r="1" spans="1:8" ht="15.75" customHeight="1" x14ac:dyDescent="0.2">
      <c r="A1" s="37" t="s">
        <v>0</v>
      </c>
      <c r="B1" s="37"/>
      <c r="C1" s="1" t="s">
        <v>1</v>
      </c>
    </row>
    <row r="2" spans="1:8" ht="15.75" customHeight="1" x14ac:dyDescent="0.2">
      <c r="A2" s="37" t="s">
        <v>2</v>
      </c>
      <c r="B2" s="37"/>
      <c r="C2" s="1">
        <v>18</v>
      </c>
    </row>
    <row r="3" spans="1:8" ht="15.75" customHeight="1" x14ac:dyDescent="0.2">
      <c r="A3" s="37" t="s">
        <v>3</v>
      </c>
      <c r="B3" s="37"/>
      <c r="C3" s="2" t="s">
        <v>4</v>
      </c>
    </row>
    <row r="4" spans="1:8" ht="15.75" customHeight="1" x14ac:dyDescent="0.2">
      <c r="A4" s="38" t="s">
        <v>5</v>
      </c>
      <c r="B4" s="38"/>
      <c r="C4" s="3" t="s">
        <v>6</v>
      </c>
    </row>
    <row r="6" spans="1:8" ht="15.75" customHeight="1" x14ac:dyDescent="0.2">
      <c r="A6" s="39" t="s">
        <v>7</v>
      </c>
      <c r="B6" s="39"/>
      <c r="C6" s="39"/>
      <c r="D6" s="39"/>
    </row>
    <row r="7" spans="1:8" ht="15.75" customHeight="1" x14ac:dyDescent="0.2">
      <c r="A7" s="39" t="s">
        <v>8</v>
      </c>
      <c r="B7" s="39"/>
      <c r="C7" s="4"/>
      <c r="D7" s="4"/>
    </row>
    <row r="8" spans="1:8" ht="15.75" customHeight="1" x14ac:dyDescent="0.2">
      <c r="A8" s="40" t="s">
        <v>9</v>
      </c>
      <c r="B8" s="40"/>
      <c r="C8" s="4"/>
      <c r="D8" s="4"/>
    </row>
    <row r="9" spans="1:8" ht="15.75" customHeight="1" x14ac:dyDescent="0.2">
      <c r="A9" s="41" t="s">
        <v>10</v>
      </c>
      <c r="B9" s="41"/>
      <c r="C9" s="5" t="s">
        <v>11</v>
      </c>
      <c r="D9" s="6" t="s">
        <v>12</v>
      </c>
      <c r="E9" s="27" t="s">
        <v>88</v>
      </c>
      <c r="F9" s="28" t="s">
        <v>89</v>
      </c>
      <c r="H9" s="36" t="s">
        <v>92</v>
      </c>
    </row>
    <row r="10" spans="1:8" ht="15.75" customHeight="1" x14ac:dyDescent="0.2">
      <c r="A10" s="7">
        <v>3110</v>
      </c>
      <c r="B10" s="8" t="s">
        <v>13</v>
      </c>
      <c r="C10" s="9">
        <f>7000</f>
        <v>7000</v>
      </c>
      <c r="D10" s="4" t="s">
        <v>14</v>
      </c>
      <c r="E10" s="34">
        <v>2990</v>
      </c>
      <c r="F10" s="26">
        <f>E10-C10</f>
        <v>-4010</v>
      </c>
      <c r="H10" s="35">
        <v>6000</v>
      </c>
    </row>
    <row r="11" spans="1:8" ht="15.75" customHeight="1" x14ac:dyDescent="0.2">
      <c r="A11" s="7">
        <v>3120</v>
      </c>
      <c r="B11" s="8" t="s">
        <v>15</v>
      </c>
      <c r="C11" s="9"/>
      <c r="D11" s="4"/>
      <c r="E11" s="24"/>
      <c r="F11" s="26"/>
    </row>
    <row r="12" spans="1:8" ht="15.75" customHeight="1" x14ac:dyDescent="0.2">
      <c r="A12" s="7">
        <v>3400</v>
      </c>
      <c r="B12" s="8" t="s">
        <v>16</v>
      </c>
      <c r="C12" s="9"/>
      <c r="D12" s="7"/>
      <c r="E12" s="24"/>
      <c r="F12" s="26"/>
    </row>
    <row r="13" spans="1:8" ht="15.75" customHeight="1" x14ac:dyDescent="0.2">
      <c r="A13" s="7">
        <v>3440</v>
      </c>
      <c r="B13" s="8" t="s">
        <v>17</v>
      </c>
      <c r="C13" s="9"/>
      <c r="D13" s="4"/>
      <c r="E13" s="24"/>
      <c r="F13" s="26"/>
    </row>
    <row r="14" spans="1:8" ht="15.75" customHeight="1" x14ac:dyDescent="0.2">
      <c r="A14" s="7">
        <v>3480</v>
      </c>
      <c r="B14" s="8" t="s">
        <v>18</v>
      </c>
      <c r="C14" s="9">
        <f>C20</f>
        <v>20800</v>
      </c>
      <c r="D14" s="4"/>
      <c r="E14" s="24">
        <v>1500</v>
      </c>
      <c r="F14" s="26">
        <f t="shared" ref="F14:F26" si="0">E14-C14</f>
        <v>-19300</v>
      </c>
      <c r="H14" s="35">
        <v>20800</v>
      </c>
    </row>
    <row r="15" spans="1:8" ht="15.75" customHeight="1" x14ac:dyDescent="0.2">
      <c r="A15" s="7">
        <v>3490</v>
      </c>
      <c r="B15" s="8" t="s">
        <v>19</v>
      </c>
      <c r="C15" s="9">
        <f>50*38</f>
        <v>1900</v>
      </c>
      <c r="D15" s="4" t="s">
        <v>20</v>
      </c>
      <c r="E15" s="24">
        <v>4600</v>
      </c>
      <c r="F15" s="26">
        <f t="shared" si="0"/>
        <v>2700</v>
      </c>
      <c r="H15" s="35">
        <v>4600</v>
      </c>
    </row>
    <row r="16" spans="1:8" ht="15.75" customHeight="1" x14ac:dyDescent="0.2">
      <c r="A16" s="7">
        <v>3610</v>
      </c>
      <c r="B16" s="8" t="s">
        <v>21</v>
      </c>
      <c r="C16" s="9"/>
      <c r="D16" s="4"/>
      <c r="E16" s="24"/>
      <c r="F16" s="26"/>
    </row>
    <row r="17" spans="1:8" ht="15.75" customHeight="1" x14ac:dyDescent="0.2">
      <c r="A17" s="7">
        <v>3630</v>
      </c>
      <c r="B17" s="8" t="s">
        <v>22</v>
      </c>
      <c r="C17" s="9"/>
      <c r="D17" s="4"/>
      <c r="E17" s="24"/>
      <c r="F17" s="26"/>
    </row>
    <row r="18" spans="1:8" ht="15.75" customHeight="1" x14ac:dyDescent="0.2">
      <c r="A18" s="7">
        <v>3900</v>
      </c>
      <c r="B18" s="8" t="s">
        <v>23</v>
      </c>
      <c r="C18" s="9"/>
      <c r="D18" s="4"/>
      <c r="E18" s="24"/>
      <c r="F18" s="26"/>
    </row>
    <row r="19" spans="1:8" ht="15.75" customHeight="1" x14ac:dyDescent="0.2">
      <c r="A19" s="7">
        <v>3910</v>
      </c>
      <c r="B19" s="8" t="s">
        <v>24</v>
      </c>
      <c r="C19" s="9"/>
      <c r="D19" s="7"/>
      <c r="E19" s="24"/>
      <c r="F19" s="26"/>
    </row>
    <row r="20" spans="1:8" ht="15.75" customHeight="1" x14ac:dyDescent="0.2">
      <c r="A20" s="7">
        <v>3920</v>
      </c>
      <c r="B20" s="8" t="s">
        <v>25</v>
      </c>
      <c r="C20" s="9">
        <f>10*590*2+50*90*2</f>
        <v>20800</v>
      </c>
      <c r="D20" s="8" t="s">
        <v>26</v>
      </c>
      <c r="E20" s="34">
        <v>12880</v>
      </c>
      <c r="F20" s="26">
        <f t="shared" si="0"/>
        <v>-7920</v>
      </c>
      <c r="H20" s="35">
        <v>26000</v>
      </c>
    </row>
    <row r="21" spans="1:8" ht="15.75" customHeight="1" x14ac:dyDescent="0.2">
      <c r="A21" s="7">
        <v>3940</v>
      </c>
      <c r="B21" s="8" t="s">
        <v>27</v>
      </c>
      <c r="C21" s="9"/>
      <c r="D21" s="4"/>
      <c r="E21" s="24"/>
      <c r="F21" s="26"/>
    </row>
    <row r="22" spans="1:8" x14ac:dyDescent="0.2">
      <c r="A22" s="7">
        <v>3950</v>
      </c>
      <c r="B22" s="8" t="s">
        <v>28</v>
      </c>
      <c r="C22" s="9"/>
      <c r="D22" s="4"/>
      <c r="E22" s="24"/>
      <c r="F22" s="26"/>
    </row>
    <row r="23" spans="1:8" x14ac:dyDescent="0.2">
      <c r="A23" s="7">
        <v>3960</v>
      </c>
      <c r="B23" s="8" t="s">
        <v>29</v>
      </c>
      <c r="C23" s="9"/>
      <c r="D23" s="4"/>
      <c r="E23" s="24"/>
      <c r="F23" s="26"/>
    </row>
    <row r="24" spans="1:8" x14ac:dyDescent="0.2">
      <c r="A24" s="7">
        <v>3970</v>
      </c>
      <c r="B24" s="8" t="s">
        <v>30</v>
      </c>
      <c r="C24" s="9"/>
      <c r="D24" s="4"/>
      <c r="E24" s="24"/>
      <c r="F24" s="26"/>
    </row>
    <row r="25" spans="1:8" x14ac:dyDescent="0.2">
      <c r="A25" s="10">
        <v>3990</v>
      </c>
      <c r="B25" s="11" t="s">
        <v>31</v>
      </c>
      <c r="C25" s="12"/>
      <c r="D25" s="4"/>
      <c r="E25" s="24"/>
      <c r="F25" s="26"/>
    </row>
    <row r="26" spans="1:8" x14ac:dyDescent="0.2">
      <c r="A26" s="42" t="s">
        <v>32</v>
      </c>
      <c r="B26" s="42"/>
      <c r="C26" s="13">
        <f>SUM(C10:C25)</f>
        <v>50500</v>
      </c>
      <c r="D26" s="4"/>
      <c r="E26" s="29">
        <f>SUM(E10:E25)</f>
        <v>21970</v>
      </c>
      <c r="F26" s="30">
        <f t="shared" si="0"/>
        <v>-28530</v>
      </c>
    </row>
    <row r="27" spans="1:8" x14ac:dyDescent="0.2">
      <c r="A27" s="4"/>
      <c r="B27" s="4"/>
      <c r="C27" s="14"/>
      <c r="D27" s="4"/>
      <c r="E27" s="24"/>
      <c r="F27" s="26"/>
    </row>
    <row r="28" spans="1:8" x14ac:dyDescent="0.2">
      <c r="A28" s="43" t="s">
        <v>33</v>
      </c>
      <c r="B28" s="43"/>
      <c r="C28" s="15"/>
      <c r="D28" s="4"/>
      <c r="E28" s="24"/>
      <c r="F28" s="26"/>
    </row>
    <row r="29" spans="1:8" x14ac:dyDescent="0.2">
      <c r="A29" s="7">
        <v>5010</v>
      </c>
      <c r="B29" s="8" t="s">
        <v>34</v>
      </c>
      <c r="C29" s="9"/>
      <c r="D29" s="7"/>
      <c r="E29" s="24"/>
      <c r="F29" s="26"/>
    </row>
    <row r="30" spans="1:8" x14ac:dyDescent="0.2">
      <c r="A30" s="7">
        <v>5011</v>
      </c>
      <c r="B30" s="8" t="s">
        <v>35</v>
      </c>
      <c r="C30" s="9"/>
      <c r="D30" s="7"/>
      <c r="E30" s="24"/>
      <c r="F30" s="26"/>
    </row>
    <row r="31" spans="1:8" x14ac:dyDescent="0.2">
      <c r="A31" s="7">
        <v>5020</v>
      </c>
      <c r="B31" s="8" t="s">
        <v>36</v>
      </c>
      <c r="C31" s="9"/>
      <c r="D31" s="4"/>
      <c r="E31" s="24"/>
      <c r="F31" s="26"/>
    </row>
    <row r="32" spans="1:8" x14ac:dyDescent="0.2">
      <c r="A32" s="7">
        <v>5250</v>
      </c>
      <c r="B32" s="8" t="s">
        <v>37</v>
      </c>
      <c r="C32" s="9"/>
      <c r="D32" s="4"/>
      <c r="E32" s="24"/>
      <c r="F32" s="26"/>
    </row>
    <row r="33" spans="1:8" x14ac:dyDescent="0.2">
      <c r="A33" s="7">
        <v>5350</v>
      </c>
      <c r="B33" s="8" t="s">
        <v>38</v>
      </c>
      <c r="C33" s="9"/>
      <c r="D33" s="4"/>
      <c r="E33" s="24"/>
      <c r="F33" s="26"/>
    </row>
    <row r="34" spans="1:8" x14ac:dyDescent="0.2">
      <c r="A34" s="10">
        <v>5990</v>
      </c>
      <c r="B34" s="11" t="s">
        <v>39</v>
      </c>
      <c r="C34" s="12"/>
      <c r="D34" s="7"/>
      <c r="E34" s="24"/>
      <c r="F34" s="26"/>
    </row>
    <row r="35" spans="1:8" x14ac:dyDescent="0.2">
      <c r="A35" s="44" t="s">
        <v>40</v>
      </c>
      <c r="B35" s="44"/>
      <c r="C35" s="16">
        <f>SUM(C29:C34)</f>
        <v>0</v>
      </c>
      <c r="D35" s="4"/>
      <c r="E35" s="24"/>
      <c r="F35" s="26"/>
    </row>
    <row r="36" spans="1:8" x14ac:dyDescent="0.2">
      <c r="A36" s="4"/>
      <c r="B36" s="4"/>
      <c r="C36" s="14"/>
      <c r="D36" s="4"/>
      <c r="E36" s="24"/>
      <c r="F36" s="26"/>
    </row>
    <row r="37" spans="1:8" x14ac:dyDescent="0.2">
      <c r="A37" s="41" t="s">
        <v>41</v>
      </c>
      <c r="B37" s="41"/>
      <c r="C37" s="17"/>
      <c r="D37" s="4"/>
      <c r="E37" s="24"/>
      <c r="F37" s="26"/>
    </row>
    <row r="38" spans="1:8" x14ac:dyDescent="0.2">
      <c r="A38" s="7">
        <v>4110</v>
      </c>
      <c r="B38" s="8" t="s">
        <v>42</v>
      </c>
      <c r="C38" s="9">
        <v>9065</v>
      </c>
      <c r="D38" s="4"/>
      <c r="E38" s="24">
        <v>0</v>
      </c>
      <c r="F38" s="26">
        <f>E38-C38</f>
        <v>-9065</v>
      </c>
    </row>
    <row r="39" spans="1:8" x14ac:dyDescent="0.2">
      <c r="A39" s="7">
        <v>4120</v>
      </c>
      <c r="B39" s="8" t="s">
        <v>43</v>
      </c>
      <c r="C39" s="9">
        <v>3000</v>
      </c>
      <c r="D39" s="18"/>
      <c r="E39" s="24">
        <v>10599</v>
      </c>
      <c r="F39" s="26">
        <f>E39-C39</f>
        <v>7599</v>
      </c>
    </row>
    <row r="40" spans="1:8" x14ac:dyDescent="0.2">
      <c r="A40" s="7">
        <v>4150</v>
      </c>
      <c r="B40" s="8" t="s">
        <v>44</v>
      </c>
      <c r="C40" s="9"/>
      <c r="D40" s="4"/>
      <c r="E40" s="24"/>
      <c r="F40" s="26"/>
    </row>
    <row r="41" spans="1:8" x14ac:dyDescent="0.2">
      <c r="A41" s="7">
        <v>4200</v>
      </c>
      <c r="B41" s="8" t="s">
        <v>45</v>
      </c>
      <c r="C41" s="9">
        <v>1000</v>
      </c>
      <c r="D41" s="19" t="s">
        <v>46</v>
      </c>
      <c r="E41" s="24">
        <v>9100</v>
      </c>
      <c r="F41" s="26">
        <f t="shared" ref="F41:F78" si="1">E41-C41</f>
        <v>8100</v>
      </c>
      <c r="G41" s="22" t="s">
        <v>90</v>
      </c>
      <c r="H41" s="35">
        <v>10000</v>
      </c>
    </row>
    <row r="42" spans="1:8" x14ac:dyDescent="0.2">
      <c r="A42" s="7">
        <v>4300</v>
      </c>
      <c r="B42" s="8" t="s">
        <v>47</v>
      </c>
      <c r="C42" s="9"/>
      <c r="D42" s="4"/>
      <c r="E42" s="24"/>
      <c r="F42" s="26"/>
    </row>
    <row r="43" spans="1:8" x14ac:dyDescent="0.2">
      <c r="A43" s="7">
        <v>4500</v>
      </c>
      <c r="B43" s="8" t="s">
        <v>48</v>
      </c>
      <c r="C43" s="9"/>
      <c r="D43" s="7"/>
      <c r="E43" s="24"/>
      <c r="F43" s="26"/>
    </row>
    <row r="44" spans="1:8" x14ac:dyDescent="0.2">
      <c r="A44" s="7">
        <v>4510</v>
      </c>
      <c r="B44" s="8" t="s">
        <v>49</v>
      </c>
      <c r="C44" s="9"/>
      <c r="D44" s="4"/>
      <c r="E44" s="24"/>
      <c r="F44" s="26"/>
    </row>
    <row r="45" spans="1:8" x14ac:dyDescent="0.2">
      <c r="A45" s="7">
        <v>4610</v>
      </c>
      <c r="B45" s="8" t="s">
        <v>50</v>
      </c>
      <c r="C45" s="9"/>
      <c r="D45" s="7"/>
      <c r="E45" s="24"/>
      <c r="F45" s="26"/>
    </row>
    <row r="46" spans="1:8" x14ac:dyDescent="0.2">
      <c r="A46" s="7">
        <v>4700</v>
      </c>
      <c r="B46" s="8" t="s">
        <v>51</v>
      </c>
      <c r="C46" s="9"/>
      <c r="D46" s="7"/>
      <c r="E46" s="24"/>
      <c r="F46" s="26"/>
    </row>
    <row r="47" spans="1:8" x14ac:dyDescent="0.2">
      <c r="A47" s="7">
        <v>4800</v>
      </c>
      <c r="B47" s="8" t="s">
        <v>52</v>
      </c>
      <c r="C47" s="9">
        <f>650*10*2</f>
        <v>13000</v>
      </c>
      <c r="D47" s="19" t="s">
        <v>53</v>
      </c>
      <c r="E47" s="24">
        <v>616.75</v>
      </c>
      <c r="F47" s="26">
        <f t="shared" si="1"/>
        <v>-12383.25</v>
      </c>
      <c r="G47" s="22" t="s">
        <v>91</v>
      </c>
    </row>
    <row r="48" spans="1:8" x14ac:dyDescent="0.2">
      <c r="A48" s="7">
        <v>4990</v>
      </c>
      <c r="B48" s="8" t="s">
        <v>54</v>
      </c>
      <c r="C48" s="9">
        <f>7500+7500</f>
        <v>15000</v>
      </c>
      <c r="D48" s="19"/>
      <c r="E48" s="24">
        <v>5044.29</v>
      </c>
      <c r="F48" s="26">
        <f t="shared" si="1"/>
        <v>-9955.7099999999991</v>
      </c>
      <c r="H48" s="35">
        <v>15000</v>
      </c>
    </row>
    <row r="49" spans="1:8" x14ac:dyDescent="0.2">
      <c r="A49" s="7">
        <v>6110</v>
      </c>
      <c r="B49" s="8" t="s">
        <v>55</v>
      </c>
      <c r="C49" s="9"/>
      <c r="D49" s="4"/>
      <c r="E49" s="24"/>
      <c r="F49" s="26"/>
    </row>
    <row r="50" spans="1:8" x14ac:dyDescent="0.2">
      <c r="A50" s="7">
        <v>6300</v>
      </c>
      <c r="B50" s="8" t="s">
        <v>56</v>
      </c>
      <c r="C50" s="9"/>
      <c r="D50" s="4"/>
      <c r="E50" s="24"/>
      <c r="F50" s="26"/>
    </row>
    <row r="51" spans="1:8" x14ac:dyDescent="0.2">
      <c r="A51" s="7">
        <v>6320</v>
      </c>
      <c r="B51" s="8" t="s">
        <v>57</v>
      </c>
      <c r="C51" s="9"/>
      <c r="D51" s="7"/>
      <c r="E51" s="24"/>
      <c r="F51" s="26"/>
    </row>
    <row r="52" spans="1:8" x14ac:dyDescent="0.2">
      <c r="A52" s="7">
        <v>6340</v>
      </c>
      <c r="B52" s="8" t="s">
        <v>58</v>
      </c>
      <c r="C52" s="9"/>
      <c r="D52" s="7"/>
      <c r="E52" s="24"/>
      <c r="F52" s="26"/>
    </row>
    <row r="53" spans="1:8" x14ac:dyDescent="0.2">
      <c r="A53" s="7">
        <v>6420</v>
      </c>
      <c r="B53" s="8" t="s">
        <v>59</v>
      </c>
      <c r="C53" s="9"/>
      <c r="D53" s="7"/>
      <c r="E53" s="24"/>
      <c r="F53" s="26"/>
    </row>
    <row r="54" spans="1:8" x14ac:dyDescent="0.2">
      <c r="A54" s="7">
        <v>6440</v>
      </c>
      <c r="B54" s="8" t="s">
        <v>60</v>
      </c>
      <c r="C54" s="9"/>
      <c r="D54" s="7"/>
      <c r="E54" s="24"/>
      <c r="F54" s="26"/>
    </row>
    <row r="55" spans="1:8" x14ac:dyDescent="0.2">
      <c r="A55" s="7">
        <v>6540</v>
      </c>
      <c r="B55" s="8" t="s">
        <v>61</v>
      </c>
      <c r="C55" s="9"/>
      <c r="D55" s="7"/>
      <c r="E55" s="24"/>
      <c r="F55" s="26"/>
    </row>
    <row r="56" spans="1:8" x14ac:dyDescent="0.2">
      <c r="A56" s="7">
        <v>6550</v>
      </c>
      <c r="B56" s="8" t="s">
        <v>62</v>
      </c>
      <c r="C56" s="9"/>
      <c r="D56" s="4"/>
      <c r="E56" s="24"/>
      <c r="F56" s="26"/>
    </row>
    <row r="57" spans="1:8" x14ac:dyDescent="0.2">
      <c r="A57" s="7">
        <v>6620</v>
      </c>
      <c r="B57" s="8" t="s">
        <v>63</v>
      </c>
      <c r="C57" s="9"/>
      <c r="D57" s="4"/>
      <c r="E57" s="24"/>
      <c r="F57" s="26"/>
    </row>
    <row r="58" spans="1:8" x14ac:dyDescent="0.2">
      <c r="A58" s="7">
        <v>6700</v>
      </c>
      <c r="B58" s="8" t="s">
        <v>64</v>
      </c>
      <c r="C58" s="9"/>
      <c r="D58" s="7"/>
      <c r="E58" s="24"/>
      <c r="F58" s="26"/>
    </row>
    <row r="59" spans="1:8" x14ac:dyDescent="0.2">
      <c r="A59" s="7">
        <v>6712</v>
      </c>
      <c r="B59" s="8" t="s">
        <v>65</v>
      </c>
      <c r="C59" s="9"/>
      <c r="D59" s="7"/>
      <c r="E59" s="24"/>
      <c r="F59" s="26"/>
    </row>
    <row r="60" spans="1:8" x14ac:dyDescent="0.2">
      <c r="A60" s="7">
        <v>6730</v>
      </c>
      <c r="B60" s="8" t="s">
        <v>66</v>
      </c>
      <c r="C60" s="9"/>
      <c r="D60" s="4"/>
      <c r="E60" s="24"/>
      <c r="F60" s="26"/>
    </row>
    <row r="61" spans="1:8" x14ac:dyDescent="0.2">
      <c r="A61" s="7">
        <v>6790</v>
      </c>
      <c r="B61" s="8" t="s">
        <v>67</v>
      </c>
      <c r="C61" s="9"/>
      <c r="D61" s="7"/>
      <c r="E61" s="24"/>
      <c r="F61" s="26"/>
    </row>
    <row r="62" spans="1:8" x14ac:dyDescent="0.2">
      <c r="A62" s="7">
        <v>6800</v>
      </c>
      <c r="B62" s="8" t="s">
        <v>68</v>
      </c>
      <c r="C62" s="9"/>
      <c r="D62" s="7"/>
      <c r="E62" s="24"/>
      <c r="F62" s="26"/>
    </row>
    <row r="63" spans="1:8" x14ac:dyDescent="0.2">
      <c r="A63" s="7">
        <v>6810</v>
      </c>
      <c r="B63" s="8" t="s">
        <v>69</v>
      </c>
      <c r="C63" s="9">
        <v>85</v>
      </c>
      <c r="D63" s="4"/>
      <c r="E63" s="24">
        <v>0</v>
      </c>
      <c r="F63" s="26">
        <f t="shared" si="1"/>
        <v>-85</v>
      </c>
      <c r="H63" s="35">
        <v>85</v>
      </c>
    </row>
    <row r="64" spans="1:8" x14ac:dyDescent="0.2">
      <c r="A64" s="7">
        <v>6811</v>
      </c>
      <c r="B64" s="8" t="s">
        <v>70</v>
      </c>
      <c r="C64" s="9">
        <v>136.25</v>
      </c>
      <c r="D64" s="4"/>
      <c r="E64" s="24">
        <v>0</v>
      </c>
      <c r="F64" s="26">
        <f t="shared" si="1"/>
        <v>-136.25</v>
      </c>
      <c r="H64" s="35">
        <v>136.25</v>
      </c>
    </row>
    <row r="65" spans="1:8" x14ac:dyDescent="0.2">
      <c r="A65" s="7">
        <v>6820</v>
      </c>
      <c r="B65" s="8" t="s">
        <v>71</v>
      </c>
      <c r="C65" s="9">
        <v>1500</v>
      </c>
      <c r="D65" s="18"/>
      <c r="E65" s="24">
        <v>0</v>
      </c>
      <c r="F65" s="26">
        <f t="shared" si="1"/>
        <v>-1500</v>
      </c>
      <c r="H65" s="35">
        <v>1500</v>
      </c>
    </row>
    <row r="66" spans="1:8" x14ac:dyDescent="0.2">
      <c r="A66" s="7">
        <v>6840</v>
      </c>
      <c r="B66" s="8" t="s">
        <v>72</v>
      </c>
      <c r="C66" s="9">
        <v>500</v>
      </c>
      <c r="D66" s="4" t="s">
        <v>73</v>
      </c>
      <c r="E66" s="24">
        <v>1000</v>
      </c>
      <c r="F66" s="26">
        <f t="shared" si="1"/>
        <v>500</v>
      </c>
      <c r="H66" s="35">
        <v>1000</v>
      </c>
    </row>
    <row r="67" spans="1:8" x14ac:dyDescent="0.2">
      <c r="A67" s="7">
        <v>6860</v>
      </c>
      <c r="B67" s="8" t="s">
        <v>74</v>
      </c>
      <c r="C67" s="9">
        <v>7000</v>
      </c>
      <c r="D67" s="20"/>
      <c r="E67" s="24">
        <v>1009.93</v>
      </c>
      <c r="F67" s="26">
        <f t="shared" si="1"/>
        <v>-5990.07</v>
      </c>
      <c r="H67" s="35">
        <v>7000</v>
      </c>
    </row>
    <row r="68" spans="1:8" x14ac:dyDescent="0.2">
      <c r="A68" s="7">
        <v>6900</v>
      </c>
      <c r="B68" s="8" t="s">
        <v>75</v>
      </c>
      <c r="C68" s="9"/>
      <c r="D68" s="4"/>
      <c r="E68" s="24"/>
      <c r="F68" s="26"/>
    </row>
    <row r="69" spans="1:8" x14ac:dyDescent="0.2">
      <c r="A69" s="7">
        <v>6940</v>
      </c>
      <c r="B69" s="8" t="s">
        <v>76</v>
      </c>
      <c r="C69" s="9"/>
      <c r="D69" s="4"/>
      <c r="E69" s="24"/>
      <c r="F69" s="26"/>
    </row>
    <row r="70" spans="1:8" x14ac:dyDescent="0.2">
      <c r="A70" s="7">
        <v>7100</v>
      </c>
      <c r="B70" s="8" t="s">
        <v>77</v>
      </c>
      <c r="C70" s="9"/>
      <c r="D70" s="7"/>
      <c r="E70" s="24"/>
      <c r="F70" s="26"/>
    </row>
    <row r="71" spans="1:8" x14ac:dyDescent="0.2">
      <c r="A71" s="7">
        <v>7110</v>
      </c>
      <c r="B71" s="8" t="s">
        <v>78</v>
      </c>
      <c r="C71" s="9"/>
      <c r="D71" s="4"/>
      <c r="E71" s="24"/>
      <c r="F71" s="26"/>
    </row>
    <row r="72" spans="1:8" x14ac:dyDescent="0.2">
      <c r="A72" s="7">
        <v>7320</v>
      </c>
      <c r="B72" s="8" t="s">
        <v>79</v>
      </c>
      <c r="C72" s="9"/>
      <c r="D72" s="4"/>
      <c r="E72" s="24"/>
      <c r="F72" s="26"/>
    </row>
    <row r="73" spans="1:8" x14ac:dyDescent="0.2">
      <c r="A73" s="7">
        <v>7420</v>
      </c>
      <c r="B73" s="8" t="s">
        <v>80</v>
      </c>
      <c r="C73" s="9"/>
      <c r="D73" s="4"/>
      <c r="E73" s="24"/>
      <c r="F73" s="26"/>
    </row>
    <row r="74" spans="1:8" x14ac:dyDescent="0.2">
      <c r="A74" s="7">
        <v>7500</v>
      </c>
      <c r="B74" s="8" t="s">
        <v>81</v>
      </c>
      <c r="C74" s="9"/>
      <c r="D74" s="7"/>
      <c r="E74" s="24"/>
      <c r="F74" s="26"/>
    </row>
    <row r="75" spans="1:8" x14ac:dyDescent="0.2">
      <c r="A75" s="7">
        <v>7510</v>
      </c>
      <c r="B75" s="8" t="s">
        <v>82</v>
      </c>
      <c r="C75" s="9"/>
      <c r="D75" s="7"/>
      <c r="E75" s="24"/>
      <c r="F75" s="26"/>
    </row>
    <row r="76" spans="1:8" x14ac:dyDescent="0.2">
      <c r="A76" s="7">
        <v>7700</v>
      </c>
      <c r="B76" s="8" t="s">
        <v>83</v>
      </c>
      <c r="C76" s="9"/>
      <c r="D76" s="4"/>
      <c r="E76" s="24"/>
      <c r="F76" s="26"/>
    </row>
    <row r="77" spans="1:8" x14ac:dyDescent="0.2">
      <c r="A77" s="10">
        <v>7790</v>
      </c>
      <c r="B77" s="11" t="s">
        <v>84</v>
      </c>
      <c r="C77" s="12"/>
      <c r="D77" s="4"/>
      <c r="E77" s="24"/>
      <c r="F77" s="26"/>
    </row>
    <row r="78" spans="1:8" x14ac:dyDescent="0.2">
      <c r="A78" s="44" t="s">
        <v>85</v>
      </c>
      <c r="B78" s="44"/>
      <c r="C78" s="13">
        <f>SUM(C38:C77)</f>
        <v>50286.25</v>
      </c>
      <c r="D78" s="4"/>
      <c r="E78" s="24">
        <f>SUM(E38:E77)</f>
        <v>27369.97</v>
      </c>
      <c r="F78" s="26">
        <f t="shared" si="1"/>
        <v>-22916.28</v>
      </c>
    </row>
    <row r="79" spans="1:8" x14ac:dyDescent="0.2">
      <c r="A79" s="21"/>
      <c r="B79" s="21"/>
      <c r="C79" s="21"/>
      <c r="D79" s="4"/>
      <c r="F79" s="26"/>
    </row>
    <row r="80" spans="1:8" x14ac:dyDescent="0.2">
      <c r="A80" s="42" t="s">
        <v>86</v>
      </c>
      <c r="B80" s="42"/>
      <c r="C80" s="13">
        <f>C78+C35</f>
        <v>50286.25</v>
      </c>
      <c r="D80" s="4"/>
      <c r="E80" s="31">
        <f>E78</f>
        <v>27369.97</v>
      </c>
      <c r="F80" s="30">
        <f>E80-C80</f>
        <v>-22916.28</v>
      </c>
    </row>
    <row r="81" spans="1:6" x14ac:dyDescent="0.2">
      <c r="A81" s="21"/>
      <c r="B81" s="21"/>
      <c r="C81" s="21"/>
      <c r="D81" s="4"/>
      <c r="F81" s="26"/>
    </row>
    <row r="82" spans="1:6" ht="13.5" thickBot="1" x14ac:dyDescent="0.25">
      <c r="A82" s="41" t="s">
        <v>87</v>
      </c>
      <c r="B82" s="41"/>
      <c r="C82" s="13">
        <f>C26-C80</f>
        <v>213.75</v>
      </c>
      <c r="D82" s="20"/>
      <c r="E82" s="32">
        <f>E26-E80</f>
        <v>-5399.9700000000012</v>
      </c>
      <c r="F82" s="33">
        <f>F26-F80</f>
        <v>-5613.7200000000012</v>
      </c>
    </row>
    <row r="83" spans="1:6" ht="13.5" thickTop="1" x14ac:dyDescent="0.2"/>
  </sheetData>
  <mergeCells count="15">
    <mergeCell ref="A35:B35"/>
    <mergeCell ref="A37:B37"/>
    <mergeCell ref="A78:B78"/>
    <mergeCell ref="A80:B80"/>
    <mergeCell ref="A82:B82"/>
    <mergeCell ref="A7:B7"/>
    <mergeCell ref="A8:B8"/>
    <mergeCell ref="A9:B9"/>
    <mergeCell ref="A26:B26"/>
    <mergeCell ref="A28:B28"/>
    <mergeCell ref="A1:B1"/>
    <mergeCell ref="A2:B2"/>
    <mergeCell ref="A3:B3"/>
    <mergeCell ref="A4:B4"/>
    <mergeCell ref="A6:D6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2021-12-13T22:37:16Z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