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2022\"/>
    </mc:Choice>
  </mc:AlternateContent>
  <xr:revisionPtr revIDLastSave="0" documentId="13_ncr:1_{9FF04E86-AEA3-4CAE-AF1A-5512EE46B227}" xr6:coauthVersionLast="47" xr6:coauthVersionMax="47" xr10:uidLastSave="{00000000-0000-0000-0000-000000000000}"/>
  <bookViews>
    <workbookView xWindow="-23148" yWindow="4284" windowWidth="23256" windowHeight="13176" xr2:uid="{6261C335-2A37-43E5-95C4-61C6C82121A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5" i="1" l="1"/>
  <c r="F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51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52" i="1"/>
  <c r="F53" i="1"/>
  <c r="F54" i="1"/>
  <c r="D89" i="1"/>
  <c r="D62" i="1"/>
  <c r="C48" i="1"/>
  <c r="C116" i="1"/>
  <c r="F116" i="1" l="1"/>
  <c r="E116" i="1"/>
  <c r="E120" i="1" s="1"/>
  <c r="C22" i="1"/>
  <c r="D22" i="1" s="1"/>
  <c r="C42" i="1"/>
  <c r="D118" i="1" s="1"/>
  <c r="F120" i="1" l="1"/>
  <c r="D120" i="1"/>
</calcChain>
</file>

<file path=xl/sharedStrings.xml><?xml version="1.0" encoding="utf-8"?>
<sst xmlns="http://schemas.openxmlformats.org/spreadsheetml/2006/main" count="119" uniqueCount="117">
  <si>
    <t>Konto i regnskapet</t>
  </si>
  <si>
    <t>Inntekter</t>
  </si>
  <si>
    <t>Salg utstyr</t>
  </si>
  <si>
    <t>Sponsorinntekter</t>
  </si>
  <si>
    <t>Tilskudd fra Velferdstinget</t>
  </si>
  <si>
    <t>Tilskudd fra NIF</t>
  </si>
  <si>
    <t>Tildelt mva-kompensasjon</t>
  </si>
  <si>
    <t>Tildelt Gruppebevilgning</t>
  </si>
  <si>
    <t>Andre tilskudd</t>
  </si>
  <si>
    <t>Leieinntekter studenter/KSI-hytta</t>
  </si>
  <si>
    <t>Leieinntekter gruppeutstyr</t>
  </si>
  <si>
    <t>Annen ekstraordinære inntekter</t>
  </si>
  <si>
    <t>OSI kontingent</t>
  </si>
  <si>
    <t>Medlemskontingent</t>
  </si>
  <si>
    <t>Kursavgifter</t>
  </si>
  <si>
    <t>Egenandeler</t>
  </si>
  <si>
    <t>Stevneinntekter</t>
  </si>
  <si>
    <t>Dugnadsinntekter</t>
  </si>
  <si>
    <t>Andre inntekter</t>
  </si>
  <si>
    <t>Udokumenterte inntekter</t>
  </si>
  <si>
    <t>Differanse inntektsfordeling</t>
  </si>
  <si>
    <t>Sum inntekter</t>
  </si>
  <si>
    <t>Lønnskostnader</t>
  </si>
  <si>
    <t>Lønn ansatte</t>
  </si>
  <si>
    <t>Div lønn u/FP</t>
  </si>
  <si>
    <t>Feriepenger</t>
  </si>
  <si>
    <t>Påløpt ikke utbetalt lønn</t>
  </si>
  <si>
    <t>Koll.pensjonsforsikring</t>
  </si>
  <si>
    <t>EKOM arb taker abonnement</t>
  </si>
  <si>
    <t>Motkonto for gruppe 52</t>
  </si>
  <si>
    <t>Trekkpl bilgodtgjørelse</t>
  </si>
  <si>
    <t>Godtgjørelse til styre- og bedriftforsamlinger</t>
  </si>
  <si>
    <t>Godtgjørelse til dommere</t>
  </si>
  <si>
    <t>Arbeidsgiveravgift</t>
  </si>
  <si>
    <t>Arbeidsgiveravgift på feriepenger</t>
  </si>
  <si>
    <t>Overtidsmat etter regning</t>
  </si>
  <si>
    <t>Gaver til ansatte</t>
  </si>
  <si>
    <t>Kantinekostnad</t>
  </si>
  <si>
    <t>OTP</t>
  </si>
  <si>
    <t>Annen personalkostnad</t>
  </si>
  <si>
    <t>Sum lønnskostnader</t>
  </si>
  <si>
    <t>Avskrivn. varige driftsmidl. og imat. eiendeler</t>
  </si>
  <si>
    <t>Avskrivninger på eiendom og annen fast eiendom</t>
  </si>
  <si>
    <t>Avskrivninger</t>
  </si>
  <si>
    <t>Avskrivninger på maskiner</t>
  </si>
  <si>
    <t>Sum Avskrivn. varige driftsmidl. og imat. eiendeler</t>
  </si>
  <si>
    <t>Driftskostnader</t>
  </si>
  <si>
    <t>Kjøp utstyr for videresalg</t>
  </si>
  <si>
    <t>Idrettsmatr./utstyr til eget bruk</t>
  </si>
  <si>
    <t>Kostnader idrettsanlegg</t>
  </si>
  <si>
    <t>Kontingent og lisens</t>
  </si>
  <si>
    <t>Premier</t>
  </si>
  <si>
    <t>Svinn, tap</t>
  </si>
  <si>
    <t>Fremmedytelse, innlede instruktører osv</t>
  </si>
  <si>
    <t>Utbetalt til medlemmer</t>
  </si>
  <si>
    <t>Beholdningsendring</t>
  </si>
  <si>
    <t>Leie idrettsanlegg</t>
  </si>
  <si>
    <t>Utgifter skisamlinger/idrettsarr.</t>
  </si>
  <si>
    <t>Sosiale tilstellinger</t>
  </si>
  <si>
    <t>Avskrivninger på maskinger</t>
  </si>
  <si>
    <t>Frakt transportkostnad og forsikring ved</t>
  </si>
  <si>
    <t>Toll og spedisjonskostnad ved vareforsendelse</t>
  </si>
  <si>
    <t>Leie lokale</t>
  </si>
  <si>
    <t>Renovasjon, vann, avlop og lignende</t>
  </si>
  <si>
    <t>Lys, varme</t>
  </si>
  <si>
    <t>Renhold</t>
  </si>
  <si>
    <t>Annen kostnad lokaler</t>
  </si>
  <si>
    <t>Leie datautstyr</t>
  </si>
  <si>
    <t>Leasing / leie bil</t>
  </si>
  <si>
    <t>Annen leiekostnad</t>
  </si>
  <si>
    <t>Inventar</t>
  </si>
  <si>
    <t>Driftsmateriale</t>
  </si>
  <si>
    <t>Arbeidsklær og verneutstyr</t>
  </si>
  <si>
    <t>66xx</t>
  </si>
  <si>
    <t>Rep/vedl.hold hytter</t>
  </si>
  <si>
    <t>Reparasjon og vedlikehold utstyr</t>
  </si>
  <si>
    <t>Honorar revisjon</t>
  </si>
  <si>
    <t>Honorar regnskap</t>
  </si>
  <si>
    <t>Idrettsfaglig bistand</t>
  </si>
  <si>
    <t>Annen fremmed tjeneste</t>
  </si>
  <si>
    <t>Kontorrekvisita</t>
  </si>
  <si>
    <t>Data/EDB-kostnad</t>
  </si>
  <si>
    <t>Programvare, servere- og domene osv</t>
  </si>
  <si>
    <t>Trykksak</t>
  </si>
  <si>
    <t>Aviser, tidsskrifter, bøker</t>
  </si>
  <si>
    <t>Møte, kurs, oppdatering</t>
  </si>
  <si>
    <t>Telefon</t>
  </si>
  <si>
    <t>Porto</t>
  </si>
  <si>
    <t>Bilgodtgjørelse, oppgavepliktig</t>
  </si>
  <si>
    <t>Passasjertillegg</t>
  </si>
  <si>
    <t>Passasjergodtgjørelse</t>
  </si>
  <si>
    <t>Reisekostnad, ikke oppgavepliktig</t>
  </si>
  <si>
    <t>Diettkostnad, ikke oppgavepliktig</t>
  </si>
  <si>
    <t>Opphold etter regning</t>
  </si>
  <si>
    <t>Salgskostnad</t>
  </si>
  <si>
    <t>Reklamekostnad</t>
  </si>
  <si>
    <t>Representasjon, fradragsberettiget</t>
  </si>
  <si>
    <t>Kontigent, fradragsberettiget</t>
  </si>
  <si>
    <t>Gaver</t>
  </si>
  <si>
    <t>Gaver, ikke fradragsberettiget</t>
  </si>
  <si>
    <t>Forsikringspremie</t>
  </si>
  <si>
    <t>Medlemsforsikring</t>
  </si>
  <si>
    <t>Kostnader styremøter, årsmøter osv</t>
  </si>
  <si>
    <t>Øredifferanse</t>
  </si>
  <si>
    <t>Eiendoms- og festeavgift</t>
  </si>
  <si>
    <t>Bank</t>
  </si>
  <si>
    <t>Annen kostnad, fradragsberettiget</t>
  </si>
  <si>
    <t>Annen kostnad, ikke fradragsberettiget</t>
  </si>
  <si>
    <t>Opprydding hovedbok</t>
  </si>
  <si>
    <t>Konstatert tap på fordringer</t>
  </si>
  <si>
    <t>Endring i avsetning tap på fordringer</t>
  </si>
  <si>
    <t>Sum driftskostnader</t>
  </si>
  <si>
    <t>Sum kostnader</t>
  </si>
  <si>
    <t>Driftsresultat</t>
  </si>
  <si>
    <t>Under-spending</t>
  </si>
  <si>
    <t>Over-spending</t>
  </si>
  <si>
    <t>Year-to-date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</si>
</sst>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kr&quot;\ #,##0.00;[Red]\-&quot;kr&quot;\ #,##0.00"/>
    <numFmt numFmtId="165" formatCode="_-&quot;kr&quot;\ * #,##0.00_-;\-&quot;kr&quot;\ * #,##0.00_-;_-&quot;kr&quot;\ * &quot;-&quot;??_-;_-@_-"/>
    <numFmt numFmtId="166" formatCode="#,##0.00\ [$kr-414]"/>
    <numFmt numFmtId="167" formatCode="_-[$kr-414]\ * #,##0.00_-;\-[$kr-414]\ * #,##0.00_-;_-[$kr-414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53929"/>
      <name val="Calibri"/>
      <family val="2"/>
      <scheme val="minor"/>
    </font>
    <font>
      <sz val="11"/>
      <color rgb="FF2C3E50"/>
      <name val="Calibri"/>
      <family val="2"/>
      <scheme val="minor"/>
    </font>
    <font>
      <b/>
      <sz val="11"/>
      <color rgb="FF2C3E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 applyBorder="1"/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8" fillId="0" borderId="0" xfId="0" applyFont="1" applyBorder="1"/>
    <xf numFmtId="164" fontId="7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0" fillId="4" borderId="0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2" fillId="4" borderId="0" xfId="0" applyFont="1" applyFill="1" applyBorder="1"/>
    <xf numFmtId="0" fontId="0" fillId="0" borderId="0" xfId="0" applyFont="1" applyBorder="1" applyAlignment="1">
      <alignment horizontal="right" vertical="center"/>
    </xf>
    <xf numFmtId="167" fontId="5" fillId="0" borderId="0" xfId="0" applyNumberFormat="1" applyFont="1" applyBorder="1"/>
    <xf numFmtId="167" fontId="0" fillId="0" borderId="0" xfId="0" applyNumberFormat="1" applyFont="1" applyBorder="1"/>
    <xf numFmtId="167" fontId="0" fillId="0" borderId="0" xfId="1" applyNumberFormat="1" applyFont="1" applyBorder="1" applyAlignment="1"/>
    <xf numFmtId="167" fontId="2" fillId="0" borderId="0" xfId="1" applyNumberFormat="1" applyFont="1" applyBorder="1" applyAlignment="1"/>
    <xf numFmtId="167" fontId="0" fillId="0" borderId="0" xfId="1" applyNumberFormat="1" applyFont="1" applyBorder="1"/>
    <xf numFmtId="167" fontId="0" fillId="0" borderId="1" xfId="1" applyNumberFormat="1" applyFont="1" applyBorder="1" applyAlignment="1"/>
    <xf numFmtId="167" fontId="0" fillId="0" borderId="1" xfId="0" applyNumberFormat="1" applyFont="1" applyBorder="1"/>
    <xf numFmtId="167" fontId="0" fillId="0" borderId="3" xfId="0" applyNumberFormat="1" applyFont="1" applyBorder="1"/>
    <xf numFmtId="0" fontId="3" fillId="3" borderId="0" xfId="0" applyFont="1" applyFill="1" applyBorder="1" applyAlignment="1">
      <alignment horizontal="center" vertical="top"/>
    </xf>
    <xf numFmtId="167" fontId="0" fillId="4" borderId="0" xfId="0" applyNumberFormat="1" applyFont="1" applyFill="1" applyBorder="1"/>
    <xf numFmtId="167" fontId="0" fillId="2" borderId="2" xfId="1" applyNumberFormat="1" applyFont="1" applyFill="1" applyBorder="1" applyAlignment="1"/>
    <xf numFmtId="167" fontId="0" fillId="4" borderId="2" xfId="0" applyNumberFormat="1" applyFont="1" applyFill="1" applyBorder="1"/>
    <xf numFmtId="166" fontId="7" fillId="0" borderId="0" xfId="0" applyNumberFormat="1" applyFont="1" applyFill="1" applyBorder="1" applyAlignment="1">
      <alignment horizontal="right"/>
    </xf>
    <xf numFmtId="167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8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5" fillId="0" borderId="0" xfId="0" applyFont="1" applyFill="1" applyBorder="1"/>
    <xf numFmtId="166" fontId="6" fillId="0" borderId="0" xfId="0" applyNumberFormat="1" applyFont="1" applyFill="1" applyBorder="1" applyAlignment="1">
      <alignment horizontal="right"/>
    </xf>
    <xf numFmtId="166" fontId="4" fillId="0" borderId="0" xfId="0" applyNumberFormat="1" applyFont="1" applyFill="1" applyBorder="1"/>
    <xf numFmtId="0" fontId="11" fillId="0" borderId="0" xfId="0" applyFont="1" applyFill="1" applyBorder="1" applyAlignment="1">
      <alignment horizontal="center"/>
    </xf>
    <xf numFmtId="167" fontId="12" fillId="0" borderId="0" xfId="0" applyNumberFormat="1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6" fontId="9" fillId="5" borderId="0" xfId="0" applyNumberFormat="1" applyFont="1" applyFill="1" applyBorder="1" applyAlignment="1">
      <alignment horizontal="right"/>
    </xf>
    <xf numFmtId="166" fontId="9" fillId="0" borderId="0" xfId="0" applyNumberFormat="1" applyFont="1" applyFill="1" applyBorder="1" applyAlignment="1">
      <alignment horizontal="right"/>
    </xf>
    <xf numFmtId="167" fontId="10" fillId="6" borderId="0" xfId="0" applyNumberFormat="1" applyFont="1" applyFill="1" applyBorder="1"/>
    <xf numFmtId="166" fontId="10" fillId="0" borderId="0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7774-A82B-4E8F-975E-0253F727E5F3}">
  <dimension ref="A1:F123"/>
  <sheetViews>
    <sheetView tabSelected="1" workbookViewId="0">
      <selection activeCell="D19" sqref="D19"/>
    </sheetView>
  </sheetViews>
  <sheetFormatPr defaultColWidth="11.42578125" defaultRowHeight="15" x14ac:dyDescent="0.25"/>
  <cols>
    <col min="1" max="1" width="20.7109375" style="1" customWidth="1"/>
    <col min="2" max="2" width="44.28515625" style="1" bestFit="1" customWidth="1"/>
    <col min="3" max="4" width="16.140625" style="17" bestFit="1" customWidth="1"/>
    <col min="5" max="5" width="15.5703125" style="32" bestFit="1" customWidth="1"/>
    <col min="6" max="6" width="15.7109375" style="29" bestFit="1" customWidth="1"/>
    <col min="7" max="16384" width="11.42578125" style="1"/>
  </cols>
  <sheetData>
    <row r="1" spans="1:5" x14ac:dyDescent="0.25">
      <c r="A1" s="43" t="s">
        <v>0</v>
      </c>
      <c r="B1" s="43"/>
      <c r="C1" s="24"/>
      <c r="D1" s="24"/>
    </row>
    <row r="2" spans="1:5" x14ac:dyDescent="0.25">
      <c r="A2" s="2" t="s">
        <v>1</v>
      </c>
      <c r="B2" s="3"/>
      <c r="C2" s="16"/>
      <c r="D2" s="16"/>
      <c r="E2" s="33"/>
    </row>
    <row r="3" spans="1:5" x14ac:dyDescent="0.25">
      <c r="A3" s="4">
        <v>3110</v>
      </c>
      <c r="B3" s="5" t="s">
        <v>2</v>
      </c>
      <c r="C3" s="17">
        <v>6000</v>
      </c>
      <c r="E3" s="28"/>
    </row>
    <row r="4" spans="1:5" x14ac:dyDescent="0.25">
      <c r="A4" s="4">
        <v>3120</v>
      </c>
      <c r="B4" s="5" t="s">
        <v>3</v>
      </c>
      <c r="E4" s="28"/>
    </row>
    <row r="5" spans="1:5" x14ac:dyDescent="0.25">
      <c r="A5" s="4">
        <v>3400</v>
      </c>
      <c r="B5" s="5" t="s">
        <v>4</v>
      </c>
      <c r="C5" s="18"/>
      <c r="D5" s="18"/>
      <c r="E5" s="28"/>
    </row>
    <row r="6" spans="1:5" x14ac:dyDescent="0.25">
      <c r="A6" s="4">
        <v>3440</v>
      </c>
      <c r="B6" s="5" t="s">
        <v>5</v>
      </c>
      <c r="C6" s="18"/>
      <c r="D6" s="18"/>
      <c r="E6" s="28"/>
    </row>
    <row r="7" spans="1:5" x14ac:dyDescent="0.25">
      <c r="A7" s="4">
        <v>3450</v>
      </c>
      <c r="B7" s="5" t="s">
        <v>6</v>
      </c>
      <c r="C7" s="18"/>
      <c r="D7" s="18"/>
    </row>
    <row r="8" spans="1:5" x14ac:dyDescent="0.25">
      <c r="A8" s="4">
        <v>3480</v>
      </c>
      <c r="B8" s="5" t="s">
        <v>7</v>
      </c>
      <c r="C8" s="19">
        <v>26000</v>
      </c>
      <c r="D8" s="19"/>
      <c r="E8" s="34"/>
    </row>
    <row r="9" spans="1:5" x14ac:dyDescent="0.25">
      <c r="A9" s="4">
        <v>3490</v>
      </c>
      <c r="B9" s="5" t="s">
        <v>8</v>
      </c>
      <c r="C9" s="18">
        <v>4600</v>
      </c>
      <c r="D9" s="18"/>
      <c r="E9" s="34"/>
    </row>
    <row r="10" spans="1:5" x14ac:dyDescent="0.25">
      <c r="A10" s="4">
        <v>3610</v>
      </c>
      <c r="B10" s="5" t="s">
        <v>9</v>
      </c>
      <c r="E10" s="30"/>
    </row>
    <row r="11" spans="1:5" x14ac:dyDescent="0.25">
      <c r="A11" s="4">
        <v>3630</v>
      </c>
      <c r="B11" s="5" t="s">
        <v>10</v>
      </c>
      <c r="E11" s="30"/>
    </row>
    <row r="12" spans="1:5" x14ac:dyDescent="0.25">
      <c r="A12" s="4">
        <v>3900</v>
      </c>
      <c r="B12" s="5" t="s">
        <v>11</v>
      </c>
      <c r="E12" s="28"/>
    </row>
    <row r="13" spans="1:5" x14ac:dyDescent="0.25">
      <c r="A13" s="4">
        <v>3910</v>
      </c>
      <c r="B13" s="5" t="s">
        <v>12</v>
      </c>
      <c r="C13" s="18"/>
      <c r="D13" s="18"/>
      <c r="E13" s="28"/>
    </row>
    <row r="14" spans="1:5" x14ac:dyDescent="0.25">
      <c r="A14" s="4">
        <v>3920</v>
      </c>
      <c r="B14" s="5" t="s">
        <v>13</v>
      </c>
      <c r="C14" s="17">
        <v>26000</v>
      </c>
      <c r="E14" s="28"/>
    </row>
    <row r="15" spans="1:5" x14ac:dyDescent="0.25">
      <c r="A15" s="4">
        <v>3940</v>
      </c>
      <c r="B15" s="5" t="s">
        <v>14</v>
      </c>
      <c r="E15" s="30"/>
    </row>
    <row r="16" spans="1:5" x14ac:dyDescent="0.25">
      <c r="A16" s="4">
        <v>3950</v>
      </c>
      <c r="B16" s="5" t="s">
        <v>15</v>
      </c>
      <c r="E16" s="28"/>
    </row>
    <row r="17" spans="1:5" x14ac:dyDescent="0.25">
      <c r="A17" s="4">
        <v>3960</v>
      </c>
      <c r="B17" s="5" t="s">
        <v>16</v>
      </c>
      <c r="C17" s="18"/>
      <c r="D17" s="18"/>
      <c r="E17" s="30"/>
    </row>
    <row r="18" spans="1:5" x14ac:dyDescent="0.25">
      <c r="A18" s="4">
        <v>3970</v>
      </c>
      <c r="B18" s="5" t="s">
        <v>17</v>
      </c>
      <c r="E18" s="28"/>
    </row>
    <row r="19" spans="1:5" x14ac:dyDescent="0.25">
      <c r="A19" s="4">
        <v>3990</v>
      </c>
      <c r="B19" s="5" t="s">
        <v>18</v>
      </c>
      <c r="D19" s="17">
        <v>12650</v>
      </c>
      <c r="E19" s="28"/>
    </row>
    <row r="20" spans="1:5" x14ac:dyDescent="0.25">
      <c r="A20" s="4">
        <v>3991</v>
      </c>
      <c r="B20" s="5" t="s">
        <v>19</v>
      </c>
      <c r="E20" s="28"/>
    </row>
    <row r="21" spans="1:5" x14ac:dyDescent="0.25">
      <c r="A21" s="4">
        <v>3992</v>
      </c>
      <c r="B21" s="5" t="s">
        <v>20</v>
      </c>
    </row>
    <row r="22" spans="1:5" ht="15.75" thickBot="1" x14ac:dyDescent="0.3">
      <c r="B22" s="7" t="s">
        <v>21</v>
      </c>
      <c r="C22" s="21">
        <f>SUM(C3:C21)</f>
        <v>62600</v>
      </c>
      <c r="D22" s="26">
        <f>C22</f>
        <v>62600</v>
      </c>
      <c r="E22" s="31"/>
    </row>
    <row r="23" spans="1:5" x14ac:dyDescent="0.25">
      <c r="A23" s="4"/>
      <c r="B23" s="5"/>
      <c r="E23" s="35"/>
    </row>
    <row r="24" spans="1:5" x14ac:dyDescent="0.25">
      <c r="A24" s="13" t="s">
        <v>22</v>
      </c>
      <c r="B24" s="12"/>
      <c r="C24" s="25"/>
      <c r="E24" s="28"/>
    </row>
    <row r="25" spans="1:5" x14ac:dyDescent="0.25">
      <c r="A25" s="4">
        <v>5010</v>
      </c>
      <c r="B25" s="5" t="s">
        <v>23</v>
      </c>
      <c r="C25" s="18"/>
      <c r="D25" s="18"/>
      <c r="E25" s="28"/>
    </row>
    <row r="26" spans="1:5" x14ac:dyDescent="0.25">
      <c r="A26" s="4">
        <v>5011</v>
      </c>
      <c r="B26" s="5" t="s">
        <v>24</v>
      </c>
      <c r="E26" s="28"/>
    </row>
    <row r="27" spans="1:5" x14ac:dyDescent="0.25">
      <c r="A27" s="4">
        <v>5020</v>
      </c>
      <c r="B27" s="5" t="s">
        <v>25</v>
      </c>
      <c r="C27" s="18"/>
      <c r="D27" s="18"/>
      <c r="E27" s="28"/>
    </row>
    <row r="28" spans="1:5" x14ac:dyDescent="0.25">
      <c r="A28" s="4">
        <v>5090</v>
      </c>
      <c r="B28" s="5" t="s">
        <v>26</v>
      </c>
    </row>
    <row r="29" spans="1:5" x14ac:dyDescent="0.25">
      <c r="A29" s="4">
        <v>5250</v>
      </c>
      <c r="B29" s="5" t="s">
        <v>27</v>
      </c>
      <c r="C29" s="18"/>
      <c r="D29" s="18"/>
      <c r="E29" s="28"/>
    </row>
    <row r="30" spans="1:5" x14ac:dyDescent="0.25">
      <c r="A30" s="4">
        <v>5270</v>
      </c>
      <c r="B30" s="5" t="s">
        <v>28</v>
      </c>
      <c r="C30" s="18"/>
      <c r="D30" s="18"/>
      <c r="E30" s="28"/>
    </row>
    <row r="31" spans="1:5" x14ac:dyDescent="0.25">
      <c r="A31" s="4">
        <v>5290</v>
      </c>
      <c r="B31" s="5" t="s">
        <v>29</v>
      </c>
      <c r="C31" s="18"/>
      <c r="D31" s="18"/>
      <c r="E31" s="28"/>
    </row>
    <row r="32" spans="1:5" x14ac:dyDescent="0.25">
      <c r="A32" s="4">
        <v>5310</v>
      </c>
      <c r="B32" s="5" t="s">
        <v>30</v>
      </c>
      <c r="E32" s="28"/>
    </row>
    <row r="33" spans="1:5" x14ac:dyDescent="0.25">
      <c r="A33" s="4">
        <v>5330</v>
      </c>
      <c r="B33" s="5" t="s">
        <v>31</v>
      </c>
      <c r="E33" s="28"/>
    </row>
    <row r="34" spans="1:5" x14ac:dyDescent="0.25">
      <c r="A34" s="4">
        <v>5350</v>
      </c>
      <c r="B34" s="5" t="s">
        <v>32</v>
      </c>
      <c r="E34" s="28"/>
    </row>
    <row r="35" spans="1:5" x14ac:dyDescent="0.25">
      <c r="A35" s="4">
        <v>5400</v>
      </c>
      <c r="B35" s="5" t="s">
        <v>33</v>
      </c>
      <c r="C35" s="18"/>
      <c r="D35" s="18"/>
      <c r="E35" s="28"/>
    </row>
    <row r="36" spans="1:5" x14ac:dyDescent="0.25">
      <c r="A36" s="4">
        <v>5411</v>
      </c>
      <c r="B36" s="5" t="s">
        <v>34</v>
      </c>
      <c r="C36" s="18"/>
      <c r="D36" s="18"/>
      <c r="E36" s="28"/>
    </row>
    <row r="37" spans="1:5" x14ac:dyDescent="0.25">
      <c r="A37" s="4">
        <v>5510</v>
      </c>
      <c r="B37" s="5" t="s">
        <v>35</v>
      </c>
      <c r="E37" s="28"/>
    </row>
    <row r="38" spans="1:5" x14ac:dyDescent="0.25">
      <c r="A38" s="4">
        <v>5900</v>
      </c>
      <c r="B38" s="5" t="s">
        <v>36</v>
      </c>
      <c r="C38" s="18"/>
      <c r="D38" s="18"/>
      <c r="E38" s="28"/>
    </row>
    <row r="39" spans="1:5" x14ac:dyDescent="0.25">
      <c r="A39" s="4">
        <v>5910</v>
      </c>
      <c r="B39" s="5" t="s">
        <v>37</v>
      </c>
      <c r="E39" s="28"/>
    </row>
    <row r="40" spans="1:5" x14ac:dyDescent="0.25">
      <c r="A40" s="4">
        <v>5945</v>
      </c>
      <c r="B40" s="5" t="s">
        <v>38</v>
      </c>
      <c r="C40" s="20"/>
      <c r="D40" s="20"/>
      <c r="E40" s="28"/>
    </row>
    <row r="41" spans="1:5" x14ac:dyDescent="0.25">
      <c r="A41" s="4">
        <v>5990</v>
      </c>
      <c r="B41" s="5" t="s">
        <v>39</v>
      </c>
      <c r="E41" s="28"/>
    </row>
    <row r="42" spans="1:5" x14ac:dyDescent="0.25">
      <c r="B42" s="4" t="s">
        <v>40</v>
      </c>
      <c r="C42" s="21">
        <f>SUM(C23:C41)</f>
        <v>0</v>
      </c>
      <c r="D42" s="18"/>
      <c r="E42" s="31"/>
    </row>
    <row r="43" spans="1:5" x14ac:dyDescent="0.25">
      <c r="A43" s="4"/>
      <c r="B43" s="5"/>
      <c r="E43" s="35"/>
    </row>
    <row r="44" spans="1:5" x14ac:dyDescent="0.25">
      <c r="A44" s="13" t="s">
        <v>41</v>
      </c>
      <c r="B44" s="14"/>
      <c r="C44" s="25"/>
    </row>
    <row r="45" spans="1:5" x14ac:dyDescent="0.25">
      <c r="A45" s="6">
        <v>6000</v>
      </c>
      <c r="B45" s="9" t="s">
        <v>42</v>
      </c>
      <c r="E45" s="28"/>
    </row>
    <row r="46" spans="1:5" x14ac:dyDescent="0.25">
      <c r="A46" s="6">
        <v>6010</v>
      </c>
      <c r="B46" s="9" t="s">
        <v>43</v>
      </c>
      <c r="E46" s="28"/>
    </row>
    <row r="47" spans="1:5" x14ac:dyDescent="0.25">
      <c r="A47" s="6">
        <v>6015</v>
      </c>
      <c r="B47" s="9" t="s">
        <v>44</v>
      </c>
      <c r="E47" s="28"/>
    </row>
    <row r="48" spans="1:5" x14ac:dyDescent="0.25">
      <c r="A48" s="8" t="s">
        <v>45</v>
      </c>
      <c r="B48" s="11"/>
      <c r="C48" s="22">
        <f>SUM(C45:C47)</f>
        <v>0</v>
      </c>
      <c r="E48" s="31"/>
    </row>
    <row r="49" spans="1:6" x14ac:dyDescent="0.25">
      <c r="E49" s="30"/>
    </row>
    <row r="50" spans="1:6" x14ac:dyDescent="0.25">
      <c r="A50" s="13" t="s">
        <v>46</v>
      </c>
      <c r="B50" s="13"/>
      <c r="C50" s="25"/>
      <c r="D50" s="38" t="s">
        <v>116</v>
      </c>
      <c r="E50" s="36" t="s">
        <v>114</v>
      </c>
      <c r="F50" s="37" t="s">
        <v>115</v>
      </c>
    </row>
    <row r="51" spans="1:6" x14ac:dyDescent="0.25">
      <c r="A51" s="4">
        <v>4110</v>
      </c>
      <c r="B51" s="5" t="s">
        <v>47</v>
      </c>
      <c r="C51" s="17">
        <v>9065</v>
      </c>
      <c r="E51" s="39">
        <f>IF(D51&lt;C51,C51-D51,"")</f>
        <v>9065</v>
      </c>
      <c r="F51" s="41" t="str">
        <f>IF(D51&gt;C51,D51-C51,"")</f>
        <v/>
      </c>
    </row>
    <row r="52" spans="1:6" x14ac:dyDescent="0.25">
      <c r="A52" s="4">
        <v>4120</v>
      </c>
      <c r="B52" s="5" t="s">
        <v>48</v>
      </c>
      <c r="C52" s="18">
        <v>3000</v>
      </c>
      <c r="D52" s="18"/>
      <c r="E52" s="39">
        <f t="shared" ref="E52:E115" si="0">IF(D52&lt;C52,C52-D52,"")</f>
        <v>3000</v>
      </c>
      <c r="F52" s="41" t="str">
        <f t="shared" ref="F52:F53" si="1">IF(D52&gt;C52,D52-C52,"")</f>
        <v/>
      </c>
    </row>
    <row r="53" spans="1:6" x14ac:dyDescent="0.25">
      <c r="A53" s="4">
        <v>4150</v>
      </c>
      <c r="B53" s="5" t="s">
        <v>49</v>
      </c>
      <c r="E53" s="39" t="str">
        <f t="shared" si="0"/>
        <v/>
      </c>
      <c r="F53" s="41" t="str">
        <f t="shared" si="1"/>
        <v/>
      </c>
    </row>
    <row r="54" spans="1:6" x14ac:dyDescent="0.25">
      <c r="A54" s="4">
        <v>4200</v>
      </c>
      <c r="B54" s="5" t="s">
        <v>50</v>
      </c>
      <c r="C54" s="18">
        <v>10000</v>
      </c>
      <c r="D54" s="18">
        <v>12126.73</v>
      </c>
      <c r="E54" s="39" t="str">
        <f t="shared" si="0"/>
        <v/>
      </c>
      <c r="F54" s="41">
        <f>IF(D54&gt;C54,D54-C54,"")</f>
        <v>2126.7299999999996</v>
      </c>
    </row>
    <row r="55" spans="1:6" x14ac:dyDescent="0.25">
      <c r="A55" s="4">
        <v>4300</v>
      </c>
      <c r="B55" s="5" t="s">
        <v>51</v>
      </c>
      <c r="C55" s="18"/>
      <c r="D55" s="18"/>
      <c r="E55" s="39" t="str">
        <f t="shared" si="0"/>
        <v/>
      </c>
      <c r="F55" s="41" t="str">
        <f t="shared" ref="F55:F115" si="2">IF(D55&gt;C55,D55-C55,"")</f>
        <v/>
      </c>
    </row>
    <row r="56" spans="1:6" x14ac:dyDescent="0.25">
      <c r="A56" s="4">
        <v>4350</v>
      </c>
      <c r="B56" s="5" t="s">
        <v>52</v>
      </c>
      <c r="E56" s="39" t="str">
        <f t="shared" si="0"/>
        <v/>
      </c>
      <c r="F56" s="41" t="str">
        <f t="shared" si="2"/>
        <v/>
      </c>
    </row>
    <row r="57" spans="1:6" x14ac:dyDescent="0.25">
      <c r="A57" s="4">
        <v>4500</v>
      </c>
      <c r="B57" s="5" t="s">
        <v>53</v>
      </c>
      <c r="E57" s="39" t="str">
        <f t="shared" si="0"/>
        <v/>
      </c>
      <c r="F57" s="41" t="str">
        <f t="shared" si="2"/>
        <v/>
      </c>
    </row>
    <row r="58" spans="1:6" x14ac:dyDescent="0.25">
      <c r="A58" s="4">
        <v>4510</v>
      </c>
      <c r="B58" s="5" t="s">
        <v>54</v>
      </c>
      <c r="C58" s="18"/>
      <c r="D58" s="18"/>
      <c r="E58" s="39" t="str">
        <f t="shared" si="0"/>
        <v/>
      </c>
      <c r="F58" s="41" t="str">
        <f t="shared" si="2"/>
        <v/>
      </c>
    </row>
    <row r="59" spans="1:6" x14ac:dyDescent="0.25">
      <c r="A59" s="4">
        <v>4590</v>
      </c>
      <c r="B59" s="5" t="s">
        <v>55</v>
      </c>
      <c r="E59" s="39" t="str">
        <f t="shared" si="0"/>
        <v/>
      </c>
      <c r="F59" s="41" t="str">
        <f t="shared" si="2"/>
        <v/>
      </c>
    </row>
    <row r="60" spans="1:6" x14ac:dyDescent="0.25">
      <c r="A60" s="4">
        <v>4700</v>
      </c>
      <c r="B60" s="5" t="s">
        <v>56</v>
      </c>
      <c r="C60" s="18"/>
      <c r="D60" s="18"/>
      <c r="E60" s="39" t="str">
        <f t="shared" si="0"/>
        <v/>
      </c>
      <c r="F60" s="41" t="str">
        <f t="shared" si="2"/>
        <v/>
      </c>
    </row>
    <row r="61" spans="1:6" x14ac:dyDescent="0.25">
      <c r="A61" s="4">
        <v>4800</v>
      </c>
      <c r="B61" s="5" t="s">
        <v>57</v>
      </c>
      <c r="C61" s="18"/>
      <c r="D61" s="18"/>
      <c r="E61" s="39" t="str">
        <f t="shared" si="0"/>
        <v/>
      </c>
      <c r="F61" s="41" t="str">
        <f t="shared" si="2"/>
        <v/>
      </c>
    </row>
    <row r="62" spans="1:6" x14ac:dyDescent="0.25">
      <c r="A62" s="4">
        <v>4990</v>
      </c>
      <c r="B62" s="5" t="s">
        <v>58</v>
      </c>
      <c r="C62" s="18">
        <v>15000</v>
      </c>
      <c r="D62" s="18">
        <f>3137+1836+1235+12724.01</f>
        <v>18932.010000000002</v>
      </c>
      <c r="E62" s="39" t="str">
        <f t="shared" si="0"/>
        <v/>
      </c>
      <c r="F62" s="41">
        <f t="shared" si="2"/>
        <v>3932.010000000002</v>
      </c>
    </row>
    <row r="63" spans="1:6" x14ac:dyDescent="0.25">
      <c r="A63" s="4">
        <v>6010</v>
      </c>
      <c r="B63" s="5" t="s">
        <v>43</v>
      </c>
      <c r="E63" s="39" t="str">
        <f t="shared" si="0"/>
        <v/>
      </c>
      <c r="F63" s="41" t="str">
        <f t="shared" si="2"/>
        <v/>
      </c>
    </row>
    <row r="64" spans="1:6" x14ac:dyDescent="0.25">
      <c r="A64" s="4">
        <v>6015</v>
      </c>
      <c r="B64" s="5" t="s">
        <v>59</v>
      </c>
      <c r="C64" s="18"/>
      <c r="D64" s="18"/>
      <c r="E64" s="39" t="str">
        <f t="shared" si="0"/>
        <v/>
      </c>
      <c r="F64" s="41" t="str">
        <f t="shared" si="2"/>
        <v/>
      </c>
    </row>
    <row r="65" spans="1:6" x14ac:dyDescent="0.25">
      <c r="A65" s="4">
        <v>6100</v>
      </c>
      <c r="B65" s="5" t="s">
        <v>60</v>
      </c>
      <c r="E65" s="39" t="str">
        <f t="shared" si="0"/>
        <v/>
      </c>
      <c r="F65" s="41" t="str">
        <f t="shared" si="2"/>
        <v/>
      </c>
    </row>
    <row r="66" spans="1:6" x14ac:dyDescent="0.25">
      <c r="A66" s="4">
        <v>6110</v>
      </c>
      <c r="B66" s="5" t="s">
        <v>61</v>
      </c>
      <c r="E66" s="39" t="str">
        <f t="shared" si="0"/>
        <v/>
      </c>
      <c r="F66" s="41" t="str">
        <f t="shared" si="2"/>
        <v/>
      </c>
    </row>
    <row r="67" spans="1:6" x14ac:dyDescent="0.25">
      <c r="A67" s="4">
        <v>6300</v>
      </c>
      <c r="B67" s="5" t="s">
        <v>62</v>
      </c>
      <c r="C67" s="18"/>
      <c r="D67" s="18"/>
      <c r="E67" s="39" t="str">
        <f t="shared" si="0"/>
        <v/>
      </c>
      <c r="F67" s="41" t="str">
        <f t="shared" si="2"/>
        <v/>
      </c>
    </row>
    <row r="68" spans="1:6" x14ac:dyDescent="0.25">
      <c r="A68" s="4">
        <v>6320</v>
      </c>
      <c r="B68" s="5" t="s">
        <v>63</v>
      </c>
      <c r="E68" s="39" t="str">
        <f t="shared" si="0"/>
        <v/>
      </c>
      <c r="F68" s="41" t="str">
        <f t="shared" si="2"/>
        <v/>
      </c>
    </row>
    <row r="69" spans="1:6" x14ac:dyDescent="0.25">
      <c r="A69" s="4">
        <v>6340</v>
      </c>
      <c r="B69" s="5" t="s">
        <v>64</v>
      </c>
      <c r="E69" s="39" t="str">
        <f t="shared" si="0"/>
        <v/>
      </c>
      <c r="F69" s="41" t="str">
        <f t="shared" si="2"/>
        <v/>
      </c>
    </row>
    <row r="70" spans="1:6" x14ac:dyDescent="0.25">
      <c r="A70" s="4">
        <v>6360</v>
      </c>
      <c r="B70" s="5" t="s">
        <v>65</v>
      </c>
      <c r="E70" s="39" t="str">
        <f t="shared" si="0"/>
        <v/>
      </c>
      <c r="F70" s="41" t="str">
        <f t="shared" si="2"/>
        <v/>
      </c>
    </row>
    <row r="71" spans="1:6" x14ac:dyDescent="0.25">
      <c r="A71" s="4">
        <v>6390</v>
      </c>
      <c r="B71" s="5" t="s">
        <v>66</v>
      </c>
      <c r="E71" s="39" t="str">
        <f t="shared" si="0"/>
        <v/>
      </c>
      <c r="F71" s="41" t="str">
        <f t="shared" si="2"/>
        <v/>
      </c>
    </row>
    <row r="72" spans="1:6" x14ac:dyDescent="0.25">
      <c r="A72" s="4">
        <v>6420</v>
      </c>
      <c r="B72" s="5" t="s">
        <v>67</v>
      </c>
      <c r="E72" s="39" t="str">
        <f t="shared" si="0"/>
        <v/>
      </c>
      <c r="F72" s="41" t="str">
        <f t="shared" si="2"/>
        <v/>
      </c>
    </row>
    <row r="73" spans="1:6" x14ac:dyDescent="0.25">
      <c r="A73" s="4">
        <v>6440</v>
      </c>
      <c r="B73" s="5" t="s">
        <v>68</v>
      </c>
      <c r="E73" s="39" t="str">
        <f t="shared" si="0"/>
        <v/>
      </c>
      <c r="F73" s="41" t="str">
        <f t="shared" si="2"/>
        <v/>
      </c>
    </row>
    <row r="74" spans="1:6" x14ac:dyDescent="0.25">
      <c r="A74" s="4">
        <v>6490</v>
      </c>
      <c r="B74" s="5" t="s">
        <v>69</v>
      </c>
      <c r="E74" s="39" t="str">
        <f t="shared" si="0"/>
        <v/>
      </c>
      <c r="F74" s="41" t="str">
        <f t="shared" si="2"/>
        <v/>
      </c>
    </row>
    <row r="75" spans="1:6" x14ac:dyDescent="0.25">
      <c r="A75" s="4">
        <v>6540</v>
      </c>
      <c r="B75" s="5" t="s">
        <v>70</v>
      </c>
      <c r="C75" s="18"/>
      <c r="D75" s="18"/>
      <c r="E75" s="39" t="str">
        <f t="shared" si="0"/>
        <v/>
      </c>
      <c r="F75" s="41" t="str">
        <f t="shared" si="2"/>
        <v/>
      </c>
    </row>
    <row r="76" spans="1:6" x14ac:dyDescent="0.25">
      <c r="A76" s="4">
        <v>6550</v>
      </c>
      <c r="B76" s="5" t="s">
        <v>71</v>
      </c>
      <c r="C76" s="18"/>
      <c r="D76" s="18"/>
      <c r="E76" s="39" t="str">
        <f t="shared" si="0"/>
        <v/>
      </c>
      <c r="F76" s="41" t="str">
        <f t="shared" si="2"/>
        <v/>
      </c>
    </row>
    <row r="77" spans="1:6" x14ac:dyDescent="0.25">
      <c r="A77" s="4">
        <v>6570</v>
      </c>
      <c r="B77" s="5" t="s">
        <v>72</v>
      </c>
      <c r="C77" s="18"/>
      <c r="D77" s="18"/>
      <c r="E77" s="39" t="str">
        <f t="shared" si="0"/>
        <v/>
      </c>
      <c r="F77" s="41" t="str">
        <f t="shared" si="2"/>
        <v/>
      </c>
    </row>
    <row r="78" spans="1:6" x14ac:dyDescent="0.25">
      <c r="A78" s="4" t="s">
        <v>73</v>
      </c>
      <c r="B78" s="5" t="s">
        <v>74</v>
      </c>
      <c r="E78" s="39" t="str">
        <f t="shared" si="0"/>
        <v/>
      </c>
      <c r="F78" s="41" t="str">
        <f t="shared" si="2"/>
        <v/>
      </c>
    </row>
    <row r="79" spans="1:6" x14ac:dyDescent="0.25">
      <c r="A79" s="4">
        <v>6620</v>
      </c>
      <c r="B79" s="5" t="s">
        <v>75</v>
      </c>
      <c r="E79" s="39" t="str">
        <f t="shared" si="0"/>
        <v/>
      </c>
      <c r="F79" s="41" t="str">
        <f t="shared" si="2"/>
        <v/>
      </c>
    </row>
    <row r="80" spans="1:6" x14ac:dyDescent="0.25">
      <c r="A80" s="4">
        <v>6700</v>
      </c>
      <c r="B80" s="5" t="s">
        <v>76</v>
      </c>
      <c r="C80" s="18"/>
      <c r="D80" s="18"/>
      <c r="E80" s="39" t="str">
        <f t="shared" si="0"/>
        <v/>
      </c>
      <c r="F80" s="41" t="str">
        <f t="shared" si="2"/>
        <v/>
      </c>
    </row>
    <row r="81" spans="1:6" x14ac:dyDescent="0.25">
      <c r="A81" s="4">
        <v>6712</v>
      </c>
      <c r="B81" s="5" t="s">
        <v>77</v>
      </c>
      <c r="C81" s="18"/>
      <c r="D81" s="18"/>
      <c r="E81" s="39" t="str">
        <f t="shared" si="0"/>
        <v/>
      </c>
      <c r="F81" s="41" t="str">
        <f t="shared" si="2"/>
        <v/>
      </c>
    </row>
    <row r="82" spans="1:6" x14ac:dyDescent="0.25">
      <c r="A82" s="4">
        <v>6730</v>
      </c>
      <c r="B82" s="5" t="s">
        <v>78</v>
      </c>
      <c r="E82" s="39" t="str">
        <f t="shared" si="0"/>
        <v/>
      </c>
      <c r="F82" s="41" t="str">
        <f t="shared" si="2"/>
        <v/>
      </c>
    </row>
    <row r="83" spans="1:6" x14ac:dyDescent="0.25">
      <c r="A83" s="4">
        <v>6790</v>
      </c>
      <c r="B83" s="5" t="s">
        <v>79</v>
      </c>
      <c r="E83" s="39" t="str">
        <f t="shared" si="0"/>
        <v/>
      </c>
      <c r="F83" s="41" t="str">
        <f t="shared" si="2"/>
        <v/>
      </c>
    </row>
    <row r="84" spans="1:6" x14ac:dyDescent="0.25">
      <c r="A84" s="4">
        <v>6800</v>
      </c>
      <c r="B84" s="5" t="s">
        <v>80</v>
      </c>
      <c r="C84" s="18"/>
      <c r="D84" s="18"/>
      <c r="E84" s="39" t="str">
        <f t="shared" si="0"/>
        <v/>
      </c>
      <c r="F84" s="41" t="str">
        <f t="shared" si="2"/>
        <v/>
      </c>
    </row>
    <row r="85" spans="1:6" x14ac:dyDescent="0.25">
      <c r="A85" s="4">
        <v>6810</v>
      </c>
      <c r="B85" s="5" t="s">
        <v>81</v>
      </c>
      <c r="C85" s="17">
        <v>85</v>
      </c>
      <c r="E85" s="39">
        <f>IF(D85&lt;C85,C85-D85,"")</f>
        <v>85</v>
      </c>
      <c r="F85" s="41" t="str">
        <f t="shared" si="2"/>
        <v/>
      </c>
    </row>
    <row r="86" spans="1:6" x14ac:dyDescent="0.25">
      <c r="A86" s="4">
        <v>6811</v>
      </c>
      <c r="B86" s="5" t="s">
        <v>82</v>
      </c>
      <c r="C86" s="18">
        <v>136.25</v>
      </c>
      <c r="D86" s="18"/>
      <c r="E86" s="39">
        <f t="shared" si="0"/>
        <v>136.25</v>
      </c>
      <c r="F86" s="41" t="str">
        <f t="shared" si="2"/>
        <v/>
      </c>
    </row>
    <row r="87" spans="1:6" x14ac:dyDescent="0.25">
      <c r="A87" s="4">
        <v>6820</v>
      </c>
      <c r="B87" s="5" t="s">
        <v>83</v>
      </c>
      <c r="C87" s="18">
        <v>2000</v>
      </c>
      <c r="D87" s="18"/>
      <c r="E87" s="39">
        <f t="shared" si="0"/>
        <v>2000</v>
      </c>
      <c r="F87" s="41" t="str">
        <f t="shared" si="2"/>
        <v/>
      </c>
    </row>
    <row r="88" spans="1:6" x14ac:dyDescent="0.25">
      <c r="A88" s="4">
        <v>6840</v>
      </c>
      <c r="B88" s="5" t="s">
        <v>84</v>
      </c>
      <c r="C88" s="17">
        <v>1000</v>
      </c>
      <c r="E88" s="39">
        <f t="shared" si="0"/>
        <v>1000</v>
      </c>
      <c r="F88" s="41" t="str">
        <f t="shared" si="2"/>
        <v/>
      </c>
    </row>
    <row r="89" spans="1:6" x14ac:dyDescent="0.25">
      <c r="A89" s="4">
        <v>6860</v>
      </c>
      <c r="B89" s="5" t="s">
        <v>85</v>
      </c>
      <c r="C89" s="17">
        <v>7000</v>
      </c>
      <c r="D89" s="17">
        <f>4237+873.1+574.4</f>
        <v>5684.5</v>
      </c>
      <c r="E89" s="39">
        <f t="shared" si="0"/>
        <v>1315.5</v>
      </c>
      <c r="F89" s="41" t="str">
        <f t="shared" si="2"/>
        <v/>
      </c>
    </row>
    <row r="90" spans="1:6" x14ac:dyDescent="0.25">
      <c r="A90" s="4">
        <v>6900</v>
      </c>
      <c r="B90" s="5" t="s">
        <v>86</v>
      </c>
      <c r="C90" s="18"/>
      <c r="D90" s="18"/>
      <c r="E90" s="39" t="str">
        <f t="shared" si="0"/>
        <v/>
      </c>
      <c r="F90" s="41" t="str">
        <f t="shared" si="2"/>
        <v/>
      </c>
    </row>
    <row r="91" spans="1:6" x14ac:dyDescent="0.25">
      <c r="A91" s="4">
        <v>6940</v>
      </c>
      <c r="B91" s="5" t="s">
        <v>87</v>
      </c>
      <c r="E91" s="39" t="str">
        <f t="shared" si="0"/>
        <v/>
      </c>
      <c r="F91" s="41" t="str">
        <f t="shared" si="2"/>
        <v/>
      </c>
    </row>
    <row r="92" spans="1:6" x14ac:dyDescent="0.25">
      <c r="A92" s="4">
        <v>7100</v>
      </c>
      <c r="B92" s="5" t="s">
        <v>88</v>
      </c>
      <c r="E92" s="39" t="str">
        <f t="shared" si="0"/>
        <v/>
      </c>
      <c r="F92" s="41" t="str">
        <f t="shared" si="2"/>
        <v/>
      </c>
    </row>
    <row r="93" spans="1:6" x14ac:dyDescent="0.25">
      <c r="A93" s="4">
        <v>7101</v>
      </c>
      <c r="B93" s="5" t="s">
        <v>89</v>
      </c>
      <c r="E93" s="39" t="str">
        <f t="shared" si="0"/>
        <v/>
      </c>
      <c r="F93" s="41" t="str">
        <f t="shared" si="2"/>
        <v/>
      </c>
    </row>
    <row r="94" spans="1:6" x14ac:dyDescent="0.25">
      <c r="A94" s="4">
        <v>7110</v>
      </c>
      <c r="B94" s="5" t="s">
        <v>90</v>
      </c>
      <c r="E94" s="39" t="str">
        <f t="shared" si="0"/>
        <v/>
      </c>
      <c r="F94" s="41" t="str">
        <f t="shared" si="2"/>
        <v/>
      </c>
    </row>
    <row r="95" spans="1:6" x14ac:dyDescent="0.25">
      <c r="A95" s="4">
        <v>7140</v>
      </c>
      <c r="B95" s="5" t="s">
        <v>91</v>
      </c>
      <c r="E95" s="39" t="str">
        <f t="shared" si="0"/>
        <v/>
      </c>
      <c r="F95" s="41" t="str">
        <f t="shared" si="2"/>
        <v/>
      </c>
    </row>
    <row r="96" spans="1:6" x14ac:dyDescent="0.25">
      <c r="A96" s="4">
        <v>7150</v>
      </c>
      <c r="B96" s="5" t="s">
        <v>92</v>
      </c>
      <c r="E96" s="39" t="str">
        <f t="shared" si="0"/>
        <v/>
      </c>
      <c r="F96" s="41" t="str">
        <f t="shared" si="2"/>
        <v/>
      </c>
    </row>
    <row r="97" spans="1:6" x14ac:dyDescent="0.25">
      <c r="A97" s="4">
        <v>7170</v>
      </c>
      <c r="B97" s="5" t="s">
        <v>93</v>
      </c>
      <c r="E97" s="39" t="str">
        <f t="shared" si="0"/>
        <v/>
      </c>
      <c r="F97" s="41" t="str">
        <f t="shared" si="2"/>
        <v/>
      </c>
    </row>
    <row r="98" spans="1:6" x14ac:dyDescent="0.25">
      <c r="A98" s="4">
        <v>7300</v>
      </c>
      <c r="B98" s="5" t="s">
        <v>94</v>
      </c>
      <c r="E98" s="39" t="str">
        <f t="shared" si="0"/>
        <v/>
      </c>
      <c r="F98" s="41" t="str">
        <f t="shared" si="2"/>
        <v/>
      </c>
    </row>
    <row r="99" spans="1:6" x14ac:dyDescent="0.25">
      <c r="A99" s="4">
        <v>7320</v>
      </c>
      <c r="B99" s="5" t="s">
        <v>95</v>
      </c>
      <c r="C99" s="18"/>
      <c r="D99" s="18"/>
      <c r="E99" s="39" t="str">
        <f t="shared" si="0"/>
        <v/>
      </c>
      <c r="F99" s="41" t="str">
        <f t="shared" si="2"/>
        <v/>
      </c>
    </row>
    <row r="100" spans="1:6" x14ac:dyDescent="0.25">
      <c r="A100" s="4">
        <v>7350</v>
      </c>
      <c r="B100" s="5" t="s">
        <v>96</v>
      </c>
      <c r="E100" s="39" t="str">
        <f t="shared" si="0"/>
        <v/>
      </c>
      <c r="F100" s="41" t="str">
        <f t="shared" si="2"/>
        <v/>
      </c>
    </row>
    <row r="101" spans="1:6" x14ac:dyDescent="0.25">
      <c r="A101" s="4">
        <v>7400</v>
      </c>
      <c r="B101" s="5" t="s">
        <v>97</v>
      </c>
      <c r="E101" s="39" t="str">
        <f t="shared" si="0"/>
        <v/>
      </c>
      <c r="F101" s="41" t="str">
        <f t="shared" si="2"/>
        <v/>
      </c>
    </row>
    <row r="102" spans="1:6" x14ac:dyDescent="0.25">
      <c r="A102" s="4">
        <v>7410</v>
      </c>
      <c r="B102" s="5" t="s">
        <v>50</v>
      </c>
      <c r="E102" s="39" t="str">
        <f t="shared" si="0"/>
        <v/>
      </c>
      <c r="F102" s="41" t="str">
        <f t="shared" si="2"/>
        <v/>
      </c>
    </row>
    <row r="103" spans="1:6" x14ac:dyDescent="0.25">
      <c r="A103" s="4">
        <v>7420</v>
      </c>
      <c r="B103" s="5" t="s">
        <v>98</v>
      </c>
      <c r="E103" s="39" t="str">
        <f t="shared" si="0"/>
        <v/>
      </c>
      <c r="F103" s="41" t="str">
        <f t="shared" si="2"/>
        <v/>
      </c>
    </row>
    <row r="104" spans="1:6" x14ac:dyDescent="0.25">
      <c r="A104" s="4">
        <v>7430</v>
      </c>
      <c r="B104" s="5" t="s">
        <v>99</v>
      </c>
      <c r="E104" s="39" t="str">
        <f t="shared" si="0"/>
        <v/>
      </c>
      <c r="F104" s="41" t="str">
        <f t="shared" si="2"/>
        <v/>
      </c>
    </row>
    <row r="105" spans="1:6" x14ac:dyDescent="0.25">
      <c r="A105" s="4">
        <v>7500</v>
      </c>
      <c r="B105" s="5" t="s">
        <v>100</v>
      </c>
      <c r="C105" s="18"/>
      <c r="D105" s="18"/>
      <c r="E105" s="39" t="str">
        <f t="shared" si="0"/>
        <v/>
      </c>
      <c r="F105" s="41" t="str">
        <f t="shared" si="2"/>
        <v/>
      </c>
    </row>
    <row r="106" spans="1:6" x14ac:dyDescent="0.25">
      <c r="A106" s="4">
        <v>7510</v>
      </c>
      <c r="B106" s="5" t="s">
        <v>101</v>
      </c>
      <c r="E106" s="39" t="str">
        <f t="shared" si="0"/>
        <v/>
      </c>
      <c r="F106" s="41" t="str">
        <f t="shared" si="2"/>
        <v/>
      </c>
    </row>
    <row r="107" spans="1:6" x14ac:dyDescent="0.25">
      <c r="A107" s="4">
        <v>7700</v>
      </c>
      <c r="B107" s="5" t="s">
        <v>102</v>
      </c>
      <c r="C107" s="18"/>
      <c r="D107" s="18"/>
      <c r="E107" s="39" t="str">
        <f t="shared" si="0"/>
        <v/>
      </c>
      <c r="F107" s="41" t="str">
        <f t="shared" si="2"/>
        <v/>
      </c>
    </row>
    <row r="108" spans="1:6" x14ac:dyDescent="0.25">
      <c r="A108" s="4">
        <v>7740</v>
      </c>
      <c r="B108" s="5" t="s">
        <v>103</v>
      </c>
      <c r="E108" s="39" t="str">
        <f t="shared" si="0"/>
        <v/>
      </c>
      <c r="F108" s="41" t="str">
        <f t="shared" si="2"/>
        <v/>
      </c>
    </row>
    <row r="109" spans="1:6" x14ac:dyDescent="0.25">
      <c r="A109" s="4">
        <v>7750</v>
      </c>
      <c r="B109" s="5" t="s">
        <v>104</v>
      </c>
      <c r="E109" s="39" t="str">
        <f t="shared" si="0"/>
        <v/>
      </c>
      <c r="F109" s="41" t="str">
        <f t="shared" si="2"/>
        <v/>
      </c>
    </row>
    <row r="110" spans="1:6" x14ac:dyDescent="0.25">
      <c r="A110" s="4">
        <v>7770</v>
      </c>
      <c r="B110" s="5" t="s">
        <v>105</v>
      </c>
      <c r="C110" s="18"/>
      <c r="D110" s="18"/>
      <c r="E110" s="39" t="str">
        <f t="shared" si="0"/>
        <v/>
      </c>
      <c r="F110" s="41" t="str">
        <f t="shared" si="2"/>
        <v/>
      </c>
    </row>
    <row r="111" spans="1:6" x14ac:dyDescent="0.25">
      <c r="A111" s="4">
        <v>7790</v>
      </c>
      <c r="B111" s="5" t="s">
        <v>106</v>
      </c>
      <c r="C111" s="18"/>
      <c r="D111" s="18"/>
      <c r="E111" s="39" t="str">
        <f t="shared" si="0"/>
        <v/>
      </c>
      <c r="F111" s="41" t="str">
        <f t="shared" si="2"/>
        <v/>
      </c>
    </row>
    <row r="112" spans="1:6" x14ac:dyDescent="0.25">
      <c r="A112" s="4">
        <v>7791</v>
      </c>
      <c r="B112" s="5" t="s">
        <v>107</v>
      </c>
      <c r="E112" s="39" t="str">
        <f t="shared" si="0"/>
        <v/>
      </c>
      <c r="F112" s="41" t="str">
        <f t="shared" si="2"/>
        <v/>
      </c>
    </row>
    <row r="113" spans="1:6" x14ac:dyDescent="0.25">
      <c r="A113" s="4">
        <v>7792</v>
      </c>
      <c r="B113" s="5" t="s">
        <v>108</v>
      </c>
      <c r="E113" s="39" t="str">
        <f t="shared" si="0"/>
        <v/>
      </c>
      <c r="F113" s="41" t="str">
        <f t="shared" si="2"/>
        <v/>
      </c>
    </row>
    <row r="114" spans="1:6" x14ac:dyDescent="0.25">
      <c r="A114" s="4">
        <v>7830</v>
      </c>
      <c r="B114" s="5" t="s">
        <v>109</v>
      </c>
      <c r="E114" s="39" t="str">
        <f t="shared" si="0"/>
        <v/>
      </c>
      <c r="F114" s="41" t="str">
        <f t="shared" si="2"/>
        <v/>
      </c>
    </row>
    <row r="115" spans="1:6" x14ac:dyDescent="0.25">
      <c r="A115" s="4">
        <v>7831</v>
      </c>
      <c r="B115" s="5" t="s">
        <v>110</v>
      </c>
      <c r="C115" s="18"/>
      <c r="D115" s="18"/>
      <c r="E115" s="39" t="str">
        <f t="shared" si="0"/>
        <v/>
      </c>
      <c r="F115" s="41" t="str">
        <f t="shared" si="2"/>
        <v/>
      </c>
    </row>
    <row r="116" spans="1:6" x14ac:dyDescent="0.25">
      <c r="B116" s="7" t="s">
        <v>111</v>
      </c>
      <c r="C116" s="21">
        <f>SUM(C51:C115)</f>
        <v>47286.25</v>
      </c>
      <c r="D116" s="18"/>
      <c r="E116" s="40">
        <f>SUM(E51:E115)</f>
        <v>16601.75</v>
      </c>
      <c r="F116" s="42">
        <f>SUM(F51:F115)</f>
        <v>6058.7400000000016</v>
      </c>
    </row>
    <row r="117" spans="1:6" x14ac:dyDescent="0.25">
      <c r="B117" s="15"/>
      <c r="E117" s="30"/>
    </row>
    <row r="118" spans="1:6" ht="15.75" thickBot="1" x14ac:dyDescent="0.3">
      <c r="B118" s="7" t="s">
        <v>112</v>
      </c>
      <c r="D118" s="27">
        <f>C42+C48+C116</f>
        <v>47286.25</v>
      </c>
      <c r="E118" s="28"/>
    </row>
    <row r="119" spans="1:6" x14ac:dyDescent="0.25">
      <c r="B119" s="15"/>
      <c r="E119" s="30"/>
    </row>
    <row r="120" spans="1:6" ht="15.75" thickBot="1" x14ac:dyDescent="0.3">
      <c r="B120" s="7" t="s">
        <v>113</v>
      </c>
      <c r="D120" s="23">
        <f>C22-D118</f>
        <v>15313.75</v>
      </c>
      <c r="E120" s="39">
        <f>IF(E116&gt;F116,E116-F116,"")</f>
        <v>10543.009999999998</v>
      </c>
      <c r="F120" s="41" t="str">
        <f>IF(F116&gt;E116,F116-E116,"")</f>
        <v/>
      </c>
    </row>
    <row r="121" spans="1:6" ht="15.75" thickTop="1" x14ac:dyDescent="0.25"/>
    <row r="122" spans="1:6" x14ac:dyDescent="0.25">
      <c r="A122" s="10"/>
      <c r="B122" s="10"/>
    </row>
    <row r="123" spans="1:6" x14ac:dyDescent="0.25">
      <c r="A123" s="10"/>
      <c r="B123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Daglig leder</dc:creator>
  <cp:lastModifiedBy>Tony Tan</cp:lastModifiedBy>
  <dcterms:created xsi:type="dcterms:W3CDTF">2020-03-03T17:37:58Z</dcterms:created>
  <dcterms:modified xsi:type="dcterms:W3CDTF">2022-05-13T14:29:38Z</dcterms:modified>
</cp:coreProperties>
</file>