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upervision/ISP_2023/Tor/"/>
    </mc:Choice>
  </mc:AlternateContent>
  <xr:revisionPtr revIDLastSave="0" documentId="13_ncr:1_{528BA15A-C32C-514D-8B6C-6E67860A2615}" xr6:coauthVersionLast="47" xr6:coauthVersionMax="47" xr10:uidLastSave="{00000000-0000-0000-0000-000000000000}"/>
  <bookViews>
    <workbookView minimized="1" xWindow="0" yWindow="500" windowWidth="51200" windowHeight="26860" xr2:uid="{A9C914CF-BFAB-104A-B179-F359B16C8B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1" l="1"/>
  <c r="L15" i="1"/>
  <c r="G16" i="1"/>
  <c r="K16" i="1" s="1"/>
  <c r="F16" i="1"/>
  <c r="G15" i="1"/>
  <c r="F15" i="1"/>
  <c r="G14" i="1"/>
  <c r="F14" i="1"/>
  <c r="K14" i="1" s="1"/>
  <c r="F13" i="1"/>
  <c r="K13" i="1" s="1"/>
  <c r="L6" i="1"/>
  <c r="L7" i="1"/>
  <c r="L8" i="1"/>
  <c r="L5" i="1"/>
  <c r="K6" i="1"/>
  <c r="K7" i="1"/>
  <c r="K8" i="1"/>
  <c r="K5" i="1"/>
  <c r="L16" i="1" l="1"/>
  <c r="L14" i="1"/>
  <c r="L13" i="1"/>
</calcChain>
</file>

<file path=xl/sharedStrings.xml><?xml version="1.0" encoding="utf-8"?>
<sst xmlns="http://schemas.openxmlformats.org/spreadsheetml/2006/main" count="25" uniqueCount="20">
  <si>
    <t>FULL</t>
  </si>
  <si>
    <t>BEFORE</t>
  </si>
  <si>
    <t>DURING</t>
  </si>
  <si>
    <t>AFTER</t>
  </si>
  <si>
    <t xml:space="preserve">Positive </t>
  </si>
  <si>
    <t>ΔBHV</t>
  </si>
  <si>
    <t>ΔRSK</t>
  </si>
  <si>
    <t>Percentage</t>
  </si>
  <si>
    <t>Non-negative</t>
  </si>
  <si>
    <t>−3</t>
  </si>
  <si>
    <t>−2</t>
  </si>
  <si>
    <t>−1</t>
  </si>
  <si>
    <t>1
to
7</t>
  </si>
  <si>
    <t>8
to
14</t>
  </si>
  <si>
    <t>15
to
21</t>
  </si>
  <si>
    <t>22
to
28</t>
  </si>
  <si>
    <t>Positive
Percentage</t>
  </si>
  <si>
    <t>Non-negative
Percentage</t>
  </si>
  <si>
    <t>−8
to
−14</t>
  </si>
  <si>
    <t>−1
to
−7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</si>
</sst>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MU Serif Roman"/>
    </font>
    <font>
      <sz val="9"/>
      <color theme="1"/>
      <name val="CMU Serif Roman"/>
    </font>
    <font>
      <sz val="9"/>
      <color rgb="FF000000"/>
      <name val="CMU Serif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16" fontId="2" fillId="0" borderId="3" xfId="0" quotePrefix="1" applyNumberFormat="1" applyFont="1" applyBorder="1" applyAlignment="1">
      <alignment horizontal="center" vertical="center" wrapText="1"/>
    </xf>
    <xf numFmtId="17" fontId="2" fillId="0" borderId="3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/>
    </xf>
    <xf numFmtId="16" fontId="2" fillId="0" borderId="0" xfId="0" quotePrefix="1" applyNumberFormat="1" applyFont="1" applyBorder="1" applyAlignment="1">
      <alignment horizontal="center" vertical="center" wrapText="1"/>
    </xf>
    <xf numFmtId="17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16" fontId="2" fillId="0" borderId="2" xfId="0" quotePrefix="1" applyNumberFormat="1" applyFont="1" applyBorder="1" applyAlignment="1">
      <alignment horizontal="center" vertical="center" wrapText="1"/>
    </xf>
    <xf numFmtId="17" fontId="2" fillId="0" borderId="2" xfId="0" quotePrefix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5462-29F6-8145-A84E-75DAC744C5B0}">
  <dimension ref="A1:N20"/>
  <sheetViews>
    <sheetView tabSelected="1" zoomScale="125" workbookViewId="0">
      <selection activeCell="M14" sqref="M14"/>
    </sheetView>
  </sheetViews>
  <sheetFormatPr baseColWidth="10" defaultRowHeight="16" x14ac:dyDescent="0.2"/>
  <cols>
    <col min="1" max="1" width="7.5" style="1" bestFit="1" customWidth="1"/>
    <col min="2" max="10" width="4" style="1" customWidth="1"/>
    <col min="11" max="11" width="9.5" style="1" customWidth="1"/>
    <col min="12" max="12" width="9.5" style="2" customWidth="1"/>
    <col min="13" max="16384" width="10.83203125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3"/>
      <c r="N1" s="3"/>
    </row>
    <row r="2" spans="1:14" ht="17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</row>
    <row r="3" spans="1:14" x14ac:dyDescent="0.2">
      <c r="A3" s="7" t="s">
        <v>5</v>
      </c>
      <c r="B3" s="7" t="s">
        <v>9</v>
      </c>
      <c r="C3" s="7" t="s">
        <v>10</v>
      </c>
      <c r="D3" s="7" t="s">
        <v>11</v>
      </c>
      <c r="E3" s="7">
        <v>0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9" t="s">
        <v>4</v>
      </c>
      <c r="L3" s="9" t="s">
        <v>8</v>
      </c>
      <c r="M3" s="3"/>
      <c r="N3" s="3"/>
    </row>
    <row r="4" spans="1:14" s="2" customForma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1" t="s">
        <v>7</v>
      </c>
      <c r="L4" s="11" t="s">
        <v>7</v>
      </c>
      <c r="M4" s="4"/>
      <c r="N4" s="4"/>
    </row>
    <row r="5" spans="1:14" x14ac:dyDescent="0.2">
      <c r="A5" s="4" t="s">
        <v>0</v>
      </c>
      <c r="B5" s="4">
        <v>1</v>
      </c>
      <c r="C5" s="4">
        <v>2</v>
      </c>
      <c r="D5" s="4">
        <v>15</v>
      </c>
      <c r="E5" s="4">
        <v>246</v>
      </c>
      <c r="F5" s="4">
        <v>170</v>
      </c>
      <c r="G5" s="4">
        <v>62</v>
      </c>
      <c r="H5" s="4">
        <v>17</v>
      </c>
      <c r="I5" s="4">
        <v>4</v>
      </c>
      <c r="J5" s="4">
        <v>1</v>
      </c>
      <c r="K5" s="12">
        <f>SUM(F5:J5)/SUM(B5:J5)*100</f>
        <v>49.034749034749034</v>
      </c>
      <c r="L5" s="12">
        <f>SUM(E5:J5)/SUM(B5:J5)*100</f>
        <v>96.525096525096515</v>
      </c>
      <c r="M5" s="3"/>
      <c r="N5" s="3"/>
    </row>
    <row r="6" spans="1:14" x14ac:dyDescent="0.2">
      <c r="A6" s="4" t="s">
        <v>1</v>
      </c>
      <c r="B6" s="4">
        <v>0</v>
      </c>
      <c r="C6" s="4">
        <v>1</v>
      </c>
      <c r="D6" s="4">
        <v>5</v>
      </c>
      <c r="E6" s="4">
        <v>61</v>
      </c>
      <c r="F6" s="4">
        <v>55</v>
      </c>
      <c r="G6" s="4">
        <v>17</v>
      </c>
      <c r="H6" s="4">
        <v>6</v>
      </c>
      <c r="I6" s="4">
        <v>1</v>
      </c>
      <c r="J6" s="4">
        <v>1</v>
      </c>
      <c r="K6" s="12">
        <f>SUM(F6:J6)/SUM(B6:J6)*100</f>
        <v>54.421768707482997</v>
      </c>
      <c r="L6" s="12">
        <f t="shared" ref="L6:L8" si="0">SUM(E6:J6)/SUM(B6:J6)*100</f>
        <v>95.918367346938766</v>
      </c>
      <c r="M6" s="3"/>
      <c r="N6" s="3"/>
    </row>
    <row r="7" spans="1:14" x14ac:dyDescent="0.2">
      <c r="A7" s="4" t="s">
        <v>2</v>
      </c>
      <c r="B7" s="4">
        <v>1</v>
      </c>
      <c r="C7" s="4">
        <v>0</v>
      </c>
      <c r="D7" s="4">
        <v>4</v>
      </c>
      <c r="E7" s="4">
        <v>80</v>
      </c>
      <c r="F7" s="4">
        <v>42</v>
      </c>
      <c r="G7" s="4">
        <v>25</v>
      </c>
      <c r="H7" s="4">
        <v>5</v>
      </c>
      <c r="I7" s="4">
        <v>2</v>
      </c>
      <c r="J7" s="4">
        <v>0</v>
      </c>
      <c r="K7" s="12">
        <f t="shared" ref="K7:K8" si="1">SUM(F7:J7)/SUM(B7:J7)*100</f>
        <v>46.540880503144656</v>
      </c>
      <c r="L7" s="12">
        <f t="shared" si="0"/>
        <v>96.855345911949684</v>
      </c>
      <c r="M7" s="3"/>
      <c r="N7" s="3"/>
    </row>
    <row r="8" spans="1:14" ht="17" thickBot="1" x14ac:dyDescent="0.25">
      <c r="A8" s="6" t="s">
        <v>3</v>
      </c>
      <c r="B8" s="6">
        <v>0</v>
      </c>
      <c r="C8" s="6">
        <v>1</v>
      </c>
      <c r="D8" s="6">
        <v>6</v>
      </c>
      <c r="E8" s="6">
        <v>105</v>
      </c>
      <c r="F8" s="6">
        <v>73</v>
      </c>
      <c r="G8" s="6">
        <v>20</v>
      </c>
      <c r="H8" s="6">
        <v>6</v>
      </c>
      <c r="I8" s="6">
        <v>1</v>
      </c>
      <c r="J8" s="6">
        <v>0</v>
      </c>
      <c r="K8" s="13">
        <f t="shared" si="1"/>
        <v>47.169811320754718</v>
      </c>
      <c r="L8" s="13">
        <f t="shared" si="0"/>
        <v>96.698113207547166</v>
      </c>
      <c r="M8" s="3"/>
      <c r="N8" s="3"/>
    </row>
    <row r="9" spans="1:14" ht="17" thickBot="1" x14ac:dyDescent="0.25">
      <c r="A9" s="3"/>
      <c r="B9" s="5"/>
      <c r="C9" s="3"/>
      <c r="D9" s="3"/>
      <c r="E9" s="3"/>
      <c r="F9" s="3"/>
      <c r="G9" s="3"/>
      <c r="H9" s="3"/>
      <c r="I9" s="3"/>
      <c r="J9" s="5"/>
      <c r="K9" s="5"/>
      <c r="L9" s="6"/>
      <c r="M9" s="3"/>
      <c r="N9" s="3"/>
    </row>
    <row r="10" spans="1:14" x14ac:dyDescent="0.2">
      <c r="A10" s="14" t="s">
        <v>6</v>
      </c>
      <c r="B10" s="15"/>
      <c r="C10" s="16" t="s">
        <v>18</v>
      </c>
      <c r="D10" s="16" t="s">
        <v>19</v>
      </c>
      <c r="E10" s="17">
        <v>0</v>
      </c>
      <c r="F10" s="18" t="s">
        <v>12</v>
      </c>
      <c r="G10" s="19" t="s">
        <v>13</v>
      </c>
      <c r="H10" s="20" t="s">
        <v>14</v>
      </c>
      <c r="I10" s="20" t="s">
        <v>15</v>
      </c>
      <c r="J10" s="15"/>
      <c r="K10" s="20" t="s">
        <v>16</v>
      </c>
      <c r="L10" s="20" t="s">
        <v>17</v>
      </c>
      <c r="M10" s="3"/>
      <c r="N10" s="3"/>
    </row>
    <row r="11" spans="1:14" x14ac:dyDescent="0.2">
      <c r="A11" s="21"/>
      <c r="B11" s="8"/>
      <c r="C11" s="22"/>
      <c r="D11" s="22"/>
      <c r="E11" s="23"/>
      <c r="F11" s="24"/>
      <c r="G11" s="25"/>
      <c r="H11" s="26"/>
      <c r="I11" s="26"/>
      <c r="J11" s="8"/>
      <c r="K11" s="27"/>
      <c r="L11" s="27"/>
      <c r="M11" s="3"/>
      <c r="N11" s="3"/>
    </row>
    <row r="12" spans="1:14" x14ac:dyDescent="0.2">
      <c r="A12" s="28"/>
      <c r="B12" s="29"/>
      <c r="C12" s="30"/>
      <c r="D12" s="31"/>
      <c r="E12" s="30"/>
      <c r="F12" s="32"/>
      <c r="G12" s="33"/>
      <c r="H12" s="34"/>
      <c r="I12" s="34"/>
      <c r="J12" s="29"/>
      <c r="K12" s="10"/>
      <c r="L12" s="10"/>
      <c r="M12" s="3"/>
      <c r="N12" s="3"/>
    </row>
    <row r="13" spans="1:14" x14ac:dyDescent="0.2">
      <c r="A13" s="4" t="s">
        <v>0</v>
      </c>
      <c r="B13" s="3"/>
      <c r="C13" s="4">
        <v>1</v>
      </c>
      <c r="D13" s="4">
        <v>10</v>
      </c>
      <c r="E13" s="4">
        <v>29</v>
      </c>
      <c r="F13" s="4">
        <f>32+45+44+60+51+47+45</f>
        <v>324</v>
      </c>
      <c r="G13" s="4">
        <v>141</v>
      </c>
      <c r="H13" s="4">
        <v>14</v>
      </c>
      <c r="I13" s="4">
        <v>1</v>
      </c>
      <c r="J13" s="3"/>
      <c r="K13" s="12">
        <f>SUM(F13:I13)/SUM(C13:I13)*100</f>
        <v>92.307692307692307</v>
      </c>
      <c r="L13" s="12">
        <f>SUM(E13:I13)/SUM(C13:I13)*100</f>
        <v>97.884615384615387</v>
      </c>
      <c r="M13" s="3"/>
      <c r="N13" s="3"/>
    </row>
    <row r="14" spans="1:14" x14ac:dyDescent="0.2">
      <c r="A14" s="4" t="s">
        <v>1</v>
      </c>
      <c r="B14" s="3"/>
      <c r="C14" s="4">
        <v>0</v>
      </c>
      <c r="D14" s="4">
        <v>4</v>
      </c>
      <c r="E14" s="4">
        <v>12</v>
      </c>
      <c r="F14" s="4">
        <f>8+11+15+28+25</f>
        <v>87</v>
      </c>
      <c r="G14" s="4">
        <f>9+8+6+5+7</f>
        <v>35</v>
      </c>
      <c r="H14" s="4">
        <v>8</v>
      </c>
      <c r="I14" s="4">
        <v>1</v>
      </c>
      <c r="J14" s="3"/>
      <c r="K14" s="12">
        <f>SUM(F14:I14)/SUM(C14:I14)*100</f>
        <v>89.115646258503403</v>
      </c>
      <c r="L14" s="12">
        <f>SUM(E14:I14)/SUM(C14:I14)*100</f>
        <v>97.278911564625844</v>
      </c>
      <c r="M14" s="3"/>
      <c r="N14" s="3"/>
    </row>
    <row r="15" spans="1:14" x14ac:dyDescent="0.2">
      <c r="A15" s="4" t="s">
        <v>2</v>
      </c>
      <c r="B15" s="3"/>
      <c r="C15" s="4">
        <v>1</v>
      </c>
      <c r="D15" s="4">
        <v>0</v>
      </c>
      <c r="E15" s="4">
        <v>5</v>
      </c>
      <c r="F15" s="4">
        <f>11+30+28+23+11</f>
        <v>103</v>
      </c>
      <c r="G15" s="4">
        <f>10+8+11+13+5</f>
        <v>47</v>
      </c>
      <c r="H15" s="4">
        <v>3</v>
      </c>
      <c r="I15" s="4">
        <v>0</v>
      </c>
      <c r="J15" s="3"/>
      <c r="K15" s="12">
        <f>SUM(F15:I15)/SUM(C15:I15)*100</f>
        <v>96.226415094339629</v>
      </c>
      <c r="L15" s="12">
        <f>SUM(E15:I15)/SUM(C15:I15)*100</f>
        <v>99.371069182389931</v>
      </c>
      <c r="M15" s="3"/>
      <c r="N15" s="3"/>
    </row>
    <row r="16" spans="1:14" ht="17" thickBot="1" x14ac:dyDescent="0.25">
      <c r="A16" s="6" t="s">
        <v>3</v>
      </c>
      <c r="B16" s="5"/>
      <c r="C16" s="6">
        <v>0</v>
      </c>
      <c r="D16" s="6">
        <v>6</v>
      </c>
      <c r="E16" s="6">
        <v>12</v>
      </c>
      <c r="F16" s="6">
        <f>30+39+15+23+26</f>
        <v>133</v>
      </c>
      <c r="G16" s="6">
        <f>20+15+17+7</f>
        <v>59</v>
      </c>
      <c r="H16" s="6">
        <v>2</v>
      </c>
      <c r="I16" s="6">
        <v>0</v>
      </c>
      <c r="J16" s="5"/>
      <c r="K16" s="13">
        <f>SUM(F16:I16)/SUM(C16:I16)*100</f>
        <v>91.509433962264154</v>
      </c>
      <c r="L16" s="13">
        <f>SUM(E16:I16)/SUM(C16:I16)*100</f>
        <v>97.169811320754718</v>
      </c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</row>
    <row r="19" spans="1:14" x14ac:dyDescent="0.2">
      <c r="A19" s="35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</row>
  </sheetData>
  <mergeCells count="20">
    <mergeCell ref="K10:K12"/>
    <mergeCell ref="L10:L12"/>
    <mergeCell ref="I10:I12"/>
    <mergeCell ref="D10:D12"/>
    <mergeCell ref="F10:F12"/>
    <mergeCell ref="I3:I4"/>
    <mergeCell ref="J3:J4"/>
    <mergeCell ref="A10:A12"/>
    <mergeCell ref="C10:C12"/>
    <mergeCell ref="E10:E12"/>
    <mergeCell ref="G10:G12"/>
    <mergeCell ref="H10:H12"/>
    <mergeCell ref="A3:A4"/>
    <mergeCell ref="B3:B4"/>
    <mergeCell ref="C3:C4"/>
    <mergeCell ref="D3:D4"/>
    <mergeCell ref="E3:E4"/>
    <mergeCell ref="F3:F4"/>
    <mergeCell ref="G3:G4"/>
    <mergeCell ref="H3:H4"/>
  </mergeCells>
  <printOptions horizontalCentered="1" verticalCentere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2023-05-12T14:04:38Z</cp:lastPrinted>
  <dcterms:created xsi:type="dcterms:W3CDTF">2023-05-10T12:56:56Z</dcterms:created>
  <dcterms:modified xsi:type="dcterms:W3CDTF">2023-05-12T14:10:20Z</dcterms:modified>
</cp:coreProperties>
</file>