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<sst xmlns="http://schemas.openxmlformats.org/spreadsheetml/2006/main" count="755" uniqueCount="134">
  <si>
    <t xml:space="preserve">Country name</t>
  </si>
  <si>
    <t xml:space="preserve">Country code</t>
  </si>
  <si>
    <t xml:space="preserve">GDP per capita, PPP (current international $) [NY.GDP.PCAP.PP.CD]</t>
  </si>
  <si>
    <t xml:space="preserve">Log of GDP per capita</t>
  </si>
  <si>
    <t xml:space="preserve">Gross graduation ratio from first degree programmes (ISCED 6 and 7) in tertiary education, both sexes (%)</t>
  </si>
  <si>
    <t xml:space="preserve">Graduates from ISCED 6 (bachelor)</t>
  </si>
  <si>
    <t xml:space="preserve">Graduates from ISCED 7 (master)</t>
  </si>
  <si>
    <t xml:space="preserve">Graduates from ISCED 8 (PhD)</t>
  </si>
  <si>
    <t xml:space="preserve">Graduates from tertiary education, both sexes (number)</t>
  </si>
  <si>
    <t xml:space="preserve">Total highly qualified human capital (Master + PhD)</t>
  </si>
  <si>
    <t xml:space="preserve">Ratio: highly qualified to total tertiary</t>
  </si>
  <si>
    <t xml:space="preserve">Mean years of schooling (ISCED 1 or higher), population 25+ years, both sexes</t>
  </si>
  <si>
    <t xml:space="preserve">Mean years of schooling (years)</t>
  </si>
  <si>
    <t xml:space="preserve">Gross portfolio equity assets to GDP (%)</t>
  </si>
  <si>
    <t xml:space="preserve">Insurance company assets to GDP (%)</t>
  </si>
  <si>
    <t xml:space="preserve">Individuals using the Internet (% of population)</t>
  </si>
  <si>
    <t xml:space="preserve">Pension fund assets to GDP (%)</t>
  </si>
  <si>
    <t xml:space="preserve">Households and NPISHs final consumption expenditure, PPP (current international $)</t>
  </si>
  <si>
    <t xml:space="preserve">GDP, PPP (international $)</t>
  </si>
  <si>
    <t xml:space="preserve">Ratio of 2% of AC : GDP</t>
  </si>
  <si>
    <t xml:space="preserve">2% of which</t>
  </si>
  <si>
    <t xml:space="preserve">Brazil</t>
  </si>
  <si>
    <t xml:space="preserve">BRA</t>
  </si>
  <si>
    <t xml:space="preserve">Bulgaria</t>
  </si>
  <si>
    <t xml:space="preserve">BGR</t>
  </si>
  <si>
    <t xml:space="preserve">Canada</t>
  </si>
  <si>
    <t xml:space="preserve">CAN</t>
  </si>
  <si>
    <t xml:space="preserve">Chile</t>
  </si>
  <si>
    <t xml:space="preserve">CHL</t>
  </si>
  <si>
    <t xml:space="preserve">Estonia</t>
  </si>
  <si>
    <t xml:space="preserve">EST</t>
  </si>
  <si>
    <t xml:space="preserve">Finland</t>
  </si>
  <si>
    <t xml:space="preserve">FIN</t>
  </si>
  <si>
    <t xml:space="preserve">Georgia</t>
  </si>
  <si>
    <t xml:space="preserve">GEO</t>
  </si>
  <si>
    <t xml:space="preserve">Indonesia</t>
  </si>
  <si>
    <t xml:space="preserve">IDN</t>
  </si>
  <si>
    <t xml:space="preserve">Italy</t>
  </si>
  <si>
    <t xml:space="preserve">ITA</t>
  </si>
  <si>
    <t xml:space="preserve">Latvia</t>
  </si>
  <si>
    <t xml:space="preserve">LVA</t>
  </si>
  <si>
    <t xml:space="preserve">Lithuania</t>
  </si>
  <si>
    <t xml:space="preserve">LTU</t>
  </si>
  <si>
    <t xml:space="preserve">Netherlands</t>
  </si>
  <si>
    <t xml:space="preserve">NLD</t>
  </si>
  <si>
    <t xml:space="preserve">Peru</t>
  </si>
  <si>
    <t xml:space="preserve">PER</t>
  </si>
  <si>
    <t xml:space="preserve">Poland</t>
  </si>
  <si>
    <t xml:space="preserve">POL</t>
  </si>
  <si>
    <t xml:space="preserve">Portugal</t>
  </si>
  <si>
    <t xml:space="preserve">PRT</t>
  </si>
  <si>
    <t xml:space="preserve">Russia</t>
  </si>
  <si>
    <t xml:space="preserve">RUS</t>
  </si>
  <si>
    <t xml:space="preserve">Russian Federation</t>
  </si>
  <si>
    <t xml:space="preserve">Serbia</t>
  </si>
  <si>
    <t xml:space="preserve">SRB</t>
  </si>
  <si>
    <t xml:space="preserve">Slovak</t>
  </si>
  <si>
    <t xml:space="preserve">SVK</t>
  </si>
  <si>
    <t xml:space="preserve">Slovakia</t>
  </si>
  <si>
    <t xml:space="preserve">Slovak Republic</t>
  </si>
  <si>
    <t xml:space="preserve">Spain</t>
  </si>
  <si>
    <t xml:space="preserve">ESP</t>
  </si>
  <si>
    <t xml:space="preserve">USA</t>
  </si>
  <si>
    <t xml:space="preserve">United States of America</t>
  </si>
  <si>
    <t xml:space="preserve">United States</t>
  </si>
  <si>
    <t xml:space="preserve">Source: UNESCO</t>
  </si>
  <si>
    <t xml:space="preserve">blue=naive forecast; red=computed from source; black=data available</t>
  </si>
  <si>
    <t xml:space="preserve">Source: Human Development Reports</t>
  </si>
  <si>
    <t xml:space="preserve">blue=Holt forecast; black=data available</t>
  </si>
  <si>
    <t xml:space="preserve">https://agenda.ge/en/news/2019/13</t>
  </si>
  <si>
    <t xml:space="preserve">Georgia only started to implement (new)  pension system from 1 Jan 2019</t>
  </si>
  <si>
    <t xml:space="preserve">http://hdr.undp.org/en/data</t>
  </si>
  <si>
    <t xml:space="preserve">https://www.pensions.ge/docs/legislation/investment-board-protocol-4.pdf</t>
  </si>
  <si>
    <t xml:space="preserve">Georgia’s old pension system only accumulated tiny pension stock: 372,113,933 GEL (Dot point #3)</t>
  </si>
  <si>
    <t xml:space="preserve">Dimension=Education</t>
  </si>
  <si>
    <t xml:space="preserve">https://www.geostat.ge/en/modules/categories/23/gross-domestic-product-gdp</t>
  </si>
  <si>
    <t xml:space="preserve">2018 GDP = 44.6 billion GEL</t>
  </si>
  <si>
    <t xml:space="preserve">Education=Mean years of schooling (years)</t>
  </si>
  <si>
    <t xml:space="preserve">The pension fund assets to GDP ratio = 0.834336%</t>
  </si>
  <si>
    <t xml:space="preserve">Russian Federal State Statistics Service</t>
  </si>
  <si>
    <t xml:space="preserve">For PhD</t>
  </si>
  <si>
    <t xml:space="preserve">https://rosstat.gov.ru/storage/mediabank/asp-2(1).xls</t>
  </si>
  <si>
    <t xml:space="preserve">Tab 1, C7</t>
  </si>
  <si>
    <t xml:space="preserve">one type of PhD in Russia</t>
  </si>
  <si>
    <t xml:space="preserve">https://rosstat.gov.ru/storage/mediabank/asp-3.xls</t>
  </si>
  <si>
    <t xml:space="preserve">Tab 1, B7</t>
  </si>
  <si>
    <t xml:space="preserve">the other type of PhD in Russia</t>
  </si>
  <si>
    <t xml:space="preserve">total PhD in Russia</t>
  </si>
  <si>
    <t xml:space="preserve">Ministry of Education and Science of the Russian Federation</t>
  </si>
  <si>
    <t xml:space="preserve">For master, bachelor, and total tertiary</t>
  </si>
  <si>
    <t xml:space="preserve">Step 1</t>
  </si>
  <si>
    <t xml:space="preserve">Download</t>
  </si>
  <si>
    <t xml:space="preserve">https://minobrnauki.gov.ru/common/upload/download/VPO_1_2018.rar</t>
  </si>
  <si>
    <t xml:space="preserve">Step 2</t>
  </si>
  <si>
    <t xml:space="preserve">Open</t>
  </si>
  <si>
    <t xml:space="preserve">СВОД_ВПО1_ВСЕГО.xls</t>
  </si>
  <si>
    <t xml:space="preserve">Step 3</t>
  </si>
  <si>
    <t xml:space="preserve">Go to tab</t>
  </si>
  <si>
    <t xml:space="preserve">P2_1_3(1)</t>
  </si>
  <si>
    <t xml:space="preserve">Step 4</t>
  </si>
  <si>
    <t xml:space="preserve">Go to cell</t>
  </si>
  <si>
    <t xml:space="preserve">E11</t>
  </si>
  <si>
    <t xml:space="preserve">Step 5</t>
  </si>
  <si>
    <t xml:space="preserve">Copy the number</t>
  </si>
  <si>
    <t xml:space="preserve">This is the number of bachelor graduates for 2018</t>
  </si>
  <si>
    <t xml:space="preserve">Step 6</t>
  </si>
  <si>
    <t xml:space="preserve">E198</t>
  </si>
  <si>
    <t xml:space="preserve">Step 7</t>
  </si>
  <si>
    <t xml:space="preserve">This is “first type of” master</t>
  </si>
  <si>
    <t xml:space="preserve">Step 8</t>
  </si>
  <si>
    <t xml:space="preserve">E410</t>
  </si>
  <si>
    <t xml:space="preserve">Step 9</t>
  </si>
  <si>
    <t xml:space="preserve">This is “second type of” master</t>
  </si>
  <si>
    <t xml:space="preserve">This is total master</t>
  </si>
  <si>
    <t xml:space="preserve">Step 10</t>
  </si>
  <si>
    <t xml:space="preserve">E592</t>
  </si>
  <si>
    <t xml:space="preserve">This is total tertiary WITHOUT PhD</t>
  </si>
  <si>
    <t xml:space="preserve">This is PhD</t>
  </si>
  <si>
    <t xml:space="preserve">This is total tertiary</t>
  </si>
  <si>
    <t xml:space="preserve">NA</t>
  </si>
  <si>
    <t xml:space="preserve">Population 0-14</t>
  </si>
  <si>
    <t xml:space="preserve">Population 15-64</t>
  </si>
  <si>
    <t xml:space="preserve">Population 65 and above</t>
  </si>
  <si>
    <t xml:space="preserve">Population total</t>
  </si>
  <si>
    <t xml:space="preserve">15-19 percentage</t>
  </si>
  <si>
    <t xml:space="preserve">Population 15-19</t>
  </si>
  <si>
    <t xml:space="preserve">Population 20-64</t>
  </si>
  <si>
    <t xml:space="preserve">Female</t>
  </si>
  <si>
    <t xml:space="preserve">Male</t>
  </si>
  <si>
    <t xml:space="preserve">Total</t>
  </si>
  <si>
    <t xml:space="preserve">20-64</t>
  </si>
  <si>
    <t xml:space="preserve">65+ / 20-64</t>
  </si>
  <si>
    <t xml:space="preserve">beta</t>
  </si>
  <si>
    <t xml:space="preserve">alpha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</si>
</sst>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0.00%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  <font>
      <sz val="10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2A6099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A6A6"/>
        <bgColor rgb="FFFFB66C"/>
      </patternFill>
    </fill>
    <fill>
      <patternFill patternType="solid">
        <fgColor rgb="FFB4C7DC"/>
        <bgColor rgb="FFCCCCCC"/>
      </patternFill>
    </fill>
    <fill>
      <patternFill patternType="solid">
        <fgColor rgb="FFAFD095"/>
        <bgColor rgb="FFCCCCCC"/>
      </patternFill>
    </fill>
    <fill>
      <patternFill patternType="solid">
        <fgColor rgb="FFFFFFA6"/>
        <bgColor rgb="FFE8F2A1"/>
      </patternFill>
    </fill>
    <fill>
      <patternFill patternType="solid">
        <fgColor rgb="FFFFB66C"/>
        <bgColor rgb="FFFFA6A6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E8F2A1"/>
      </patternFill>
    </fill>
    <fill>
      <patternFill patternType="solid">
        <fgColor rgb="FF77BC65"/>
        <bgColor rgb="FF81D41A"/>
      </patternFill>
    </fill>
    <fill>
      <patternFill patternType="solid">
        <fgColor rgb="FFA1467E"/>
        <bgColor rgb="FF993366"/>
      </patternFill>
    </fill>
    <fill>
      <patternFill patternType="solid">
        <fgColor rgb="FFFF972F"/>
        <bgColor rgb="FFFF950E"/>
      </patternFill>
    </fill>
    <fill>
      <patternFill patternType="solid">
        <fgColor rgb="FFCCCCCC"/>
        <bgColor rgb="FFB4C7DC"/>
      </patternFill>
    </fill>
    <fill>
      <patternFill patternType="solid">
        <fgColor rgb="FFB2B2B2"/>
        <bgColor rgb="FFB3B3B3"/>
      </patternFill>
    </fill>
    <fill>
      <patternFill patternType="solid">
        <fgColor rgb="FF81D41A"/>
        <bgColor rgb="FFAECF00"/>
      </patternFill>
    </fill>
    <fill>
      <patternFill patternType="solid">
        <fgColor rgb="FF729FCF"/>
        <bgColor rgb="FF83CAFF"/>
      </patternFill>
    </fill>
    <fill>
      <patternFill patternType="solid">
        <fgColor rgb="FFBF819E"/>
        <bgColor rgb="FFB2B2B2"/>
      </patternFill>
    </fill>
    <fill>
      <patternFill patternType="solid">
        <fgColor rgb="FFE8F2A1"/>
        <bgColor rgb="FFFFFFA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1D41A"/>
      <rgbColor rgb="FF800080"/>
      <rgbColor rgb="FF008080"/>
      <rgbColor rgb="FFCCCCCC"/>
      <rgbColor rgb="FF77BC65"/>
      <rgbColor rgb="FF729FCF"/>
      <rgbColor rgb="FFA1467E"/>
      <rgbColor rgb="FFE8F2A1"/>
      <rgbColor rgb="FFAFD095"/>
      <rgbColor rgb="FF660066"/>
      <rgbColor rgb="FFFF972F"/>
      <rgbColor rgb="FF0084D1"/>
      <rgbColor rgb="FFB4C7DC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B2B2B2"/>
      <rgbColor rgb="FFD4EA6B"/>
      <rgbColor rgb="FFFFFFA6"/>
      <rgbColor rgb="FF83CAFF"/>
      <rgbColor rgb="FFFFA6A6"/>
      <rgbColor rgb="FFB3B3B3"/>
      <rgbColor rgb="FFFFB66C"/>
      <rgbColor rgb="FF3366FF"/>
      <rgbColor rgb="FF33CCCC"/>
      <rgbColor rgb="FFAECF00"/>
      <rgbColor rgb="FFFFD320"/>
      <rgbColor rgb="FFFF950E"/>
      <rgbColor rgb="FFFF420E"/>
      <rgbColor rgb="FF2A6099"/>
      <rgbColor rgb="FFBF819E"/>
      <rgbColor rgb="FF004586"/>
      <rgbColor rgb="FF579D1C"/>
      <rgbColor rgb="FF003300"/>
      <rgbColor rgb="FF314004"/>
      <rgbColor rgb="FFC9211E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Sheet1!$BF$25:$BF$25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Sheet1!$BF$26:$BF$31</c:f>
              <c:numCache>
                <c:formatCode>General</c:formatCode>
                <c:ptCount val="6"/>
                <c:pt idx="1">
                  <c:v>0.0610244794048988</c:v>
                </c:pt>
                <c:pt idx="2">
                  <c:v>0.0601478374049512</c:v>
                </c:pt>
                <c:pt idx="3">
                  <c:v>0.0641588570679599</c:v>
                </c:pt>
                <c:pt idx="4">
                  <c:v>0.06483907986914</c:v>
                </c:pt>
                <c:pt idx="5">
                  <c:v>0.06483907986914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Sheet1!$BG$25:$BG$25</c:f>
              <c:strCache>
                <c:ptCount val="1"/>
                <c:pt idx="0">
                  <c:v>Bulgaria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Sheet1!$BG$26:$BG$31</c:f>
              <c:numCache>
                <c:formatCode>General</c:formatCode>
                <c:ptCount val="6"/>
                <c:pt idx="0">
                  <c:v>0.423347334507625</c:v>
                </c:pt>
                <c:pt idx="1">
                  <c:v>0.438940873873732</c:v>
                </c:pt>
                <c:pt idx="2">
                  <c:v>0.455371663637233</c:v>
                </c:pt>
                <c:pt idx="3">
                  <c:v>0.448304986502824</c:v>
                </c:pt>
                <c:pt idx="4">
                  <c:v>0.452938382790101</c:v>
                </c:pt>
                <c:pt idx="5">
                  <c:v>0.452938382790101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Sheet1!$BH$25:$BH$25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Sheet1!$BH$26:$BH$31</c:f>
              <c:numCache>
                <c:formatCode>General</c:formatCode>
                <c:ptCount val="6"/>
                <c:pt idx="0">
                  <c:v>0.139259861906972</c:v>
                </c:pt>
                <c:pt idx="1">
                  <c:v>0.13734105998922</c:v>
                </c:pt>
                <c:pt idx="2">
                  <c:v>0.150422530565853</c:v>
                </c:pt>
                <c:pt idx="3">
                  <c:v>0.158324767378459</c:v>
                </c:pt>
                <c:pt idx="5">
                  <c:v>0.158324767378459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Sheet1!$BI$25:$BI$25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Sheet1!$BI$26:$BI$31</c:f>
              <c:numCache>
                <c:formatCode>General</c:formatCode>
                <c:ptCount val="6"/>
                <c:pt idx="0">
                  <c:v>0.146094631503159</c:v>
                </c:pt>
                <c:pt idx="1">
                  <c:v>0.14471515792007</c:v>
                </c:pt>
                <c:pt idx="2">
                  <c:v>0.132644125654401</c:v>
                </c:pt>
                <c:pt idx="3">
                  <c:v>0.151031644810224</c:v>
                </c:pt>
                <c:pt idx="4">
                  <c:v>0.163714247343077</c:v>
                </c:pt>
                <c:pt idx="5">
                  <c:v>0.163714247343077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Sheet1!$BJ$25:$BJ$25</c:f>
              <c:strCache>
                <c:ptCount val="1"/>
                <c:pt idx="0">
                  <c:v>Estonia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Sheet1!$BJ$26:$BJ$31</c:f>
              <c:numCache>
                <c:formatCode>General</c:formatCode>
                <c:ptCount val="6"/>
                <c:pt idx="0">
                  <c:v>0.307812643783933</c:v>
                </c:pt>
                <c:pt idx="1">
                  <c:v>0.321589793915604</c:v>
                </c:pt>
                <c:pt idx="2">
                  <c:v>0.349537698980078</c:v>
                </c:pt>
                <c:pt idx="3">
                  <c:v>0.348567530695771</c:v>
                </c:pt>
                <c:pt idx="4">
                  <c:v>0.36765166544847</c:v>
                </c:pt>
                <c:pt idx="5">
                  <c:v>0.36765166544847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Sheet1!$BK$25:$BK$25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Sheet1!$BK$26:$BK$31</c:f>
              <c:numCache>
                <c:formatCode>General</c:formatCode>
                <c:ptCount val="6"/>
                <c:pt idx="0">
                  <c:v>0.361084771477337</c:v>
                </c:pt>
                <c:pt idx="1">
                  <c:v>0.363042429191878</c:v>
                </c:pt>
                <c:pt idx="2">
                  <c:v>0.348959158176283</c:v>
                </c:pt>
                <c:pt idx="3">
                  <c:v>0.355206363928227</c:v>
                </c:pt>
                <c:pt idx="4">
                  <c:v>0.350238705999715</c:v>
                </c:pt>
                <c:pt idx="5">
                  <c:v>0.350238705999715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Sheet1!$BL$25:$BL$25</c:f>
              <c:strCache>
                <c:ptCount val="1"/>
                <c:pt idx="0">
                  <c:v>Georgia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Sheet1!$BL$26:$BL$31</c:f>
              <c:numCache>
                <c:formatCode>General</c:formatCode>
                <c:ptCount val="6"/>
                <c:pt idx="0">
                  <c:v>0.21981564214217</c:v>
                </c:pt>
                <c:pt idx="1">
                  <c:v>0.184584476675813</c:v>
                </c:pt>
                <c:pt idx="2">
                  <c:v>0.190915638786351</c:v>
                </c:pt>
                <c:pt idx="3">
                  <c:v>0.202633085289067</c:v>
                </c:pt>
                <c:pt idx="4">
                  <c:v>0.255697796432319</c:v>
                </c:pt>
                <c:pt idx="5">
                  <c:v>0.240390024376524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Sheet1!$BM$25:$BM$25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Sheet1!$BM$26:$BM$31</c:f>
              <c:numCache>
                <c:formatCode>General</c:formatCode>
                <c:ptCount val="6"/>
                <c:pt idx="2">
                  <c:v>0.0708932858879982</c:v>
                </c:pt>
                <c:pt idx="3">
                  <c:v>0.0763893498951364</c:v>
                </c:pt>
                <c:pt idx="4">
                  <c:v>0.0781523823776125</c:v>
                </c:pt>
                <c:pt idx="5">
                  <c:v>0.077710923684071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Sheet1!$BN$25:$BN$25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Sheet1!$BN$26:$BN$31</c:f>
              <c:numCache>
                <c:formatCode>General</c:formatCode>
                <c:ptCount val="6"/>
                <c:pt idx="0">
                  <c:v>0.439950042414211</c:v>
                </c:pt>
                <c:pt idx="1">
                  <c:v>0.441853010393933</c:v>
                </c:pt>
                <c:pt idx="2">
                  <c:v>0.447075295835108</c:v>
                </c:pt>
                <c:pt idx="3">
                  <c:v>0.447710521035382</c:v>
                </c:pt>
                <c:pt idx="5">
                  <c:v>0.447710521035382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Sheet1!$BO$25:$BO$25</c:f>
              <c:strCache>
                <c:ptCount val="1"/>
                <c:pt idx="0">
                  <c:v>Latvia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Sheet1!$BO$26:$BO$31</c:f>
              <c:numCache>
                <c:formatCode>General</c:formatCode>
                <c:ptCount val="6"/>
                <c:pt idx="0">
                  <c:v>0.208005552984729</c:v>
                </c:pt>
                <c:pt idx="1">
                  <c:v>0.268088786393773</c:v>
                </c:pt>
                <c:pt idx="2">
                  <c:v>0.275894483285353</c:v>
                </c:pt>
                <c:pt idx="3">
                  <c:v>0.273360344390985</c:v>
                </c:pt>
                <c:pt idx="4">
                  <c:v>0.295537122095016</c:v>
                </c:pt>
                <c:pt idx="5">
                  <c:v>0.295537122095016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Sheet1!$BP$25:$BP$25</c:f>
              <c:strCache>
                <c:ptCount val="1"/>
                <c:pt idx="0">
                  <c:v>Lithuania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Sheet1!$BP$26:$BP$31</c:f>
              <c:numCache>
                <c:formatCode>General</c:formatCode>
                <c:ptCount val="6"/>
                <c:pt idx="0">
                  <c:v>0.240799694384312</c:v>
                </c:pt>
                <c:pt idx="1">
                  <c:v>0.274192574705705</c:v>
                </c:pt>
                <c:pt idx="2">
                  <c:v>0.278217668063965</c:v>
                </c:pt>
                <c:pt idx="3">
                  <c:v>0.278206380756662</c:v>
                </c:pt>
                <c:pt idx="4">
                  <c:v>0.287494581707846</c:v>
                </c:pt>
                <c:pt idx="5">
                  <c:v>0.287494581707846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Sheet1!$BQ$25:$BQ$25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Sheet1!$BQ$26:$BQ$31</c:f>
              <c:numCache>
                <c:formatCode>General</c:formatCode>
                <c:ptCount val="6"/>
                <c:pt idx="0">
                  <c:v>0.322433927473878</c:v>
                </c:pt>
                <c:pt idx="1">
                  <c:v>0.328902102357188</c:v>
                </c:pt>
                <c:pt idx="4">
                  <c:v>0.32589515382241</c:v>
                </c:pt>
                <c:pt idx="5">
                  <c:v>0.32589515382241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Sheet1!$BR$25:$BR$25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Sheet1!$BR$26:$BR$31</c:f>
              <c:numCache>
                <c:formatCode>General</c:formatCode>
                <c:ptCount val="6"/>
                <c:pt idx="3">
                  <c:v>0.135774278986405</c:v>
                </c:pt>
                <c:pt idx="5">
                  <c:v>0.135774278986405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Sheet1!$BS$25:$BS$25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Sheet1!$BS$26:$BS$31</c:f>
              <c:numCache>
                <c:formatCode>General</c:formatCode>
                <c:ptCount val="6"/>
                <c:pt idx="0">
                  <c:v>0.338851141234928</c:v>
                </c:pt>
                <c:pt idx="1">
                  <c:v>0.34646601012247</c:v>
                </c:pt>
                <c:pt idx="2">
                  <c:v>0.351787874389123</c:v>
                </c:pt>
                <c:pt idx="3">
                  <c:v>0.349680091871052</c:v>
                </c:pt>
                <c:pt idx="4">
                  <c:v>0.367251428074347</c:v>
                </c:pt>
                <c:pt idx="5">
                  <c:v>0.367251428074347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Sheet1!$BT$25:$BT$25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Sheet1!$BT$26:$BT$31</c:f>
              <c:numCache>
                <c:formatCode>General</c:formatCode>
                <c:ptCount val="6"/>
                <c:pt idx="0">
                  <c:v>0.45705039687141</c:v>
                </c:pt>
                <c:pt idx="1">
                  <c:v>0.461916545201858</c:v>
                </c:pt>
                <c:pt idx="2">
                  <c:v>0.364688256618109</c:v>
                </c:pt>
                <c:pt idx="3">
                  <c:v>0.360753085406234</c:v>
                </c:pt>
                <c:pt idx="4">
                  <c:v>0.344536178830127</c:v>
                </c:pt>
                <c:pt idx="5">
                  <c:v>0.344536178830127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Sheet1!$BU$25:$BU$25</c:f>
              <c:strCache>
                <c:ptCount val="1"/>
                <c:pt idx="0">
                  <c:v>Russian Federation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Sheet1!$BU$26:$BU$31</c:f>
              <c:numCache>
                <c:formatCode>General</c:formatCode>
                <c:ptCount val="6"/>
                <c:pt idx="0">
                  <c:v>0.679625295420936</c:v>
                </c:pt>
                <c:pt idx="2">
                  <c:v>0.610100225340031</c:v>
                </c:pt>
                <c:pt idx="3">
                  <c:v>0.416052723124101</c:v>
                </c:pt>
                <c:pt idx="4">
                  <c:v>0.256920918867555</c:v>
                </c:pt>
                <c:pt idx="5">
                  <c:v>0.305149640668957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Sheet1!$BV$25:$BV$25</c:f>
              <c:strCache>
                <c:ptCount val="1"/>
                <c:pt idx="0">
                  <c:v>Serbia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Sheet1!$BV$26:$BV$31</c:f>
              <c:numCache>
                <c:formatCode>General</c:formatCode>
                <c:ptCount val="6"/>
                <c:pt idx="0">
                  <c:v>0.561604284787748</c:v>
                </c:pt>
                <c:pt idx="1">
                  <c:v>0.570572464910897</c:v>
                </c:pt>
                <c:pt idx="2">
                  <c:v>0.56240470485733</c:v>
                </c:pt>
                <c:pt idx="3">
                  <c:v>0.273238485077296</c:v>
                </c:pt>
                <c:pt idx="4">
                  <c:v>0.269458872780836</c:v>
                </c:pt>
                <c:pt idx="5">
                  <c:v>0.280755847244858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Sheet1!$BW$25:$BW$25</c:f>
              <c:strCache>
                <c:ptCount val="1"/>
                <c:pt idx="0">
                  <c:v>Slovak Republic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Sheet1!$BW$26:$BW$31</c:f>
              <c:numCache>
                <c:formatCode>General</c:formatCode>
                <c:ptCount val="6"/>
                <c:pt idx="0">
                  <c:v>0.519084405477574</c:v>
                </c:pt>
                <c:pt idx="1">
                  <c:v>0.520439919025894</c:v>
                </c:pt>
                <c:pt idx="2">
                  <c:v>0.532413928653323</c:v>
                </c:pt>
                <c:pt idx="4">
                  <c:v>0.54417051874679</c:v>
                </c:pt>
                <c:pt idx="5">
                  <c:v>0.54417051874679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Sheet1!$BX$25:$BX$25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Sheet1!$BX$26:$BX$31</c:f>
              <c:numCache>
                <c:formatCode>General</c:formatCode>
                <c:ptCount val="6"/>
                <c:pt idx="0">
                  <c:v>0.432165705244745</c:v>
                </c:pt>
                <c:pt idx="1">
                  <c:v>0.366007926536302</c:v>
                </c:pt>
                <c:pt idx="2">
                  <c:v>0.325042862093494</c:v>
                </c:pt>
                <c:pt idx="3">
                  <c:v>0.329368236519773</c:v>
                </c:pt>
                <c:pt idx="4">
                  <c:v>0.339286155144437</c:v>
                </c:pt>
                <c:pt idx="5">
                  <c:v>0.339286155144437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Sheet1!$BY$25:$BY$25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Sheet1!$BY$26:$BY$31</c:f>
              <c:numCache>
                <c:formatCode>General</c:formatCode>
                <c:ptCount val="6"/>
                <c:pt idx="0">
                  <c:v>0.246846199374313</c:v>
                </c:pt>
                <c:pt idx="1">
                  <c:v>0.245911069765881</c:v>
                </c:pt>
                <c:pt idx="2">
                  <c:v>0.244529520757044</c:v>
                </c:pt>
                <c:pt idx="3">
                  <c:v>0.24825017894005</c:v>
                </c:pt>
                <c:pt idx="5">
                  <c:v>0.24825017894005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094953"/>
        <c:axId val="66948710"/>
      </c:lineChart>
      <c:catAx>
        <c:axId val="750949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948710"/>
        <c:crosses val="autoZero"/>
        <c:auto val="1"/>
        <c:lblAlgn val="ctr"/>
        <c:lblOffset val="100"/>
        <c:noMultiLvlLbl val="0"/>
      </c:catAx>
      <c:valAx>
        <c:axId val="669487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0949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Sheet1!$DQ$32</c:f>
              <c:strCache>
                <c:ptCount val="1"/>
                <c:pt idx="0">
                  <c:v>BRA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Sheet1!$DQ$33:$DQ$42</c:f>
              <c:numCache>
                <c:formatCode>General</c:formatCode>
                <c:ptCount val="10"/>
                <c:pt idx="0">
                  <c:v>7.41443</c:v>
                </c:pt>
                <c:pt idx="1">
                  <c:v>8.74747</c:v>
                </c:pt>
                <c:pt idx="2">
                  <c:v>8.90161</c:v>
                </c:pt>
                <c:pt idx="3">
                  <c:v>8.56018</c:v>
                </c:pt>
                <c:pt idx="4">
                  <c:v>9.53569</c:v>
                </c:pt>
                <c:pt idx="5">
                  <c:v>9.58169</c:v>
                </c:pt>
                <c:pt idx="6">
                  <c:v>10.392</c:v>
                </c:pt>
                <c:pt idx="7">
                  <c:v>11.78</c:v>
                </c:pt>
                <c:pt idx="8">
                  <c:v>13.3552</c:v>
                </c:pt>
                <c:pt idx="9">
                  <c:v>14.6927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Sheet1!$DR$32</c:f>
              <c:strCache>
                <c:ptCount val="1"/>
                <c:pt idx="0">
                  <c:v>BGR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Sheet1!$DR$33:$DR$42</c:f>
              <c:numCache>
                <c:formatCode>General</c:formatCode>
                <c:ptCount val="10"/>
                <c:pt idx="0">
                  <c:v>3.50348</c:v>
                </c:pt>
                <c:pt idx="1">
                  <c:v>3.81853</c:v>
                </c:pt>
                <c:pt idx="2">
                  <c:v>3.90887</c:v>
                </c:pt>
                <c:pt idx="3">
                  <c:v>3.68213</c:v>
                </c:pt>
                <c:pt idx="4">
                  <c:v>3.78022</c:v>
                </c:pt>
                <c:pt idx="5">
                  <c:v>4.01379</c:v>
                </c:pt>
                <c:pt idx="6">
                  <c:v>4.22768</c:v>
                </c:pt>
                <c:pt idx="7">
                  <c:v>4.30509</c:v>
                </c:pt>
                <c:pt idx="8">
                  <c:v>4.20178</c:v>
                </c:pt>
                <c:pt idx="9">
                  <c:v>8.66104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Sheet1!$DS$32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Sheet1!$DS$33:$DS$42</c:f>
              <c:numCache>
                <c:formatCode>General</c:formatCode>
                <c:ptCount val="10"/>
                <c:pt idx="0">
                  <c:v>23.1999</c:v>
                </c:pt>
                <c:pt idx="1">
                  <c:v>43.9741</c:v>
                </c:pt>
                <c:pt idx="2">
                  <c:v>42.6101</c:v>
                </c:pt>
                <c:pt idx="3">
                  <c:v>71.1635</c:v>
                </c:pt>
                <c:pt idx="4">
                  <c:v>73.0115</c:v>
                </c:pt>
                <c:pt idx="5">
                  <c:v>77.7641</c:v>
                </c:pt>
                <c:pt idx="6">
                  <c:v>69.1767</c:v>
                </c:pt>
                <c:pt idx="7">
                  <c:v>75.7895</c:v>
                </c:pt>
                <c:pt idx="8">
                  <c:v>77.77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Sheet1!$DT$32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Sheet1!$DT$33:$DT$42</c:f>
              <c:numCache>
                <c:formatCode>General</c:formatCode>
                <c:ptCount val="10"/>
                <c:pt idx="0">
                  <c:v>15.3779</c:v>
                </c:pt>
                <c:pt idx="1">
                  <c:v>20.8675</c:v>
                </c:pt>
                <c:pt idx="2">
                  <c:v>19.5275</c:v>
                </c:pt>
                <c:pt idx="3">
                  <c:v>16.7218</c:v>
                </c:pt>
                <c:pt idx="4">
                  <c:v>18.6252</c:v>
                </c:pt>
                <c:pt idx="5">
                  <c:v>17.779</c:v>
                </c:pt>
                <c:pt idx="6">
                  <c:v>18.4559</c:v>
                </c:pt>
                <c:pt idx="7">
                  <c:v>18.9871</c:v>
                </c:pt>
                <c:pt idx="8">
                  <c:v>21.9013</c:v>
                </c:pt>
                <c:pt idx="9">
                  <c:v>23.3338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Sheet1!$DU$32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Sheet1!$DU$33:$DU$42</c:f>
              <c:numCache>
                <c:formatCode>General</c:formatCode>
                <c:ptCount val="10"/>
                <c:pt idx="0">
                  <c:v>4.48453</c:v>
                </c:pt>
                <c:pt idx="1">
                  <c:v>8.04828</c:v>
                </c:pt>
                <c:pt idx="2">
                  <c:v>9.14833</c:v>
                </c:pt>
                <c:pt idx="3">
                  <c:v>8.00599</c:v>
                </c:pt>
                <c:pt idx="4">
                  <c:v>7.92703</c:v>
                </c:pt>
                <c:pt idx="5">
                  <c:v>7.66827</c:v>
                </c:pt>
                <c:pt idx="6">
                  <c:v>7.73939</c:v>
                </c:pt>
                <c:pt idx="7">
                  <c:v>8.13586</c:v>
                </c:pt>
                <c:pt idx="8">
                  <c:v>8.37753</c:v>
                </c:pt>
                <c:pt idx="9">
                  <c:v>7.54859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Sheet1!$DV$32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Sheet1!$DV$33:$DV$42</c:f>
              <c:numCache>
                <c:formatCode>General</c:formatCode>
                <c:ptCount val="10"/>
                <c:pt idx="0">
                  <c:v>22.0684</c:v>
                </c:pt>
                <c:pt idx="1">
                  <c:v>27.0124</c:v>
                </c:pt>
                <c:pt idx="2">
                  <c:v>27.7841</c:v>
                </c:pt>
                <c:pt idx="3">
                  <c:v>25.9729</c:v>
                </c:pt>
                <c:pt idx="4">
                  <c:v>28.188</c:v>
                </c:pt>
                <c:pt idx="5">
                  <c:v>30.2458</c:v>
                </c:pt>
                <c:pt idx="6">
                  <c:v>32.0767</c:v>
                </c:pt>
                <c:pt idx="7">
                  <c:v>33.5262</c:v>
                </c:pt>
                <c:pt idx="8">
                  <c:v>33.8538</c:v>
                </c:pt>
                <c:pt idx="9">
                  <c:v>32.3828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Sheet1!$DW$32</c:f>
              <c:strCache>
                <c:ptCount val="1"/>
                <c:pt idx="0">
                  <c:v>GEO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Sheet1!$DW$33:$DW$42</c:f>
              <c:numCache>
                <c:formatCode>General</c:formatCode>
                <c:ptCount val="10"/>
                <c:pt idx="0">
                  <c:v>1.31229</c:v>
                </c:pt>
                <c:pt idx="1">
                  <c:v>1.84303</c:v>
                </c:pt>
                <c:pt idx="2">
                  <c:v>2.16177</c:v>
                </c:pt>
                <c:pt idx="3">
                  <c:v>2.07072</c:v>
                </c:pt>
                <c:pt idx="4">
                  <c:v>2.40845</c:v>
                </c:pt>
                <c:pt idx="5">
                  <c:v>1.99822</c:v>
                </c:pt>
                <c:pt idx="6">
                  <c:v>1.68673</c:v>
                </c:pt>
                <c:pt idx="7">
                  <c:v>1.63865</c:v>
                </c:pt>
                <c:pt idx="8">
                  <c:v>1.59866</c:v>
                </c:pt>
                <c:pt idx="9">
                  <c:v>1.52999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Sheet1!$DX$32</c:f>
              <c:strCache>
                <c:ptCount val="1"/>
                <c:pt idx="0">
                  <c:v>IDN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Sheet1!$DX$33:$DX$42</c:f>
              <c:numCache>
                <c:formatCode>General</c:formatCode>
                <c:ptCount val="10"/>
                <c:pt idx="0">
                  <c:v>2.50155</c:v>
                </c:pt>
                <c:pt idx="1">
                  <c:v>2.98824</c:v>
                </c:pt>
                <c:pt idx="2">
                  <c:v>3.41118</c:v>
                </c:pt>
                <c:pt idx="3">
                  <c:v>3.50754</c:v>
                </c:pt>
                <c:pt idx="4">
                  <c:v>3.82556</c:v>
                </c:pt>
                <c:pt idx="5">
                  <c:v>3.94547</c:v>
                </c:pt>
                <c:pt idx="6">
                  <c:v>4.35953</c:v>
                </c:pt>
                <c:pt idx="7">
                  <c:v>4.11608</c:v>
                </c:pt>
                <c:pt idx="8">
                  <c:v>4.42169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Sheet1!$DY$32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Sheet1!$DY$33:$DY$42</c:f>
              <c:numCache>
                <c:formatCode>General</c:formatCode>
                <c:ptCount val="10"/>
                <c:pt idx="0">
                  <c:v>29.5685</c:v>
                </c:pt>
                <c:pt idx="1">
                  <c:v>35.6531</c:v>
                </c:pt>
                <c:pt idx="2">
                  <c:v>36.5727</c:v>
                </c:pt>
                <c:pt idx="3">
                  <c:v>35.7668</c:v>
                </c:pt>
                <c:pt idx="4">
                  <c:v>37.4214</c:v>
                </c:pt>
                <c:pt idx="5">
                  <c:v>39.962</c:v>
                </c:pt>
                <c:pt idx="6">
                  <c:v>43.355</c:v>
                </c:pt>
                <c:pt idx="7">
                  <c:v>46.1684</c:v>
                </c:pt>
                <c:pt idx="8">
                  <c:v>47.9504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Sheet1!$DZ$32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Sheet1!$DZ$33:$DZ$42</c:f>
              <c:numCache>
                <c:formatCode>General</c:formatCode>
                <c:ptCount val="10"/>
                <c:pt idx="0">
                  <c:v>1.61835</c:v>
                </c:pt>
                <c:pt idx="1">
                  <c:v>1.9129</c:v>
                </c:pt>
                <c:pt idx="2">
                  <c:v>2.87226</c:v>
                </c:pt>
                <c:pt idx="3">
                  <c:v>2.50111</c:v>
                </c:pt>
                <c:pt idx="4">
                  <c:v>2.53209</c:v>
                </c:pt>
                <c:pt idx="5">
                  <c:v>2.32811</c:v>
                </c:pt>
                <c:pt idx="6">
                  <c:v>2.44345</c:v>
                </c:pt>
                <c:pt idx="7">
                  <c:v>2.64671</c:v>
                </c:pt>
                <c:pt idx="8">
                  <c:v>2.4055</c:v>
                </c:pt>
                <c:pt idx="9">
                  <c:v>2.6106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Sheet1!$EA$32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Sheet1!$EA$33:$EA$42</c:f>
              <c:numCache>
                <c:formatCode>General</c:formatCode>
                <c:ptCount val="10"/>
                <c:pt idx="0">
                  <c:v>3.01141</c:v>
                </c:pt>
                <c:pt idx="1">
                  <c:v>3.59105</c:v>
                </c:pt>
                <c:pt idx="2">
                  <c:v>2.87612</c:v>
                </c:pt>
                <c:pt idx="3">
                  <c:v>2.56361</c:v>
                </c:pt>
                <c:pt idx="4">
                  <c:v>2.59248</c:v>
                </c:pt>
                <c:pt idx="5">
                  <c:v>2.46058</c:v>
                </c:pt>
                <c:pt idx="6">
                  <c:v>2.79859</c:v>
                </c:pt>
                <c:pt idx="7">
                  <c:v>3.0549</c:v>
                </c:pt>
                <c:pt idx="8">
                  <c:v>4.5368</c:v>
                </c:pt>
                <c:pt idx="9">
                  <c:v>4.52988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Sheet1!$EB$32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Sheet1!$EB$33:$EB$42</c:f>
              <c:numCache>
                <c:formatCode>General</c:formatCode>
                <c:ptCount val="10"/>
                <c:pt idx="0">
                  <c:v>58.6839</c:v>
                </c:pt>
                <c:pt idx="1">
                  <c:v>61.4687</c:v>
                </c:pt>
                <c:pt idx="2">
                  <c:v>63.8558</c:v>
                </c:pt>
                <c:pt idx="3">
                  <c:v>66.7335</c:v>
                </c:pt>
                <c:pt idx="4">
                  <c:v>71.5682</c:v>
                </c:pt>
                <c:pt idx="5">
                  <c:v>67.4636</c:v>
                </c:pt>
                <c:pt idx="6">
                  <c:v>76.3324</c:v>
                </c:pt>
                <c:pt idx="7">
                  <c:v>70.5976</c:v>
                </c:pt>
                <c:pt idx="8">
                  <c:v>70.5992</c:v>
                </c:pt>
                <c:pt idx="9">
                  <c:v>64.989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Sheet1!$EC$32</c:f>
              <c:strCache>
                <c:ptCount val="1"/>
                <c:pt idx="0">
                  <c:v>PER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Sheet1!$EC$33:$EC$42</c:f>
              <c:numCache>
                <c:formatCode>General</c:formatCode>
                <c:ptCount val="10"/>
                <c:pt idx="0">
                  <c:v>3.57829</c:v>
                </c:pt>
                <c:pt idx="1">
                  <c:v>3.86854</c:v>
                </c:pt>
                <c:pt idx="2">
                  <c:v>4.12876</c:v>
                </c:pt>
                <c:pt idx="3">
                  <c:v>4.20504</c:v>
                </c:pt>
                <c:pt idx="4">
                  <c:v>4.37469</c:v>
                </c:pt>
                <c:pt idx="5">
                  <c:v>5.15756</c:v>
                </c:pt>
                <c:pt idx="6">
                  <c:v>5.80143</c:v>
                </c:pt>
                <c:pt idx="7">
                  <c:v>6.45182</c:v>
                </c:pt>
                <c:pt idx="8">
                  <c:v>6.4242</c:v>
                </c:pt>
                <c:pt idx="9">
                  <c:v>6.46531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Sheet1!$ED$32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Sheet1!$ED$33:$ED$42</c:f>
              <c:numCache>
                <c:formatCode>General</c:formatCode>
                <c:ptCount val="10"/>
                <c:pt idx="0">
                  <c:v>10.7233</c:v>
                </c:pt>
                <c:pt idx="1">
                  <c:v>10.1286</c:v>
                </c:pt>
                <c:pt idx="2">
                  <c:v>10.0443</c:v>
                </c:pt>
                <c:pt idx="3">
                  <c:v>9.32679</c:v>
                </c:pt>
                <c:pt idx="4">
                  <c:v>9.9946</c:v>
                </c:pt>
                <c:pt idx="5">
                  <c:v>10.1147</c:v>
                </c:pt>
                <c:pt idx="6">
                  <c:v>10.3829</c:v>
                </c:pt>
                <c:pt idx="7">
                  <c:v>10.0142</c:v>
                </c:pt>
                <c:pt idx="8">
                  <c:v>9.94785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Sheet1!$EE$32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Sheet1!$EE$33:$EE$42</c:f>
              <c:numCache>
                <c:formatCode>General</c:formatCode>
                <c:ptCount val="10"/>
                <c:pt idx="0">
                  <c:v>31.7052</c:v>
                </c:pt>
                <c:pt idx="1">
                  <c:v>33.1116</c:v>
                </c:pt>
                <c:pt idx="2">
                  <c:v>32.6148</c:v>
                </c:pt>
                <c:pt idx="3">
                  <c:v>29.2366</c:v>
                </c:pt>
                <c:pt idx="4">
                  <c:v>30.9706</c:v>
                </c:pt>
                <c:pt idx="5">
                  <c:v>31.0762</c:v>
                </c:pt>
                <c:pt idx="6">
                  <c:v>31.8069</c:v>
                </c:pt>
                <c:pt idx="7">
                  <c:v>30.0123</c:v>
                </c:pt>
                <c:pt idx="8">
                  <c:v>27.5998</c:v>
                </c:pt>
                <c:pt idx="9">
                  <c:v>27.6535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Sheet1!$EF$32</c:f>
              <c:strCache>
                <c:ptCount val="1"/>
                <c:pt idx="0">
                  <c:v>RUS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Sheet1!$EF$33:$EF$42</c:f>
              <c:numCache>
                <c:formatCode>General</c:formatCode>
                <c:ptCount val="10"/>
                <c:pt idx="0">
                  <c:v>1.91746</c:v>
                </c:pt>
                <c:pt idx="1">
                  <c:v>2.09561</c:v>
                </c:pt>
                <c:pt idx="2">
                  <c:v>1.69869</c:v>
                </c:pt>
                <c:pt idx="3">
                  <c:v>1.62733</c:v>
                </c:pt>
                <c:pt idx="4">
                  <c:v>1.64322</c:v>
                </c:pt>
                <c:pt idx="5">
                  <c:v>1.77558</c:v>
                </c:pt>
                <c:pt idx="6">
                  <c:v>1.95379</c:v>
                </c:pt>
                <c:pt idx="7">
                  <c:v>1.95224</c:v>
                </c:pt>
                <c:pt idx="8">
                  <c:v>2.19679</c:v>
                </c:pt>
                <c:pt idx="9">
                  <c:v>2.44314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Sheet1!$EG$32</c:f>
              <c:strCache>
                <c:ptCount val="1"/>
                <c:pt idx="0">
                  <c:v>SRB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Sheet1!$EG$33:$EG$42</c:f>
              <c:numCache>
                <c:formatCode>General</c:formatCode>
                <c:ptCount val="10"/>
                <c:pt idx="0">
                  <c:v>2.91565</c:v>
                </c:pt>
                <c:pt idx="1">
                  <c:v>3.25018</c:v>
                </c:pt>
                <c:pt idx="2">
                  <c:v>3.60243</c:v>
                </c:pt>
                <c:pt idx="3">
                  <c:v>3.47981</c:v>
                </c:pt>
                <c:pt idx="4">
                  <c:v>3.68761</c:v>
                </c:pt>
                <c:pt idx="5">
                  <c:v>3.58633</c:v>
                </c:pt>
                <c:pt idx="6">
                  <c:v>4.03552</c:v>
                </c:pt>
                <c:pt idx="7">
                  <c:v>4.44801</c:v>
                </c:pt>
                <c:pt idx="8">
                  <c:v>4.76858</c:v>
                </c:pt>
                <c:pt idx="9">
                  <c:v>4.90076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Sheet1!$EH$32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Sheet1!$EH$33:$EH$42</c:f>
              <c:numCache>
                <c:formatCode>General</c:formatCode>
                <c:ptCount val="10"/>
                <c:pt idx="0">
                  <c:v>7.48117</c:v>
                </c:pt>
                <c:pt idx="1">
                  <c:v>9.58949</c:v>
                </c:pt>
                <c:pt idx="2">
                  <c:v>10.1046</c:v>
                </c:pt>
                <c:pt idx="3">
                  <c:v>9.69355</c:v>
                </c:pt>
                <c:pt idx="4">
                  <c:v>9.97443</c:v>
                </c:pt>
                <c:pt idx="5">
                  <c:v>9.82129</c:v>
                </c:pt>
                <c:pt idx="6">
                  <c:v>10.0686</c:v>
                </c:pt>
                <c:pt idx="7">
                  <c:v>8.74645</c:v>
                </c:pt>
                <c:pt idx="8">
                  <c:v>9.52098</c:v>
                </c:pt>
                <c:pt idx="9">
                  <c:v>9.31572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Sheet1!$EI$32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Sheet1!$EI$33:$EI$42</c:f>
              <c:numCache>
                <c:formatCode>General</c:formatCode>
                <c:ptCount val="10"/>
                <c:pt idx="0">
                  <c:v>20.9635</c:v>
                </c:pt>
                <c:pt idx="1">
                  <c:v>22.0332</c:v>
                </c:pt>
                <c:pt idx="2">
                  <c:v>22.0316</c:v>
                </c:pt>
                <c:pt idx="3">
                  <c:v>23.8833</c:v>
                </c:pt>
                <c:pt idx="4">
                  <c:v>24.8536</c:v>
                </c:pt>
                <c:pt idx="5">
                  <c:v>26.8239</c:v>
                </c:pt>
                <c:pt idx="6">
                  <c:v>29.0914</c:v>
                </c:pt>
                <c:pt idx="7">
                  <c:v>27.9524</c:v>
                </c:pt>
                <c:pt idx="8">
                  <c:v>27.9987</c:v>
                </c:pt>
                <c:pt idx="9">
                  <c:v>27.2599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Sheet1!$EJ$32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Sheet1!$EJ$33:$EJ$42</c:f>
              <c:numCache>
                <c:formatCode>General</c:formatCode>
                <c:ptCount val="10"/>
                <c:pt idx="0">
                  <c:v>39.5641</c:v>
                </c:pt>
                <c:pt idx="1">
                  <c:v>31.9371</c:v>
                </c:pt>
                <c:pt idx="2">
                  <c:v>31.9063</c:v>
                </c:pt>
                <c:pt idx="3">
                  <c:v>32.3956</c:v>
                </c:pt>
                <c:pt idx="4">
                  <c:v>31.6896</c:v>
                </c:pt>
                <c:pt idx="5">
                  <c:v>31.2105</c:v>
                </c:pt>
                <c:pt idx="6">
                  <c:v>31.3991</c:v>
                </c:pt>
                <c:pt idx="7">
                  <c:v>30.3889</c:v>
                </c:pt>
                <c:pt idx="8">
                  <c:v>30.8163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865898"/>
        <c:axId val="79802399"/>
      </c:lineChart>
      <c:catAx>
        <c:axId val="578658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802399"/>
        <c:crosses val="autoZero"/>
        <c:auto val="1"/>
        <c:lblAlgn val="ctr"/>
        <c:lblOffset val="100"/>
        <c:noMultiLvlLbl val="0"/>
      </c:catAx>
      <c:valAx>
        <c:axId val="798023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8658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Sheet1!$DQ$46</c:f>
              <c:strCache>
                <c:ptCount val="1"/>
                <c:pt idx="0">
                  <c:v>BRA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Sheet1!$DQ$47:$DQ$84</c:f>
              <c:numCache>
                <c:formatCode>General</c:formatCode>
                <c:ptCount val="38"/>
                <c:pt idx="20">
                  <c:v>3.30408</c:v>
                </c:pt>
                <c:pt idx="21">
                  <c:v>3.59462</c:v>
                </c:pt>
                <c:pt idx="22">
                  <c:v>4.17413</c:v>
                </c:pt>
                <c:pt idx="23">
                  <c:v>4.94686</c:v>
                </c:pt>
                <c:pt idx="24">
                  <c:v>5.62723</c:v>
                </c:pt>
                <c:pt idx="25">
                  <c:v>6.16758</c:v>
                </c:pt>
                <c:pt idx="26">
                  <c:v>6.88103</c:v>
                </c:pt>
                <c:pt idx="27">
                  <c:v>7.53531</c:v>
                </c:pt>
                <c:pt idx="28">
                  <c:v>7.41443</c:v>
                </c:pt>
                <c:pt idx="29">
                  <c:v>8.74747</c:v>
                </c:pt>
                <c:pt idx="30">
                  <c:v>8.90161</c:v>
                </c:pt>
                <c:pt idx="31">
                  <c:v>8.56018</c:v>
                </c:pt>
                <c:pt idx="32">
                  <c:v>9.53569</c:v>
                </c:pt>
                <c:pt idx="33">
                  <c:v>9.58169</c:v>
                </c:pt>
                <c:pt idx="34">
                  <c:v>10.392</c:v>
                </c:pt>
                <c:pt idx="35">
                  <c:v>11.78</c:v>
                </c:pt>
                <c:pt idx="36">
                  <c:v>13.3552</c:v>
                </c:pt>
                <c:pt idx="37">
                  <c:v>14.6927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Sheet1!$DR$46</c:f>
              <c:strCache>
                <c:ptCount val="1"/>
                <c:pt idx="0">
                  <c:v>BGR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Sheet1!$DR$47:$DR$84</c:f>
              <c:numCache>
                <c:formatCode>General</c:formatCode>
                <c:ptCount val="38"/>
                <c:pt idx="19">
                  <c:v>2.16325</c:v>
                </c:pt>
                <c:pt idx="20">
                  <c:v>2.2046</c:v>
                </c:pt>
                <c:pt idx="21">
                  <c:v>2.24721</c:v>
                </c:pt>
                <c:pt idx="22">
                  <c:v>2.39805</c:v>
                </c:pt>
                <c:pt idx="23">
                  <c:v>2.20277</c:v>
                </c:pt>
                <c:pt idx="24">
                  <c:v>2.31596</c:v>
                </c:pt>
                <c:pt idx="25">
                  <c:v>2.62723</c:v>
                </c:pt>
                <c:pt idx="26">
                  <c:v>3.29823</c:v>
                </c:pt>
                <c:pt idx="27">
                  <c:v>3.41307</c:v>
                </c:pt>
                <c:pt idx="28">
                  <c:v>3.50348</c:v>
                </c:pt>
                <c:pt idx="29">
                  <c:v>3.81853</c:v>
                </c:pt>
                <c:pt idx="30">
                  <c:v>3.90887</c:v>
                </c:pt>
                <c:pt idx="31">
                  <c:v>3.68213</c:v>
                </c:pt>
                <c:pt idx="32">
                  <c:v>3.78022</c:v>
                </c:pt>
                <c:pt idx="33">
                  <c:v>4.01379</c:v>
                </c:pt>
                <c:pt idx="34">
                  <c:v>4.22768</c:v>
                </c:pt>
                <c:pt idx="35">
                  <c:v>4.30509</c:v>
                </c:pt>
                <c:pt idx="36">
                  <c:v>4.20178</c:v>
                </c:pt>
                <c:pt idx="37">
                  <c:v>8.66104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Sheet1!$DS$46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Sheet1!$DS$47:$DS$84</c:f>
              <c:numCache>
                <c:formatCode>General</c:formatCode>
                <c:ptCount val="38"/>
                <c:pt idx="0">
                  <c:v>17.0585</c:v>
                </c:pt>
                <c:pt idx="1">
                  <c:v>16.299</c:v>
                </c:pt>
                <c:pt idx="2">
                  <c:v>17.7502</c:v>
                </c:pt>
                <c:pt idx="3">
                  <c:v>18.1574</c:v>
                </c:pt>
                <c:pt idx="4">
                  <c:v>18.3529</c:v>
                </c:pt>
                <c:pt idx="5">
                  <c:v>19.6627</c:v>
                </c:pt>
                <c:pt idx="6">
                  <c:v>21.031</c:v>
                </c:pt>
                <c:pt idx="7">
                  <c:v>21.1907</c:v>
                </c:pt>
                <c:pt idx="8">
                  <c:v>21.2724</c:v>
                </c:pt>
                <c:pt idx="9">
                  <c:v>22.2609</c:v>
                </c:pt>
                <c:pt idx="10">
                  <c:v>20.7382</c:v>
                </c:pt>
                <c:pt idx="11">
                  <c:v>22.8844</c:v>
                </c:pt>
                <c:pt idx="12">
                  <c:v>24.0182</c:v>
                </c:pt>
                <c:pt idx="13">
                  <c:v>25.2947</c:v>
                </c:pt>
                <c:pt idx="14">
                  <c:v>23.4848</c:v>
                </c:pt>
                <c:pt idx="15">
                  <c:v>25.2</c:v>
                </c:pt>
                <c:pt idx="16">
                  <c:v>25.887</c:v>
                </c:pt>
                <c:pt idx="17">
                  <c:v>25.8474</c:v>
                </c:pt>
                <c:pt idx="18">
                  <c:v>25.5565</c:v>
                </c:pt>
                <c:pt idx="19">
                  <c:v>24.2998</c:v>
                </c:pt>
                <c:pt idx="20">
                  <c:v>23.9835</c:v>
                </c:pt>
                <c:pt idx="21">
                  <c:v>24.1812</c:v>
                </c:pt>
                <c:pt idx="22">
                  <c:v>24.5667</c:v>
                </c:pt>
                <c:pt idx="23">
                  <c:v>26.0681</c:v>
                </c:pt>
                <c:pt idx="24">
                  <c:v>26.2377</c:v>
                </c:pt>
                <c:pt idx="25">
                  <c:v>25.5918</c:v>
                </c:pt>
                <c:pt idx="26">
                  <c:v>26.071</c:v>
                </c:pt>
                <c:pt idx="27">
                  <c:v>25.0724</c:v>
                </c:pt>
                <c:pt idx="28">
                  <c:v>23.1999</c:v>
                </c:pt>
                <c:pt idx="29">
                  <c:v>43.9741</c:v>
                </c:pt>
                <c:pt idx="30">
                  <c:v>42.6101</c:v>
                </c:pt>
                <c:pt idx="31">
                  <c:v>71.1635</c:v>
                </c:pt>
                <c:pt idx="32">
                  <c:v>73.0115</c:v>
                </c:pt>
                <c:pt idx="33">
                  <c:v>77.7641</c:v>
                </c:pt>
                <c:pt idx="34">
                  <c:v>69.1767</c:v>
                </c:pt>
                <c:pt idx="35">
                  <c:v>75.7895</c:v>
                </c:pt>
                <c:pt idx="36">
                  <c:v>77.77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Sheet1!$DT$46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Sheet1!$DT$47:$DT$84</c:f>
              <c:numCache>
                <c:formatCode>General</c:formatCode>
                <c:ptCount val="38"/>
                <c:pt idx="0">
                  <c:v>1.416</c:v>
                </c:pt>
                <c:pt idx="1">
                  <c:v>1.365</c:v>
                </c:pt>
                <c:pt idx="2">
                  <c:v>2.195</c:v>
                </c:pt>
                <c:pt idx="3">
                  <c:v>2.396</c:v>
                </c:pt>
                <c:pt idx="4">
                  <c:v>3.114</c:v>
                </c:pt>
                <c:pt idx="5">
                  <c:v>2.68881</c:v>
                </c:pt>
                <c:pt idx="6">
                  <c:v>3.44079</c:v>
                </c:pt>
                <c:pt idx="7">
                  <c:v>3.6621</c:v>
                </c:pt>
                <c:pt idx="8">
                  <c:v>4.0937</c:v>
                </c:pt>
                <c:pt idx="9">
                  <c:v>4.37663</c:v>
                </c:pt>
                <c:pt idx="10">
                  <c:v>5.59884</c:v>
                </c:pt>
                <c:pt idx="11">
                  <c:v>6.716</c:v>
                </c:pt>
                <c:pt idx="12">
                  <c:v>7.27091</c:v>
                </c:pt>
                <c:pt idx="13">
                  <c:v>8.42833</c:v>
                </c:pt>
                <c:pt idx="14">
                  <c:v>10.295</c:v>
                </c:pt>
                <c:pt idx="15">
                  <c:v>9.69407</c:v>
                </c:pt>
                <c:pt idx="16">
                  <c:v>10.8803</c:v>
                </c:pt>
                <c:pt idx="17">
                  <c:v>11.6054</c:v>
                </c:pt>
                <c:pt idx="18">
                  <c:v>12.8509</c:v>
                </c:pt>
                <c:pt idx="19">
                  <c:v>14.6958</c:v>
                </c:pt>
                <c:pt idx="20">
                  <c:v>15.7075</c:v>
                </c:pt>
                <c:pt idx="21">
                  <c:v>17.4274</c:v>
                </c:pt>
                <c:pt idx="22">
                  <c:v>18.1855</c:v>
                </c:pt>
                <c:pt idx="23">
                  <c:v>22.4092</c:v>
                </c:pt>
                <c:pt idx="24">
                  <c:v>20.3044</c:v>
                </c:pt>
                <c:pt idx="25">
                  <c:v>19.6275</c:v>
                </c:pt>
                <c:pt idx="26">
                  <c:v>16.436</c:v>
                </c:pt>
                <c:pt idx="27">
                  <c:v>17.7834</c:v>
                </c:pt>
                <c:pt idx="28">
                  <c:v>15.3779</c:v>
                </c:pt>
                <c:pt idx="29">
                  <c:v>20.8675</c:v>
                </c:pt>
                <c:pt idx="30">
                  <c:v>19.5275</c:v>
                </c:pt>
                <c:pt idx="31">
                  <c:v>16.7218</c:v>
                </c:pt>
                <c:pt idx="32">
                  <c:v>18.6252</c:v>
                </c:pt>
                <c:pt idx="33">
                  <c:v>17.779</c:v>
                </c:pt>
                <c:pt idx="34">
                  <c:v>18.4559</c:v>
                </c:pt>
                <c:pt idx="35">
                  <c:v>18.9871</c:v>
                </c:pt>
                <c:pt idx="36">
                  <c:v>21.9013</c:v>
                </c:pt>
                <c:pt idx="37">
                  <c:v>23.3338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Sheet1!$DU$46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Sheet1!$DU$47:$DU$84</c:f>
              <c:numCache>
                <c:formatCode>General</c:formatCode>
                <c:ptCount val="38"/>
                <c:pt idx="27">
                  <c:v>5.03</c:v>
                </c:pt>
                <c:pt idx="28">
                  <c:v>4.48453</c:v>
                </c:pt>
                <c:pt idx="29">
                  <c:v>8.04828</c:v>
                </c:pt>
                <c:pt idx="30">
                  <c:v>9.14833</c:v>
                </c:pt>
                <c:pt idx="31">
                  <c:v>8.00599</c:v>
                </c:pt>
                <c:pt idx="32">
                  <c:v>7.92703</c:v>
                </c:pt>
                <c:pt idx="33">
                  <c:v>7.66827</c:v>
                </c:pt>
                <c:pt idx="34">
                  <c:v>7.73939</c:v>
                </c:pt>
                <c:pt idx="35">
                  <c:v>8.13586</c:v>
                </c:pt>
                <c:pt idx="36">
                  <c:v>8.37753</c:v>
                </c:pt>
                <c:pt idx="37">
                  <c:v>7.54859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Sheet1!$DV$46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Sheet1!$DV$47:$DV$84</c:f>
              <c:numCache>
                <c:formatCode>General</c:formatCode>
                <c:ptCount val="38"/>
                <c:pt idx="15">
                  <c:v>12.7532</c:v>
                </c:pt>
                <c:pt idx="16">
                  <c:v>15.5614</c:v>
                </c:pt>
                <c:pt idx="17">
                  <c:v>19.3971</c:v>
                </c:pt>
                <c:pt idx="18">
                  <c:v>21.4035</c:v>
                </c:pt>
                <c:pt idx="19">
                  <c:v>32.5875</c:v>
                </c:pt>
                <c:pt idx="20">
                  <c:v>29.8354</c:v>
                </c:pt>
                <c:pt idx="21">
                  <c:v>25.3889</c:v>
                </c:pt>
                <c:pt idx="22">
                  <c:v>24.6343</c:v>
                </c:pt>
                <c:pt idx="23">
                  <c:v>25.7718</c:v>
                </c:pt>
                <c:pt idx="24">
                  <c:v>24.548</c:v>
                </c:pt>
                <c:pt idx="25">
                  <c:v>26.8513</c:v>
                </c:pt>
                <c:pt idx="26">
                  <c:v>27.5435</c:v>
                </c:pt>
                <c:pt idx="27">
                  <c:v>25.5043</c:v>
                </c:pt>
                <c:pt idx="28">
                  <c:v>22.0684</c:v>
                </c:pt>
                <c:pt idx="29">
                  <c:v>27.0124</c:v>
                </c:pt>
                <c:pt idx="30">
                  <c:v>27.7841</c:v>
                </c:pt>
                <c:pt idx="31">
                  <c:v>25.9729</c:v>
                </c:pt>
                <c:pt idx="32">
                  <c:v>28.188</c:v>
                </c:pt>
                <c:pt idx="33">
                  <c:v>30.2458</c:v>
                </c:pt>
                <c:pt idx="34">
                  <c:v>32.0767</c:v>
                </c:pt>
                <c:pt idx="35">
                  <c:v>33.5262</c:v>
                </c:pt>
                <c:pt idx="36">
                  <c:v>33.8538</c:v>
                </c:pt>
                <c:pt idx="37">
                  <c:v>32.3828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Sheet1!$DW$46</c:f>
              <c:strCache>
                <c:ptCount val="1"/>
                <c:pt idx="0">
                  <c:v>GEO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Sheet1!$DW$47:$DW$84</c:f>
              <c:numCache>
                <c:formatCode>General</c:formatCode>
                <c:ptCount val="38"/>
                <c:pt idx="28">
                  <c:v>1.31229</c:v>
                </c:pt>
                <c:pt idx="29">
                  <c:v>1.84303</c:v>
                </c:pt>
                <c:pt idx="30">
                  <c:v>2.16177</c:v>
                </c:pt>
                <c:pt idx="31">
                  <c:v>2.07072</c:v>
                </c:pt>
                <c:pt idx="32">
                  <c:v>2.40845</c:v>
                </c:pt>
                <c:pt idx="33">
                  <c:v>1.99822</c:v>
                </c:pt>
                <c:pt idx="34">
                  <c:v>1.68673</c:v>
                </c:pt>
                <c:pt idx="35">
                  <c:v>1.63865</c:v>
                </c:pt>
                <c:pt idx="36">
                  <c:v>1.59866</c:v>
                </c:pt>
                <c:pt idx="37">
                  <c:v>1.52999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Sheet1!$DX$46</c:f>
              <c:strCache>
                <c:ptCount val="1"/>
                <c:pt idx="0">
                  <c:v>IDN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Sheet1!$DX$47:$DX$84</c:f>
              <c:numCache>
                <c:formatCode>General</c:formatCode>
                <c:ptCount val="38"/>
                <c:pt idx="21">
                  <c:v>2.04249</c:v>
                </c:pt>
                <c:pt idx="22">
                  <c:v>2.08508</c:v>
                </c:pt>
                <c:pt idx="23">
                  <c:v>2.25058</c:v>
                </c:pt>
                <c:pt idx="24">
                  <c:v>2.56613</c:v>
                </c:pt>
                <c:pt idx="25">
                  <c:v>2.49202</c:v>
                </c:pt>
                <c:pt idx="26">
                  <c:v>2.61012</c:v>
                </c:pt>
                <c:pt idx="27">
                  <c:v>3.03571</c:v>
                </c:pt>
                <c:pt idx="28">
                  <c:v>2.50155</c:v>
                </c:pt>
                <c:pt idx="29">
                  <c:v>2.98824</c:v>
                </c:pt>
                <c:pt idx="30">
                  <c:v>3.41118</c:v>
                </c:pt>
                <c:pt idx="31">
                  <c:v>3.50754</c:v>
                </c:pt>
                <c:pt idx="32">
                  <c:v>3.82556</c:v>
                </c:pt>
                <c:pt idx="33">
                  <c:v>3.94547</c:v>
                </c:pt>
                <c:pt idx="34">
                  <c:v>4.35953</c:v>
                </c:pt>
                <c:pt idx="35">
                  <c:v>4.11608</c:v>
                </c:pt>
                <c:pt idx="36">
                  <c:v>4.42169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Sheet1!$DY$46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Sheet1!$DY$47:$DY$84</c:f>
              <c:numCache>
                <c:formatCode>General</c:formatCode>
                <c:ptCount val="38"/>
                <c:pt idx="19">
                  <c:v>21.8221</c:v>
                </c:pt>
                <c:pt idx="20">
                  <c:v>23.7875</c:v>
                </c:pt>
                <c:pt idx="21">
                  <c:v>24.6537</c:v>
                </c:pt>
                <c:pt idx="22">
                  <c:v>25.4239</c:v>
                </c:pt>
                <c:pt idx="23">
                  <c:v>27.8433</c:v>
                </c:pt>
                <c:pt idx="24">
                  <c:v>30.7964</c:v>
                </c:pt>
                <c:pt idx="25">
                  <c:v>35.8972</c:v>
                </c:pt>
                <c:pt idx="26">
                  <c:v>35.2552</c:v>
                </c:pt>
                <c:pt idx="27">
                  <c:v>31.512</c:v>
                </c:pt>
                <c:pt idx="28">
                  <c:v>29.5685</c:v>
                </c:pt>
                <c:pt idx="29">
                  <c:v>35.6531</c:v>
                </c:pt>
                <c:pt idx="30">
                  <c:v>36.5727</c:v>
                </c:pt>
                <c:pt idx="31">
                  <c:v>35.7668</c:v>
                </c:pt>
                <c:pt idx="32">
                  <c:v>37.4214</c:v>
                </c:pt>
                <c:pt idx="33">
                  <c:v>39.962</c:v>
                </c:pt>
                <c:pt idx="34">
                  <c:v>43.355</c:v>
                </c:pt>
                <c:pt idx="35">
                  <c:v>46.1684</c:v>
                </c:pt>
                <c:pt idx="36">
                  <c:v>47.9504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Sheet1!$DZ$46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Sheet1!$DZ$47:$DZ$84</c:f>
              <c:numCache>
                <c:formatCode>General</c:formatCode>
                <c:ptCount val="38"/>
                <c:pt idx="17">
                  <c:v>1.25156</c:v>
                </c:pt>
                <c:pt idx="18">
                  <c:v>1.40556</c:v>
                </c:pt>
                <c:pt idx="19">
                  <c:v>1.50836</c:v>
                </c:pt>
                <c:pt idx="20">
                  <c:v>1.55562</c:v>
                </c:pt>
                <c:pt idx="21">
                  <c:v>1.52663</c:v>
                </c:pt>
                <c:pt idx="22">
                  <c:v>1.49661</c:v>
                </c:pt>
                <c:pt idx="23">
                  <c:v>1.50688</c:v>
                </c:pt>
                <c:pt idx="24">
                  <c:v>1.40326</c:v>
                </c:pt>
                <c:pt idx="25">
                  <c:v>1.38493</c:v>
                </c:pt>
                <c:pt idx="26">
                  <c:v>1.42412</c:v>
                </c:pt>
                <c:pt idx="27">
                  <c:v>1.4605</c:v>
                </c:pt>
                <c:pt idx="28">
                  <c:v>1.61835</c:v>
                </c:pt>
                <c:pt idx="29">
                  <c:v>1.9129</c:v>
                </c:pt>
                <c:pt idx="30">
                  <c:v>2.87226</c:v>
                </c:pt>
                <c:pt idx="31">
                  <c:v>2.50111</c:v>
                </c:pt>
                <c:pt idx="32">
                  <c:v>2.53209</c:v>
                </c:pt>
                <c:pt idx="33">
                  <c:v>2.32811</c:v>
                </c:pt>
                <c:pt idx="34">
                  <c:v>2.44345</c:v>
                </c:pt>
                <c:pt idx="35">
                  <c:v>2.64671</c:v>
                </c:pt>
                <c:pt idx="36">
                  <c:v>2.4055</c:v>
                </c:pt>
                <c:pt idx="37">
                  <c:v>2.6106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Sheet1!$EA$46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Sheet1!$EA$47:$EA$84</c:f>
              <c:numCache>
                <c:formatCode>General</c:formatCode>
                <c:ptCount val="38"/>
                <c:pt idx="21">
                  <c:v>1.91913</c:v>
                </c:pt>
                <c:pt idx="22">
                  <c:v>2.21649</c:v>
                </c:pt>
                <c:pt idx="23">
                  <c:v>2.42291</c:v>
                </c:pt>
                <c:pt idx="24">
                  <c:v>2.61931</c:v>
                </c:pt>
                <c:pt idx="25">
                  <c:v>2.78631</c:v>
                </c:pt>
                <c:pt idx="26">
                  <c:v>3.22497</c:v>
                </c:pt>
                <c:pt idx="27">
                  <c:v>3.40952</c:v>
                </c:pt>
                <c:pt idx="28">
                  <c:v>3.01141</c:v>
                </c:pt>
                <c:pt idx="29">
                  <c:v>3.59105</c:v>
                </c:pt>
                <c:pt idx="30">
                  <c:v>2.87612</c:v>
                </c:pt>
                <c:pt idx="31">
                  <c:v>2.56361</c:v>
                </c:pt>
                <c:pt idx="32">
                  <c:v>2.59248</c:v>
                </c:pt>
                <c:pt idx="33">
                  <c:v>2.46058</c:v>
                </c:pt>
                <c:pt idx="34">
                  <c:v>2.79859</c:v>
                </c:pt>
                <c:pt idx="35">
                  <c:v>3.0549</c:v>
                </c:pt>
                <c:pt idx="36">
                  <c:v>4.5368</c:v>
                </c:pt>
                <c:pt idx="37">
                  <c:v>4.52988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Sheet1!$EB$46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Sheet1!$EB$47:$EB$84</c:f>
              <c:numCache>
                <c:formatCode>General</c:formatCode>
                <c:ptCount val="38"/>
                <c:pt idx="0">
                  <c:v>8.18</c:v>
                </c:pt>
                <c:pt idx="1">
                  <c:v>8.38</c:v>
                </c:pt>
                <c:pt idx="2">
                  <c:v>9.03</c:v>
                </c:pt>
                <c:pt idx="3">
                  <c:v>9.87</c:v>
                </c:pt>
                <c:pt idx="4">
                  <c:v>10.51</c:v>
                </c:pt>
                <c:pt idx="5">
                  <c:v>11.3</c:v>
                </c:pt>
                <c:pt idx="6">
                  <c:v>12.19</c:v>
                </c:pt>
                <c:pt idx="7">
                  <c:v>12.68</c:v>
                </c:pt>
                <c:pt idx="8">
                  <c:v>13.89</c:v>
                </c:pt>
                <c:pt idx="9">
                  <c:v>14.79</c:v>
                </c:pt>
                <c:pt idx="10">
                  <c:v>14.79</c:v>
                </c:pt>
                <c:pt idx="11">
                  <c:v>17.61</c:v>
                </c:pt>
                <c:pt idx="12">
                  <c:v>18.75</c:v>
                </c:pt>
                <c:pt idx="13">
                  <c:v>21.02</c:v>
                </c:pt>
                <c:pt idx="14">
                  <c:v>21.11</c:v>
                </c:pt>
                <c:pt idx="15">
                  <c:v>49.6545</c:v>
                </c:pt>
                <c:pt idx="16">
                  <c:v>53.9209</c:v>
                </c:pt>
                <c:pt idx="17">
                  <c:v>57.7608</c:v>
                </c:pt>
                <c:pt idx="18">
                  <c:v>61.8385</c:v>
                </c:pt>
                <c:pt idx="19">
                  <c:v>63.6625</c:v>
                </c:pt>
                <c:pt idx="20">
                  <c:v>61.9021</c:v>
                </c:pt>
                <c:pt idx="21">
                  <c:v>59.2277</c:v>
                </c:pt>
                <c:pt idx="22">
                  <c:v>54.892</c:v>
                </c:pt>
                <c:pt idx="23">
                  <c:v>57.1235</c:v>
                </c:pt>
                <c:pt idx="24">
                  <c:v>58.2562</c:v>
                </c:pt>
                <c:pt idx="25">
                  <c:v>63.4748</c:v>
                </c:pt>
                <c:pt idx="26">
                  <c:v>63.0435</c:v>
                </c:pt>
                <c:pt idx="27">
                  <c:v>61.3815</c:v>
                </c:pt>
                <c:pt idx="28">
                  <c:v>58.6839</c:v>
                </c:pt>
                <c:pt idx="29">
                  <c:v>61.4687</c:v>
                </c:pt>
                <c:pt idx="30">
                  <c:v>63.8558</c:v>
                </c:pt>
                <c:pt idx="31">
                  <c:v>66.7335</c:v>
                </c:pt>
                <c:pt idx="32">
                  <c:v>71.5682</c:v>
                </c:pt>
                <c:pt idx="33">
                  <c:v>67.4636</c:v>
                </c:pt>
                <c:pt idx="34">
                  <c:v>76.3324</c:v>
                </c:pt>
                <c:pt idx="35">
                  <c:v>70.5976</c:v>
                </c:pt>
                <c:pt idx="36">
                  <c:v>70.5992</c:v>
                </c:pt>
                <c:pt idx="37">
                  <c:v>64.989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Sheet1!$EC$46</c:f>
              <c:strCache>
                <c:ptCount val="1"/>
                <c:pt idx="0">
                  <c:v>PER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Sheet1!$EC$47:$EC$84</c:f>
              <c:numCache>
                <c:formatCode>General</c:formatCode>
                <c:ptCount val="38"/>
                <c:pt idx="18">
                  <c:v>1.65938</c:v>
                </c:pt>
                <c:pt idx="19">
                  <c:v>2.00836</c:v>
                </c:pt>
                <c:pt idx="20">
                  <c:v>2.16804</c:v>
                </c:pt>
                <c:pt idx="21">
                  <c:v>2.36585</c:v>
                </c:pt>
                <c:pt idx="22">
                  <c:v>2.61597</c:v>
                </c:pt>
                <c:pt idx="23">
                  <c:v>3.04813</c:v>
                </c:pt>
                <c:pt idx="24">
                  <c:v>3.14534</c:v>
                </c:pt>
                <c:pt idx="25">
                  <c:v>3.55603</c:v>
                </c:pt>
                <c:pt idx="26">
                  <c:v>3.41367</c:v>
                </c:pt>
                <c:pt idx="27">
                  <c:v>3.42794</c:v>
                </c:pt>
                <c:pt idx="28">
                  <c:v>3.57829</c:v>
                </c:pt>
                <c:pt idx="29">
                  <c:v>3.86854</c:v>
                </c:pt>
                <c:pt idx="30">
                  <c:v>4.12876</c:v>
                </c:pt>
                <c:pt idx="31">
                  <c:v>4.20504</c:v>
                </c:pt>
                <c:pt idx="32">
                  <c:v>4.37469</c:v>
                </c:pt>
                <c:pt idx="33">
                  <c:v>5.15756</c:v>
                </c:pt>
                <c:pt idx="34">
                  <c:v>5.80143</c:v>
                </c:pt>
                <c:pt idx="35">
                  <c:v>6.45182</c:v>
                </c:pt>
                <c:pt idx="36">
                  <c:v>6.4242</c:v>
                </c:pt>
                <c:pt idx="37">
                  <c:v>6.46531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Sheet1!$ED$46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Sheet1!$ED$47:$ED$84</c:f>
              <c:numCache>
                <c:formatCode>General</c:formatCode>
                <c:ptCount val="38"/>
                <c:pt idx="11">
                  <c:v>0.953</c:v>
                </c:pt>
                <c:pt idx="12">
                  <c:v>1.026</c:v>
                </c:pt>
                <c:pt idx="13">
                  <c:v>1.305</c:v>
                </c:pt>
                <c:pt idx="14">
                  <c:v>1.598</c:v>
                </c:pt>
                <c:pt idx="15">
                  <c:v>1.393</c:v>
                </c:pt>
                <c:pt idx="16">
                  <c:v>1.78</c:v>
                </c:pt>
                <c:pt idx="17">
                  <c:v>2.432</c:v>
                </c:pt>
                <c:pt idx="18">
                  <c:v>3.252</c:v>
                </c:pt>
                <c:pt idx="19">
                  <c:v>4.271</c:v>
                </c:pt>
                <c:pt idx="20">
                  <c:v>5.07701</c:v>
                </c:pt>
                <c:pt idx="21">
                  <c:v>6.05703</c:v>
                </c:pt>
                <c:pt idx="22">
                  <c:v>7.09367</c:v>
                </c:pt>
                <c:pt idx="23">
                  <c:v>7.76933</c:v>
                </c:pt>
                <c:pt idx="24">
                  <c:v>8.30573</c:v>
                </c:pt>
                <c:pt idx="25">
                  <c:v>9.04236</c:v>
                </c:pt>
                <c:pt idx="26">
                  <c:v>10.1501</c:v>
                </c:pt>
                <c:pt idx="27">
                  <c:v>10.6895</c:v>
                </c:pt>
                <c:pt idx="28">
                  <c:v>10.7233</c:v>
                </c:pt>
                <c:pt idx="29">
                  <c:v>10.1286</c:v>
                </c:pt>
                <c:pt idx="30">
                  <c:v>10.0443</c:v>
                </c:pt>
                <c:pt idx="31">
                  <c:v>9.32679</c:v>
                </c:pt>
                <c:pt idx="32">
                  <c:v>9.9946</c:v>
                </c:pt>
                <c:pt idx="33">
                  <c:v>10.1147</c:v>
                </c:pt>
                <c:pt idx="34">
                  <c:v>10.3829</c:v>
                </c:pt>
                <c:pt idx="35">
                  <c:v>10.0142</c:v>
                </c:pt>
                <c:pt idx="36">
                  <c:v>9.94785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Sheet1!$EE$46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Sheet1!$EE$47:$EE$84</c:f>
              <c:numCache>
                <c:formatCode>General</c:formatCode>
                <c:ptCount val="38"/>
                <c:pt idx="15">
                  <c:v>9.79641</c:v>
                </c:pt>
                <c:pt idx="16">
                  <c:v>11.992</c:v>
                </c:pt>
                <c:pt idx="17">
                  <c:v>15.0552</c:v>
                </c:pt>
                <c:pt idx="18">
                  <c:v>16.6593</c:v>
                </c:pt>
                <c:pt idx="19">
                  <c:v>18.7695</c:v>
                </c:pt>
                <c:pt idx="20">
                  <c:v>19.6885</c:v>
                </c:pt>
                <c:pt idx="21">
                  <c:v>19.0925</c:v>
                </c:pt>
                <c:pt idx="22">
                  <c:v>19.8204</c:v>
                </c:pt>
                <c:pt idx="23">
                  <c:v>21.3871</c:v>
                </c:pt>
                <c:pt idx="24">
                  <c:v>22.0244</c:v>
                </c:pt>
                <c:pt idx="25">
                  <c:v>25.2885</c:v>
                </c:pt>
                <c:pt idx="26">
                  <c:v>30.153</c:v>
                </c:pt>
                <c:pt idx="27">
                  <c:v>31.233</c:v>
                </c:pt>
                <c:pt idx="28">
                  <c:v>31.7052</c:v>
                </c:pt>
                <c:pt idx="29">
                  <c:v>33.1116</c:v>
                </c:pt>
                <c:pt idx="30">
                  <c:v>32.6148</c:v>
                </c:pt>
                <c:pt idx="31">
                  <c:v>29.2366</c:v>
                </c:pt>
                <c:pt idx="32">
                  <c:v>30.9706</c:v>
                </c:pt>
                <c:pt idx="33">
                  <c:v>31.0762</c:v>
                </c:pt>
                <c:pt idx="34">
                  <c:v>31.8069</c:v>
                </c:pt>
                <c:pt idx="35">
                  <c:v>30.0123</c:v>
                </c:pt>
                <c:pt idx="36">
                  <c:v>27.5998</c:v>
                </c:pt>
                <c:pt idx="37">
                  <c:v>27.6535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Sheet1!$EF$46</c:f>
              <c:strCache>
                <c:ptCount val="1"/>
                <c:pt idx="0">
                  <c:v>RUS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Sheet1!$EF$47:$EF$84</c:f>
              <c:numCache>
                <c:formatCode>General</c:formatCode>
                <c:ptCount val="38"/>
                <c:pt idx="25">
                  <c:v>2.69178</c:v>
                </c:pt>
                <c:pt idx="26">
                  <c:v>2.31662</c:v>
                </c:pt>
                <c:pt idx="27">
                  <c:v>2.12524</c:v>
                </c:pt>
                <c:pt idx="28">
                  <c:v>1.91746</c:v>
                </c:pt>
                <c:pt idx="29">
                  <c:v>2.09561</c:v>
                </c:pt>
                <c:pt idx="30">
                  <c:v>1.69869</c:v>
                </c:pt>
                <c:pt idx="31">
                  <c:v>1.62733</c:v>
                </c:pt>
                <c:pt idx="32">
                  <c:v>1.64322</c:v>
                </c:pt>
                <c:pt idx="33">
                  <c:v>1.77558</c:v>
                </c:pt>
                <c:pt idx="34">
                  <c:v>1.95379</c:v>
                </c:pt>
                <c:pt idx="35">
                  <c:v>1.95224</c:v>
                </c:pt>
                <c:pt idx="36">
                  <c:v>2.19679</c:v>
                </c:pt>
                <c:pt idx="37">
                  <c:v>2.44314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Sheet1!$EG$46</c:f>
              <c:strCache>
                <c:ptCount val="1"/>
                <c:pt idx="0">
                  <c:v>SRB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Sheet1!$EG$47:$EG$84</c:f>
              <c:numCache>
                <c:formatCode>General</c:formatCode>
                <c:ptCount val="38"/>
                <c:pt idx="22">
                  <c:v>3.19878</c:v>
                </c:pt>
                <c:pt idx="23">
                  <c:v>3.0078</c:v>
                </c:pt>
                <c:pt idx="24">
                  <c:v>2.12202</c:v>
                </c:pt>
                <c:pt idx="25">
                  <c:v>2.51238</c:v>
                </c:pt>
                <c:pt idx="26">
                  <c:v>2.57217</c:v>
                </c:pt>
                <c:pt idx="27">
                  <c:v>2.79771</c:v>
                </c:pt>
                <c:pt idx="28">
                  <c:v>2.91565</c:v>
                </c:pt>
                <c:pt idx="29">
                  <c:v>3.25018</c:v>
                </c:pt>
                <c:pt idx="30">
                  <c:v>3.60243</c:v>
                </c:pt>
                <c:pt idx="31">
                  <c:v>3.47981</c:v>
                </c:pt>
                <c:pt idx="32">
                  <c:v>3.68761</c:v>
                </c:pt>
                <c:pt idx="33">
                  <c:v>3.58633</c:v>
                </c:pt>
                <c:pt idx="34">
                  <c:v>4.03552</c:v>
                </c:pt>
                <c:pt idx="35">
                  <c:v>4.44801</c:v>
                </c:pt>
                <c:pt idx="36">
                  <c:v>4.76858</c:v>
                </c:pt>
                <c:pt idx="37">
                  <c:v>4.90076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Sheet1!$EH$46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Sheet1!$EH$47:$EH$84</c:f>
              <c:numCache>
                <c:formatCode>General</c:formatCode>
                <c:ptCount val="38"/>
                <c:pt idx="16">
                  <c:v>4.45587</c:v>
                </c:pt>
                <c:pt idx="17">
                  <c:v>4.68496</c:v>
                </c:pt>
                <c:pt idx="18">
                  <c:v>4.96374</c:v>
                </c:pt>
                <c:pt idx="19">
                  <c:v>4.85224</c:v>
                </c:pt>
                <c:pt idx="20">
                  <c:v>4.8701</c:v>
                </c:pt>
                <c:pt idx="21">
                  <c:v>5.6425</c:v>
                </c:pt>
                <c:pt idx="22">
                  <c:v>5.8235</c:v>
                </c:pt>
                <c:pt idx="23">
                  <c:v>6.5042</c:v>
                </c:pt>
                <c:pt idx="24">
                  <c:v>7.01271</c:v>
                </c:pt>
                <c:pt idx="25">
                  <c:v>7.58703</c:v>
                </c:pt>
                <c:pt idx="26">
                  <c:v>7.52403</c:v>
                </c:pt>
                <c:pt idx="27">
                  <c:v>8.44356</c:v>
                </c:pt>
                <c:pt idx="28">
                  <c:v>7.48117</c:v>
                </c:pt>
                <c:pt idx="29">
                  <c:v>9.58949</c:v>
                </c:pt>
                <c:pt idx="30">
                  <c:v>10.1046</c:v>
                </c:pt>
                <c:pt idx="31">
                  <c:v>9.69355</c:v>
                </c:pt>
                <c:pt idx="32">
                  <c:v>9.97443</c:v>
                </c:pt>
                <c:pt idx="33">
                  <c:v>9.82129</c:v>
                </c:pt>
                <c:pt idx="34">
                  <c:v>10.0686</c:v>
                </c:pt>
                <c:pt idx="35">
                  <c:v>8.74645</c:v>
                </c:pt>
                <c:pt idx="36">
                  <c:v>9.52098</c:v>
                </c:pt>
                <c:pt idx="37">
                  <c:v>9.31572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Sheet1!$EI$46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Sheet1!$EI$47:$EI$84</c:f>
              <c:numCache>
                <c:formatCode>General</c:formatCode>
                <c:ptCount val="38"/>
                <c:pt idx="9">
                  <c:v>7.31979</c:v>
                </c:pt>
                <c:pt idx="10">
                  <c:v>7.45631</c:v>
                </c:pt>
                <c:pt idx="11">
                  <c:v>8.23316</c:v>
                </c:pt>
                <c:pt idx="12">
                  <c:v>8.68505</c:v>
                </c:pt>
                <c:pt idx="13">
                  <c:v>9.90091</c:v>
                </c:pt>
                <c:pt idx="14">
                  <c:v>11.3947</c:v>
                </c:pt>
                <c:pt idx="15">
                  <c:v>13.0773</c:v>
                </c:pt>
                <c:pt idx="16">
                  <c:v>14.6793</c:v>
                </c:pt>
                <c:pt idx="17">
                  <c:v>16.3375</c:v>
                </c:pt>
                <c:pt idx="18">
                  <c:v>17.9398</c:v>
                </c:pt>
                <c:pt idx="19">
                  <c:v>19.2815</c:v>
                </c:pt>
                <c:pt idx="20">
                  <c:v>19.6873</c:v>
                </c:pt>
                <c:pt idx="21">
                  <c:v>20.1692</c:v>
                </c:pt>
                <c:pt idx="22">
                  <c:v>21.1881</c:v>
                </c:pt>
                <c:pt idx="23">
                  <c:v>21.7223</c:v>
                </c:pt>
                <c:pt idx="24">
                  <c:v>22.9519</c:v>
                </c:pt>
                <c:pt idx="25">
                  <c:v>23.7676</c:v>
                </c:pt>
                <c:pt idx="26">
                  <c:v>22.9079</c:v>
                </c:pt>
                <c:pt idx="27">
                  <c:v>21.3385</c:v>
                </c:pt>
                <c:pt idx="28">
                  <c:v>20.9635</c:v>
                </c:pt>
                <c:pt idx="29">
                  <c:v>22.0332</c:v>
                </c:pt>
                <c:pt idx="30">
                  <c:v>22.0316</c:v>
                </c:pt>
                <c:pt idx="31">
                  <c:v>23.8833</c:v>
                </c:pt>
                <c:pt idx="32">
                  <c:v>24.8536</c:v>
                </c:pt>
                <c:pt idx="33">
                  <c:v>26.8239</c:v>
                </c:pt>
                <c:pt idx="34">
                  <c:v>29.0914</c:v>
                </c:pt>
                <c:pt idx="35">
                  <c:v>27.9524</c:v>
                </c:pt>
                <c:pt idx="36">
                  <c:v>27.9987</c:v>
                </c:pt>
                <c:pt idx="37">
                  <c:v>27.2599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Sheet1!$EJ$46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Sheet1!$EJ$47:$EJ$84</c:f>
              <c:numCache>
                <c:formatCode>General</c:formatCode>
                <c:ptCount val="38"/>
                <c:pt idx="0">
                  <c:v>22.5775</c:v>
                </c:pt>
                <c:pt idx="1">
                  <c:v>21.8619</c:v>
                </c:pt>
                <c:pt idx="2">
                  <c:v>23.3148</c:v>
                </c:pt>
                <c:pt idx="3">
                  <c:v>23.856</c:v>
                </c:pt>
                <c:pt idx="4">
                  <c:v>23.4647</c:v>
                </c:pt>
                <c:pt idx="5">
                  <c:v>25.1838</c:v>
                </c:pt>
                <c:pt idx="6">
                  <c:v>27.4398</c:v>
                </c:pt>
                <c:pt idx="7">
                  <c:v>28.9569</c:v>
                </c:pt>
                <c:pt idx="8">
                  <c:v>30.0602</c:v>
                </c:pt>
                <c:pt idx="9">
                  <c:v>30.9061</c:v>
                </c:pt>
                <c:pt idx="10">
                  <c:v>31.5225</c:v>
                </c:pt>
                <c:pt idx="11">
                  <c:v>33.2884</c:v>
                </c:pt>
                <c:pt idx="12">
                  <c:v>33.4117</c:v>
                </c:pt>
                <c:pt idx="13">
                  <c:v>34.8519</c:v>
                </c:pt>
                <c:pt idx="14">
                  <c:v>34.766</c:v>
                </c:pt>
                <c:pt idx="15">
                  <c:v>36.7019</c:v>
                </c:pt>
                <c:pt idx="16">
                  <c:v>37.3617</c:v>
                </c:pt>
                <c:pt idx="17">
                  <c:v>39.1519</c:v>
                </c:pt>
                <c:pt idx="18">
                  <c:v>40.2298</c:v>
                </c:pt>
                <c:pt idx="19">
                  <c:v>40.8881</c:v>
                </c:pt>
                <c:pt idx="20">
                  <c:v>38.9548</c:v>
                </c:pt>
                <c:pt idx="21">
                  <c:v>38.5502</c:v>
                </c:pt>
                <c:pt idx="22">
                  <c:v>39.0412</c:v>
                </c:pt>
                <c:pt idx="23">
                  <c:v>42.171</c:v>
                </c:pt>
                <c:pt idx="24">
                  <c:v>43.3071</c:v>
                </c:pt>
                <c:pt idx="25">
                  <c:v>42.9327</c:v>
                </c:pt>
                <c:pt idx="26">
                  <c:v>43.5846</c:v>
                </c:pt>
                <c:pt idx="27">
                  <c:v>43.8391</c:v>
                </c:pt>
                <c:pt idx="28">
                  <c:v>39.5641</c:v>
                </c:pt>
                <c:pt idx="29">
                  <c:v>31.9371</c:v>
                </c:pt>
                <c:pt idx="30">
                  <c:v>31.9063</c:v>
                </c:pt>
                <c:pt idx="31">
                  <c:v>32.3956</c:v>
                </c:pt>
                <c:pt idx="32">
                  <c:v>31.6896</c:v>
                </c:pt>
                <c:pt idx="33">
                  <c:v>31.2105</c:v>
                </c:pt>
                <c:pt idx="34">
                  <c:v>31.3991</c:v>
                </c:pt>
                <c:pt idx="35">
                  <c:v>30.3889</c:v>
                </c:pt>
                <c:pt idx="36">
                  <c:v>30.8163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075475"/>
        <c:axId val="55104772"/>
      </c:lineChart>
      <c:catAx>
        <c:axId val="920754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104772"/>
        <c:crosses val="autoZero"/>
        <c:auto val="1"/>
        <c:lblAlgn val="ctr"/>
        <c:lblOffset val="100"/>
        <c:noMultiLvlLbl val="0"/>
      </c:catAx>
      <c:valAx>
        <c:axId val="551047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0754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Sheet1!$DQ$88</c:f>
              <c:strCache>
                <c:ptCount val="1"/>
                <c:pt idx="0">
                  <c:v>BRA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Sheet1!$DQ$89:$DQ$95</c:f>
              <c:numCache>
                <c:formatCode>General</c:formatCode>
                <c:ptCount val="7"/>
                <c:pt idx="0">
                  <c:v>8.56018</c:v>
                </c:pt>
                <c:pt idx="1">
                  <c:v>9.53569</c:v>
                </c:pt>
                <c:pt idx="2">
                  <c:v>9.58169</c:v>
                </c:pt>
                <c:pt idx="3">
                  <c:v>10.392</c:v>
                </c:pt>
                <c:pt idx="4">
                  <c:v>11.78</c:v>
                </c:pt>
                <c:pt idx="5">
                  <c:v>13.3552</c:v>
                </c:pt>
                <c:pt idx="6">
                  <c:v>14.6927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Sheet1!$DR$88</c:f>
              <c:strCache>
                <c:ptCount val="1"/>
                <c:pt idx="0">
                  <c:v>BGR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Sheet1!$DR$89:$DR$95</c:f>
              <c:numCache>
                <c:formatCode>General</c:formatCode>
                <c:ptCount val="7"/>
                <c:pt idx="0">
                  <c:v>3.68213</c:v>
                </c:pt>
                <c:pt idx="1">
                  <c:v>3.78022</c:v>
                </c:pt>
                <c:pt idx="2">
                  <c:v>4.01379</c:v>
                </c:pt>
                <c:pt idx="3">
                  <c:v>4.22768</c:v>
                </c:pt>
                <c:pt idx="4">
                  <c:v>4.30509</c:v>
                </c:pt>
                <c:pt idx="5">
                  <c:v>4.20178</c:v>
                </c:pt>
                <c:pt idx="6">
                  <c:v>8.66104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Sheet1!$DS$88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Sheet1!$DS$89:$DS$95</c:f>
              <c:numCache>
                <c:formatCode>General</c:formatCode>
                <c:ptCount val="7"/>
                <c:pt idx="0">
                  <c:v>71.1635</c:v>
                </c:pt>
                <c:pt idx="1">
                  <c:v>73.0115</c:v>
                </c:pt>
                <c:pt idx="2">
                  <c:v>77.7641</c:v>
                </c:pt>
                <c:pt idx="3">
                  <c:v>69.1767</c:v>
                </c:pt>
                <c:pt idx="4">
                  <c:v>75.7895</c:v>
                </c:pt>
                <c:pt idx="5">
                  <c:v>77.77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Sheet1!$DT$88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Sheet1!$DT$89:$DT$95</c:f>
              <c:numCache>
                <c:formatCode>General</c:formatCode>
                <c:ptCount val="7"/>
                <c:pt idx="0">
                  <c:v>16.7218</c:v>
                </c:pt>
                <c:pt idx="1">
                  <c:v>18.6252</c:v>
                </c:pt>
                <c:pt idx="2">
                  <c:v>17.779</c:v>
                </c:pt>
                <c:pt idx="3">
                  <c:v>18.4559</c:v>
                </c:pt>
                <c:pt idx="4">
                  <c:v>18.9871</c:v>
                </c:pt>
                <c:pt idx="5">
                  <c:v>21.9013</c:v>
                </c:pt>
                <c:pt idx="6">
                  <c:v>23.3338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Sheet1!$DU$88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Sheet1!$DU$89:$DU$95</c:f>
              <c:numCache>
                <c:formatCode>General</c:formatCode>
                <c:ptCount val="7"/>
                <c:pt idx="0">
                  <c:v>8.00599</c:v>
                </c:pt>
                <c:pt idx="1">
                  <c:v>7.92703</c:v>
                </c:pt>
                <c:pt idx="2">
                  <c:v>7.66827</c:v>
                </c:pt>
                <c:pt idx="3">
                  <c:v>7.73939</c:v>
                </c:pt>
                <c:pt idx="4">
                  <c:v>8.13586</c:v>
                </c:pt>
                <c:pt idx="5">
                  <c:v>8.37753</c:v>
                </c:pt>
                <c:pt idx="6">
                  <c:v>7.54859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Sheet1!$DV$88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Sheet1!$DV$89:$DV$95</c:f>
              <c:numCache>
                <c:formatCode>General</c:formatCode>
                <c:ptCount val="7"/>
                <c:pt idx="0">
                  <c:v>25.9729</c:v>
                </c:pt>
                <c:pt idx="1">
                  <c:v>28.188</c:v>
                </c:pt>
                <c:pt idx="2">
                  <c:v>30.2458</c:v>
                </c:pt>
                <c:pt idx="3">
                  <c:v>32.0767</c:v>
                </c:pt>
                <c:pt idx="4">
                  <c:v>33.5262</c:v>
                </c:pt>
                <c:pt idx="5">
                  <c:v>33.8538</c:v>
                </c:pt>
                <c:pt idx="6">
                  <c:v>32.3828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Sheet1!$DW$88</c:f>
              <c:strCache>
                <c:ptCount val="1"/>
                <c:pt idx="0">
                  <c:v>GEO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Sheet1!$DW$89:$DW$95</c:f>
              <c:numCache>
                <c:formatCode>General</c:formatCode>
                <c:ptCount val="7"/>
                <c:pt idx="0">
                  <c:v>2.07072</c:v>
                </c:pt>
                <c:pt idx="1">
                  <c:v>2.40845</c:v>
                </c:pt>
                <c:pt idx="2">
                  <c:v>1.99822</c:v>
                </c:pt>
                <c:pt idx="3">
                  <c:v>1.68673</c:v>
                </c:pt>
                <c:pt idx="4">
                  <c:v>1.63865</c:v>
                </c:pt>
                <c:pt idx="5">
                  <c:v>1.59866</c:v>
                </c:pt>
                <c:pt idx="6">
                  <c:v>1.52999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Sheet1!$DX$88</c:f>
              <c:strCache>
                <c:ptCount val="1"/>
                <c:pt idx="0">
                  <c:v>IDN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Sheet1!$DX$89:$DX$95</c:f>
              <c:numCache>
                <c:formatCode>General</c:formatCode>
                <c:ptCount val="7"/>
                <c:pt idx="0">
                  <c:v>3.50754</c:v>
                </c:pt>
                <c:pt idx="1">
                  <c:v>3.82556</c:v>
                </c:pt>
                <c:pt idx="2">
                  <c:v>3.94547</c:v>
                </c:pt>
                <c:pt idx="3">
                  <c:v>4.35953</c:v>
                </c:pt>
                <c:pt idx="4">
                  <c:v>4.11608</c:v>
                </c:pt>
                <c:pt idx="5">
                  <c:v>4.42169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Sheet1!$DY$88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Sheet1!$DY$89:$DY$95</c:f>
              <c:numCache>
                <c:formatCode>General</c:formatCode>
                <c:ptCount val="7"/>
                <c:pt idx="0">
                  <c:v>35.7668</c:v>
                </c:pt>
                <c:pt idx="1">
                  <c:v>37.4214</c:v>
                </c:pt>
                <c:pt idx="2">
                  <c:v>39.962</c:v>
                </c:pt>
                <c:pt idx="3">
                  <c:v>43.355</c:v>
                </c:pt>
                <c:pt idx="4">
                  <c:v>46.1684</c:v>
                </c:pt>
                <c:pt idx="5">
                  <c:v>47.9504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Sheet1!$DZ$88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Sheet1!$DZ$89:$DZ$95</c:f>
              <c:numCache>
                <c:formatCode>General</c:formatCode>
                <c:ptCount val="7"/>
                <c:pt idx="0">
                  <c:v>2.50111</c:v>
                </c:pt>
                <c:pt idx="1">
                  <c:v>2.53209</c:v>
                </c:pt>
                <c:pt idx="2">
                  <c:v>2.32811</c:v>
                </c:pt>
                <c:pt idx="3">
                  <c:v>2.44345</c:v>
                </c:pt>
                <c:pt idx="4">
                  <c:v>2.64671</c:v>
                </c:pt>
                <c:pt idx="5">
                  <c:v>2.4055</c:v>
                </c:pt>
                <c:pt idx="6">
                  <c:v>2.6106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Sheet1!$EA$88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Sheet1!$EA$89:$EA$95</c:f>
              <c:numCache>
                <c:formatCode>General</c:formatCode>
                <c:ptCount val="7"/>
                <c:pt idx="0">
                  <c:v>2.56361</c:v>
                </c:pt>
                <c:pt idx="1">
                  <c:v>2.59248</c:v>
                </c:pt>
                <c:pt idx="2">
                  <c:v>2.46058</c:v>
                </c:pt>
                <c:pt idx="3">
                  <c:v>2.79859</c:v>
                </c:pt>
                <c:pt idx="4">
                  <c:v>3.0549</c:v>
                </c:pt>
                <c:pt idx="5">
                  <c:v>4.5368</c:v>
                </c:pt>
                <c:pt idx="6">
                  <c:v>4.52988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Sheet1!$EB$88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Sheet1!$EB$89:$EB$95</c:f>
              <c:numCache>
                <c:formatCode>General</c:formatCode>
                <c:ptCount val="7"/>
                <c:pt idx="0">
                  <c:v>66.7335</c:v>
                </c:pt>
                <c:pt idx="1">
                  <c:v>71.5682</c:v>
                </c:pt>
                <c:pt idx="2">
                  <c:v>67.4636</c:v>
                </c:pt>
                <c:pt idx="3">
                  <c:v>76.3324</c:v>
                </c:pt>
                <c:pt idx="4">
                  <c:v>70.5976</c:v>
                </c:pt>
                <c:pt idx="5">
                  <c:v>70.5992</c:v>
                </c:pt>
                <c:pt idx="6">
                  <c:v>64.989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Sheet1!$EC$88</c:f>
              <c:strCache>
                <c:ptCount val="1"/>
                <c:pt idx="0">
                  <c:v>PER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Sheet1!$EC$89:$EC$95</c:f>
              <c:numCache>
                <c:formatCode>General</c:formatCode>
                <c:ptCount val="7"/>
                <c:pt idx="0">
                  <c:v>4.20504</c:v>
                </c:pt>
                <c:pt idx="1">
                  <c:v>4.37469</c:v>
                </c:pt>
                <c:pt idx="2">
                  <c:v>5.15756</c:v>
                </c:pt>
                <c:pt idx="3">
                  <c:v>5.80143</c:v>
                </c:pt>
                <c:pt idx="4">
                  <c:v>6.45182</c:v>
                </c:pt>
                <c:pt idx="5">
                  <c:v>6.4242</c:v>
                </c:pt>
                <c:pt idx="6">
                  <c:v>6.46531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Sheet1!$ED$88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Sheet1!$ED$89:$ED$95</c:f>
              <c:numCache>
                <c:formatCode>General</c:formatCode>
                <c:ptCount val="7"/>
                <c:pt idx="0">
                  <c:v>9.32679</c:v>
                </c:pt>
                <c:pt idx="1">
                  <c:v>9.9946</c:v>
                </c:pt>
                <c:pt idx="2">
                  <c:v>10.1147</c:v>
                </c:pt>
                <c:pt idx="3">
                  <c:v>10.3829</c:v>
                </c:pt>
                <c:pt idx="4">
                  <c:v>10.0142</c:v>
                </c:pt>
                <c:pt idx="5">
                  <c:v>9.94785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Sheet1!$EE$88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Sheet1!$EE$89:$EE$95</c:f>
              <c:numCache>
                <c:formatCode>General</c:formatCode>
                <c:ptCount val="7"/>
                <c:pt idx="0">
                  <c:v>29.2366</c:v>
                </c:pt>
                <c:pt idx="1">
                  <c:v>30.9706</c:v>
                </c:pt>
                <c:pt idx="2">
                  <c:v>31.0762</c:v>
                </c:pt>
                <c:pt idx="3">
                  <c:v>31.8069</c:v>
                </c:pt>
                <c:pt idx="4">
                  <c:v>30.0123</c:v>
                </c:pt>
                <c:pt idx="5">
                  <c:v>27.5998</c:v>
                </c:pt>
                <c:pt idx="6">
                  <c:v>27.6535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Sheet1!$EF$88</c:f>
              <c:strCache>
                <c:ptCount val="1"/>
                <c:pt idx="0">
                  <c:v>RUS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Sheet1!$EF$89:$EF$95</c:f>
              <c:numCache>
                <c:formatCode>General</c:formatCode>
                <c:ptCount val="7"/>
                <c:pt idx="0">
                  <c:v>1.62733</c:v>
                </c:pt>
                <c:pt idx="1">
                  <c:v>1.64322</c:v>
                </c:pt>
                <c:pt idx="2">
                  <c:v>1.77558</c:v>
                </c:pt>
                <c:pt idx="3">
                  <c:v>1.95379</c:v>
                </c:pt>
                <c:pt idx="4">
                  <c:v>1.95224</c:v>
                </c:pt>
                <c:pt idx="5">
                  <c:v>2.19679</c:v>
                </c:pt>
                <c:pt idx="6">
                  <c:v>2.44314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Sheet1!$EG$88</c:f>
              <c:strCache>
                <c:ptCount val="1"/>
                <c:pt idx="0">
                  <c:v>SRB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Sheet1!$EG$89:$EG$95</c:f>
              <c:numCache>
                <c:formatCode>General</c:formatCode>
                <c:ptCount val="7"/>
                <c:pt idx="0">
                  <c:v>3.47981</c:v>
                </c:pt>
                <c:pt idx="1">
                  <c:v>3.68761</c:v>
                </c:pt>
                <c:pt idx="2">
                  <c:v>3.58633</c:v>
                </c:pt>
                <c:pt idx="3">
                  <c:v>4.03552</c:v>
                </c:pt>
                <c:pt idx="4">
                  <c:v>4.44801</c:v>
                </c:pt>
                <c:pt idx="5">
                  <c:v>4.76858</c:v>
                </c:pt>
                <c:pt idx="6">
                  <c:v>4.90076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Sheet1!$EH$88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Sheet1!$EH$89:$EH$95</c:f>
              <c:numCache>
                <c:formatCode>General</c:formatCode>
                <c:ptCount val="7"/>
                <c:pt idx="0">
                  <c:v>9.69355</c:v>
                </c:pt>
                <c:pt idx="1">
                  <c:v>9.97443</c:v>
                </c:pt>
                <c:pt idx="2">
                  <c:v>9.82129</c:v>
                </c:pt>
                <c:pt idx="3">
                  <c:v>10.0686</c:v>
                </c:pt>
                <c:pt idx="4">
                  <c:v>8.74645</c:v>
                </c:pt>
                <c:pt idx="5">
                  <c:v>9.52098</c:v>
                </c:pt>
                <c:pt idx="6">
                  <c:v>9.31572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Sheet1!$EI$88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Sheet1!$EI$89:$EI$95</c:f>
              <c:numCache>
                <c:formatCode>General</c:formatCode>
                <c:ptCount val="7"/>
                <c:pt idx="0">
                  <c:v>23.8833</c:v>
                </c:pt>
                <c:pt idx="1">
                  <c:v>24.8536</c:v>
                </c:pt>
                <c:pt idx="2">
                  <c:v>26.8239</c:v>
                </c:pt>
                <c:pt idx="3">
                  <c:v>29.0914</c:v>
                </c:pt>
                <c:pt idx="4">
                  <c:v>27.9524</c:v>
                </c:pt>
                <c:pt idx="5">
                  <c:v>27.9987</c:v>
                </c:pt>
                <c:pt idx="6">
                  <c:v>27.2599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Sheet1!$EJ$88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Sheet1!$EJ$89:$EJ$95</c:f>
              <c:numCache>
                <c:formatCode>General</c:formatCode>
                <c:ptCount val="7"/>
                <c:pt idx="0">
                  <c:v>32.3956</c:v>
                </c:pt>
                <c:pt idx="1">
                  <c:v>31.6896</c:v>
                </c:pt>
                <c:pt idx="2">
                  <c:v>31.2105</c:v>
                </c:pt>
                <c:pt idx="3">
                  <c:v>31.3991</c:v>
                </c:pt>
                <c:pt idx="4">
                  <c:v>30.3889</c:v>
                </c:pt>
                <c:pt idx="5">
                  <c:v>30.8163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207784"/>
        <c:axId val="39164682"/>
      </c:lineChart>
      <c:catAx>
        <c:axId val="3920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164682"/>
        <c:crosses val="autoZero"/>
        <c:auto val="1"/>
        <c:lblAlgn val="ctr"/>
        <c:lblOffset val="100"/>
        <c:noMultiLvlLbl val="0"/>
      </c:catAx>
      <c:valAx>
        <c:axId val="391646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2077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Sheet1!$ED$108</c:f>
              <c:strCache>
                <c:ptCount val="1"/>
                <c:pt idx="0">
                  <c:v>BRA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Sheet1!$ED$109:$ED$118</c:f>
              <c:numCache>
                <c:formatCode>General</c:formatCode>
                <c:ptCount val="10"/>
                <c:pt idx="0">
                  <c:v>39.22</c:v>
                </c:pt>
                <c:pt idx="1">
                  <c:v>40.65</c:v>
                </c:pt>
                <c:pt idx="2">
                  <c:v>45.69</c:v>
                </c:pt>
                <c:pt idx="3">
                  <c:v>48.56</c:v>
                </c:pt>
                <c:pt idx="4">
                  <c:v>51.04</c:v>
                </c:pt>
                <c:pt idx="5">
                  <c:v>54.5510018796392</c:v>
                </c:pt>
                <c:pt idx="6">
                  <c:v>58.3279517340924</c:v>
                </c:pt>
                <c:pt idx="7">
                  <c:v>60.87254007</c:v>
                </c:pt>
                <c:pt idx="8">
                  <c:v>67.47128452</c:v>
                </c:pt>
                <c:pt idx="9">
                  <c:v>70.4342825404361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Sheet1!$EE$108</c:f>
              <c:strCache>
                <c:ptCount val="1"/>
                <c:pt idx="0">
                  <c:v>BGR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Sheet1!$EE$109:$EE$118</c:f>
              <c:numCache>
                <c:formatCode>General</c:formatCode>
                <c:ptCount val="10"/>
                <c:pt idx="0">
                  <c:v>45</c:v>
                </c:pt>
                <c:pt idx="1">
                  <c:v>46.23</c:v>
                </c:pt>
                <c:pt idx="2">
                  <c:v>47.9799930506026</c:v>
                </c:pt>
                <c:pt idx="3">
                  <c:v>51.8999876658503</c:v>
                </c:pt>
                <c:pt idx="4">
                  <c:v>53.0615</c:v>
                </c:pt>
                <c:pt idx="5">
                  <c:v>55.49</c:v>
                </c:pt>
                <c:pt idx="6">
                  <c:v>56.6563</c:v>
                </c:pt>
                <c:pt idx="7">
                  <c:v>59.82554766</c:v>
                </c:pt>
                <c:pt idx="8">
                  <c:v>63.41010138</c:v>
                </c:pt>
                <c:pt idx="9">
                  <c:v>64.78201069118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Sheet1!$EF$108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Sheet1!$EF$109:$EF$118</c:f>
              <c:numCache>
                <c:formatCode>General</c:formatCode>
                <c:ptCount val="10"/>
                <c:pt idx="0">
                  <c:v>80.3</c:v>
                </c:pt>
                <c:pt idx="1">
                  <c:v>80.3</c:v>
                </c:pt>
                <c:pt idx="2">
                  <c:v>83</c:v>
                </c:pt>
                <c:pt idx="3">
                  <c:v>83</c:v>
                </c:pt>
                <c:pt idx="4">
                  <c:v>85.8</c:v>
                </c:pt>
                <c:pt idx="5">
                  <c:v>87.12</c:v>
                </c:pt>
                <c:pt idx="6">
                  <c:v>90</c:v>
                </c:pt>
                <c:pt idx="7">
                  <c:v>91.16</c:v>
                </c:pt>
                <c:pt idx="8">
                  <c:v>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Sheet1!$EG$108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Sheet1!$EG$109:$EG$118</c:f>
              <c:numCache>
                <c:formatCode>General</c:formatCode>
                <c:ptCount val="10"/>
                <c:pt idx="0">
                  <c:v>41.56</c:v>
                </c:pt>
                <c:pt idx="1">
                  <c:v>45</c:v>
                </c:pt>
                <c:pt idx="2">
                  <c:v>52.2496072877744</c:v>
                </c:pt>
                <c:pt idx="3">
                  <c:v>55.05</c:v>
                </c:pt>
                <c:pt idx="4">
                  <c:v>58</c:v>
                </c:pt>
                <c:pt idx="5">
                  <c:v>61.11</c:v>
                </c:pt>
                <c:pt idx="6">
                  <c:v>76.63</c:v>
                </c:pt>
                <c:pt idx="7">
                  <c:v>83.55858602</c:v>
                </c:pt>
                <c:pt idx="8">
                  <c:v>82.32748693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Sheet1!$EH$108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Sheet1!$EH$109:$EH$118</c:f>
              <c:numCache>
                <c:formatCode>General</c:formatCode>
                <c:ptCount val="10"/>
                <c:pt idx="0">
                  <c:v>72.5</c:v>
                </c:pt>
                <c:pt idx="1">
                  <c:v>74.1</c:v>
                </c:pt>
                <c:pt idx="2">
                  <c:v>76.5</c:v>
                </c:pt>
                <c:pt idx="3">
                  <c:v>78.3899259259259</c:v>
                </c:pt>
                <c:pt idx="4">
                  <c:v>80.0043</c:v>
                </c:pt>
                <c:pt idx="5">
                  <c:v>84.2415280294352</c:v>
                </c:pt>
                <c:pt idx="6">
                  <c:v>88.4097035040431</c:v>
                </c:pt>
                <c:pt idx="7">
                  <c:v>87.24023275</c:v>
                </c:pt>
                <c:pt idx="8">
                  <c:v>88.10245687</c:v>
                </c:pt>
                <c:pt idx="9">
                  <c:v>89.3570077747426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Sheet1!$EI$108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Sheet1!$EI$109:$EI$118</c:f>
              <c:numCache>
                <c:formatCode>General</c:formatCode>
                <c:ptCount val="10"/>
                <c:pt idx="0">
                  <c:v>82.49</c:v>
                </c:pt>
                <c:pt idx="1">
                  <c:v>86.89</c:v>
                </c:pt>
                <c:pt idx="2">
                  <c:v>88.70999491353</c:v>
                </c:pt>
                <c:pt idx="3">
                  <c:v>89.879997974222</c:v>
                </c:pt>
                <c:pt idx="4">
                  <c:v>91.5144</c:v>
                </c:pt>
                <c:pt idx="5">
                  <c:v>86.5303927529377</c:v>
                </c:pt>
                <c:pt idx="6">
                  <c:v>86.4221333325445</c:v>
                </c:pt>
                <c:pt idx="7">
                  <c:v>87.70364996</c:v>
                </c:pt>
                <c:pt idx="8">
                  <c:v>87.46892907</c:v>
                </c:pt>
                <c:pt idx="9">
                  <c:v>88.8899599985585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Sheet1!$EJ$108</c:f>
              <c:strCache>
                <c:ptCount val="1"/>
                <c:pt idx="0">
                  <c:v>GEO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Sheet1!$EJ$109:$EJ$118</c:f>
              <c:numCache>
                <c:formatCode>General</c:formatCode>
                <c:ptCount val="10"/>
                <c:pt idx="0">
                  <c:v>20.07</c:v>
                </c:pt>
                <c:pt idx="1">
                  <c:v>26.9</c:v>
                </c:pt>
                <c:pt idx="2">
                  <c:v>31.52</c:v>
                </c:pt>
                <c:pt idx="3">
                  <c:v>36.94</c:v>
                </c:pt>
                <c:pt idx="4">
                  <c:v>43.3</c:v>
                </c:pt>
                <c:pt idx="5">
                  <c:v>44</c:v>
                </c:pt>
                <c:pt idx="6">
                  <c:v>47.5697596438736</c:v>
                </c:pt>
                <c:pt idx="7">
                  <c:v>58.4592896118725</c:v>
                </c:pt>
                <c:pt idx="8">
                  <c:v>59.7055045962571</c:v>
                </c:pt>
                <c:pt idx="9">
                  <c:v>62.7179081736957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Sheet1!$EK$108</c:f>
              <c:strCache>
                <c:ptCount val="1"/>
                <c:pt idx="0">
                  <c:v>IDN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Sheet1!$EK$109:$EK$118</c:f>
              <c:numCache>
                <c:formatCode>General</c:formatCode>
                <c:ptCount val="10"/>
                <c:pt idx="0">
                  <c:v>6.92</c:v>
                </c:pt>
                <c:pt idx="1">
                  <c:v>10.92</c:v>
                </c:pt>
                <c:pt idx="2">
                  <c:v>12.28</c:v>
                </c:pt>
                <c:pt idx="3">
                  <c:v>14.52</c:v>
                </c:pt>
                <c:pt idx="4">
                  <c:v>14.94</c:v>
                </c:pt>
                <c:pt idx="5">
                  <c:v>17.14</c:v>
                </c:pt>
                <c:pt idx="6">
                  <c:v>21.9760677113476</c:v>
                </c:pt>
                <c:pt idx="7">
                  <c:v>25.4473537</c:v>
                </c:pt>
                <c:pt idx="8">
                  <c:v>32.2924418958799</c:v>
                </c:pt>
                <c:pt idx="9">
                  <c:v>39.9046386462913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Sheet1!$EL$108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Sheet1!$EL$109:$EL$118</c:f>
              <c:numCache>
                <c:formatCode>General</c:formatCode>
                <c:ptCount val="10"/>
                <c:pt idx="0">
                  <c:v>48.83</c:v>
                </c:pt>
                <c:pt idx="1">
                  <c:v>53.68</c:v>
                </c:pt>
                <c:pt idx="2">
                  <c:v>54.3899983018814</c:v>
                </c:pt>
                <c:pt idx="3">
                  <c:v>55.829997993283</c:v>
                </c:pt>
                <c:pt idx="4">
                  <c:v>58.4593</c:v>
                </c:pt>
                <c:pt idx="5">
                  <c:v>55.6384602242293</c:v>
                </c:pt>
                <c:pt idx="6">
                  <c:v>58.1417349568747</c:v>
                </c:pt>
                <c:pt idx="7">
                  <c:v>61.32425277</c:v>
                </c:pt>
                <c:pt idx="8">
                  <c:v>63.077347</c:v>
                </c:pt>
                <c:pt idx="9">
                  <c:v>74.3871829234822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Sheet1!$EM$108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Sheet1!$EM$109:$EM$118</c:f>
              <c:numCache>
                <c:formatCode>General</c:formatCode>
                <c:ptCount val="10"/>
                <c:pt idx="0">
                  <c:v>66.84</c:v>
                </c:pt>
                <c:pt idx="1">
                  <c:v>68.42</c:v>
                </c:pt>
                <c:pt idx="2">
                  <c:v>69.7499545592245</c:v>
                </c:pt>
                <c:pt idx="3">
                  <c:v>73.1199437663748</c:v>
                </c:pt>
                <c:pt idx="4">
                  <c:v>75.2344</c:v>
                </c:pt>
                <c:pt idx="5">
                  <c:v>75.83</c:v>
                </c:pt>
                <c:pt idx="6">
                  <c:v>79.2006</c:v>
                </c:pt>
                <c:pt idx="7">
                  <c:v>79.84209778</c:v>
                </c:pt>
                <c:pt idx="8">
                  <c:v>80.114077</c:v>
                </c:pt>
                <c:pt idx="9">
                  <c:v>83.5771748630956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Sheet1!$EN$108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Sheet1!$EN$109:$EN$118</c:f>
              <c:numCache>
                <c:formatCode>General</c:formatCode>
                <c:ptCount val="10"/>
                <c:pt idx="0">
                  <c:v>59.76</c:v>
                </c:pt>
                <c:pt idx="1">
                  <c:v>62.12</c:v>
                </c:pt>
                <c:pt idx="2">
                  <c:v>63.6399774002179</c:v>
                </c:pt>
                <c:pt idx="3">
                  <c:v>67.2299893276414</c:v>
                </c:pt>
                <c:pt idx="4">
                  <c:v>68.4529</c:v>
                </c:pt>
                <c:pt idx="5">
                  <c:v>72.13</c:v>
                </c:pt>
                <c:pt idx="6">
                  <c:v>71.378</c:v>
                </c:pt>
                <c:pt idx="7">
                  <c:v>74.37664556</c:v>
                </c:pt>
                <c:pt idx="8">
                  <c:v>77.61525651</c:v>
                </c:pt>
                <c:pt idx="9">
                  <c:v>79.7225827680518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Sheet1!$EO$108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Sheet1!$EO$109:$EO$118</c:f>
              <c:numCache>
                <c:formatCode>General</c:formatCode>
                <c:ptCount val="10"/>
                <c:pt idx="0">
                  <c:v>89.63</c:v>
                </c:pt>
                <c:pt idx="1">
                  <c:v>90.72</c:v>
                </c:pt>
                <c:pt idx="2">
                  <c:v>91.4199957622284</c:v>
                </c:pt>
                <c:pt idx="3">
                  <c:v>92.859992359525</c:v>
                </c:pt>
                <c:pt idx="4">
                  <c:v>93.9564</c:v>
                </c:pt>
                <c:pt idx="5">
                  <c:v>91.666666</c:v>
                </c:pt>
                <c:pt idx="6">
                  <c:v>91.7241379310345</c:v>
                </c:pt>
                <c:pt idx="7">
                  <c:v>90.4109589</c:v>
                </c:pt>
                <c:pt idx="8">
                  <c:v>93.19727891</c:v>
                </c:pt>
                <c:pt idx="9">
                  <c:v>94.7120737217303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Sheet1!$EP$108</c:f>
              <c:strCache>
                <c:ptCount val="1"/>
                <c:pt idx="0">
                  <c:v>PER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Sheet1!$EP$109:$EP$118</c:f>
              <c:numCache>
                <c:formatCode>General</c:formatCode>
                <c:ptCount val="10"/>
                <c:pt idx="0">
                  <c:v>31.4</c:v>
                </c:pt>
                <c:pt idx="1">
                  <c:v>34.77</c:v>
                </c:pt>
                <c:pt idx="2">
                  <c:v>36.01</c:v>
                </c:pt>
                <c:pt idx="3">
                  <c:v>38.2</c:v>
                </c:pt>
                <c:pt idx="4">
                  <c:v>39.2</c:v>
                </c:pt>
                <c:pt idx="5">
                  <c:v>40.2</c:v>
                </c:pt>
                <c:pt idx="6">
                  <c:v>40.8526009090468</c:v>
                </c:pt>
                <c:pt idx="7">
                  <c:v>45.46174069</c:v>
                </c:pt>
                <c:pt idx="8">
                  <c:v>48.72763146</c:v>
                </c:pt>
                <c:pt idx="9">
                  <c:v>52.5403101713654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Sheet1!$EQ$108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Sheet1!$EQ$109:$EQ$118</c:f>
              <c:numCache>
                <c:formatCode>General</c:formatCode>
                <c:ptCount val="10"/>
                <c:pt idx="0">
                  <c:v>58.97</c:v>
                </c:pt>
                <c:pt idx="1">
                  <c:v>62.32</c:v>
                </c:pt>
                <c:pt idx="2">
                  <c:v>61.94999896898</c:v>
                </c:pt>
                <c:pt idx="3">
                  <c:v>62.3099972714691</c:v>
                </c:pt>
                <c:pt idx="4">
                  <c:v>62.8492</c:v>
                </c:pt>
                <c:pt idx="5">
                  <c:v>66.6</c:v>
                </c:pt>
                <c:pt idx="6">
                  <c:v>67.997</c:v>
                </c:pt>
                <c:pt idx="7">
                  <c:v>73.3007041</c:v>
                </c:pt>
                <c:pt idx="8">
                  <c:v>75.98536595</c:v>
                </c:pt>
                <c:pt idx="9">
                  <c:v>77.5417345350006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Sheet1!$ER$108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Sheet1!$ER$109:$ER$118</c:f>
              <c:numCache>
                <c:formatCode>General</c:formatCode>
                <c:ptCount val="10"/>
                <c:pt idx="0">
                  <c:v>48.27</c:v>
                </c:pt>
                <c:pt idx="1">
                  <c:v>53.3</c:v>
                </c:pt>
                <c:pt idx="2">
                  <c:v>55.2499968797194</c:v>
                </c:pt>
                <c:pt idx="3">
                  <c:v>60.3399974868057</c:v>
                </c:pt>
                <c:pt idx="4">
                  <c:v>62.0956</c:v>
                </c:pt>
                <c:pt idx="5">
                  <c:v>64.59</c:v>
                </c:pt>
                <c:pt idx="6">
                  <c:v>68.6329</c:v>
                </c:pt>
                <c:pt idx="7">
                  <c:v>70.42356709</c:v>
                </c:pt>
                <c:pt idx="8">
                  <c:v>73.79121395</c:v>
                </c:pt>
                <c:pt idx="9">
                  <c:v>74.6609681128324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Sheet1!$ES$108</c:f>
              <c:strCache>
                <c:ptCount val="1"/>
                <c:pt idx="0">
                  <c:v>RUS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Sheet1!$ES$109:$ES$118</c:f>
              <c:numCache>
                <c:formatCode>General</c:formatCode>
                <c:ptCount val="10"/>
                <c:pt idx="0">
                  <c:v>29</c:v>
                </c:pt>
                <c:pt idx="1">
                  <c:v>43</c:v>
                </c:pt>
                <c:pt idx="2">
                  <c:v>49</c:v>
                </c:pt>
                <c:pt idx="3">
                  <c:v>63.8</c:v>
                </c:pt>
                <c:pt idx="4">
                  <c:v>67.97</c:v>
                </c:pt>
                <c:pt idx="5">
                  <c:v>70.52</c:v>
                </c:pt>
                <c:pt idx="6">
                  <c:v>70.1</c:v>
                </c:pt>
                <c:pt idx="7">
                  <c:v>73.09143462</c:v>
                </c:pt>
                <c:pt idx="8">
                  <c:v>76.00813853</c:v>
                </c:pt>
                <c:pt idx="9">
                  <c:v>80.8647214200397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Sheet1!$ET$108</c:f>
              <c:strCache>
                <c:ptCount val="1"/>
                <c:pt idx="0">
                  <c:v>SRB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Sheet1!$ET$109:$ET$118</c:f>
              <c:numCache>
                <c:formatCode>General</c:formatCode>
                <c:ptCount val="10"/>
                <c:pt idx="0">
                  <c:v>38.1</c:v>
                </c:pt>
                <c:pt idx="1">
                  <c:v>40.9</c:v>
                </c:pt>
                <c:pt idx="2">
                  <c:v>42.2</c:v>
                </c:pt>
                <c:pt idx="3">
                  <c:v>48.1</c:v>
                </c:pt>
                <c:pt idx="4">
                  <c:v>53.450364175</c:v>
                </c:pt>
                <c:pt idx="5">
                  <c:v>62.0750804639377</c:v>
                </c:pt>
                <c:pt idx="6">
                  <c:v>65.3170254003801</c:v>
                </c:pt>
                <c:pt idx="7">
                  <c:v>67.05684137</c:v>
                </c:pt>
                <c:pt idx="8">
                  <c:v>70.33083553</c:v>
                </c:pt>
                <c:pt idx="9">
                  <c:v>73.360709154564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Sheet1!$EU$108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Sheet1!$EU$109:$EU$118</c:f>
              <c:numCache>
                <c:formatCode>General</c:formatCode>
                <c:ptCount val="10"/>
                <c:pt idx="0">
                  <c:v>70</c:v>
                </c:pt>
                <c:pt idx="1">
                  <c:v>75.71</c:v>
                </c:pt>
                <c:pt idx="2">
                  <c:v>74.4399971746757</c:v>
                </c:pt>
                <c:pt idx="3">
                  <c:v>76.7099901181121</c:v>
                </c:pt>
                <c:pt idx="4">
                  <c:v>77.8826</c:v>
                </c:pt>
                <c:pt idx="5">
                  <c:v>79.98</c:v>
                </c:pt>
                <c:pt idx="6">
                  <c:v>77.6347</c:v>
                </c:pt>
                <c:pt idx="7">
                  <c:v>80.47585728</c:v>
                </c:pt>
                <c:pt idx="8">
                  <c:v>81.62566752</c:v>
                </c:pt>
                <c:pt idx="9">
                  <c:v>80.660335563768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Sheet1!$EV$108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Sheet1!$EV$109:$EV$118</c:f>
              <c:numCache>
                <c:formatCode>General</c:formatCode>
                <c:ptCount val="10"/>
                <c:pt idx="0">
                  <c:v>62.4</c:v>
                </c:pt>
                <c:pt idx="1">
                  <c:v>65.8</c:v>
                </c:pt>
                <c:pt idx="2">
                  <c:v>67.0899993926581</c:v>
                </c:pt>
                <c:pt idx="3">
                  <c:v>69.8099999420024</c:v>
                </c:pt>
                <c:pt idx="4">
                  <c:v>71.635</c:v>
                </c:pt>
                <c:pt idx="5">
                  <c:v>76.19</c:v>
                </c:pt>
                <c:pt idx="6">
                  <c:v>78.6896</c:v>
                </c:pt>
                <c:pt idx="7">
                  <c:v>80.56133294</c:v>
                </c:pt>
                <c:pt idx="8">
                  <c:v>84.6022428</c:v>
                </c:pt>
                <c:pt idx="9">
                  <c:v>86.1072355256591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Sheet1!$EW$108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Sheet1!$EW$109:$EW$118</c:f>
              <c:numCache>
                <c:formatCode>General</c:formatCode>
                <c:ptCount val="10"/>
                <c:pt idx="0">
                  <c:v>71</c:v>
                </c:pt>
                <c:pt idx="1">
                  <c:v>71.69</c:v>
                </c:pt>
                <c:pt idx="2">
                  <c:v>69.7294607619268</c:v>
                </c:pt>
                <c:pt idx="3">
                  <c:v>74.7</c:v>
                </c:pt>
                <c:pt idx="4">
                  <c:v>71.4</c:v>
                </c:pt>
                <c:pt idx="5">
                  <c:v>73</c:v>
                </c:pt>
                <c:pt idx="6">
                  <c:v>74.5542024462761</c:v>
                </c:pt>
                <c:pt idx="7">
                  <c:v>85.5444212887222</c:v>
                </c:pt>
                <c:pt idx="8">
                  <c:v>87.2661128245915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073466"/>
        <c:axId val="21666367"/>
      </c:lineChart>
      <c:catAx>
        <c:axId val="970734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666367"/>
        <c:crosses val="autoZero"/>
        <c:auto val="1"/>
        <c:lblAlgn val="ctr"/>
        <c:lblOffset val="100"/>
        <c:noMultiLvlLbl val="0"/>
      </c:catAx>
      <c:valAx>
        <c:axId val="216663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0734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Sheet1!$EP$30</c:f>
              <c:strCache>
                <c:ptCount val="1"/>
                <c:pt idx="0">
                  <c:v>BRA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Sheet1!$EP$31:$EP$40</c:f>
              <c:numCache>
                <c:formatCode>General</c:formatCode>
                <c:ptCount val="10"/>
                <c:pt idx="0">
                  <c:v>14.1372</c:v>
                </c:pt>
                <c:pt idx="1">
                  <c:v>15.3004</c:v>
                </c:pt>
                <c:pt idx="2">
                  <c:v>14.4473</c:v>
                </c:pt>
                <c:pt idx="3">
                  <c:v>13.6362</c:v>
                </c:pt>
                <c:pt idx="4">
                  <c:v>14.0682</c:v>
                </c:pt>
                <c:pt idx="5">
                  <c:v>12.7828</c:v>
                </c:pt>
                <c:pt idx="6">
                  <c:v>12.1851</c:v>
                </c:pt>
                <c:pt idx="7">
                  <c:v>12.044</c:v>
                </c:pt>
                <c:pt idx="8">
                  <c:v>12.6992</c:v>
                </c:pt>
                <c:pt idx="9">
                  <c:v>12.834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Sheet1!$EQ$30</c:f>
              <c:strCache>
                <c:ptCount val="1"/>
                <c:pt idx="0">
                  <c:v>BGR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Sheet1!$EQ$31:$EQ$40</c:f>
              <c:numCache>
                <c:formatCode>General</c:formatCode>
                <c:ptCount val="10"/>
                <c:pt idx="0">
                  <c:v>3.16009</c:v>
                </c:pt>
                <c:pt idx="1">
                  <c:v>4.32435</c:v>
                </c:pt>
                <c:pt idx="2">
                  <c:v>5.33284</c:v>
                </c:pt>
                <c:pt idx="3">
                  <c:v>5.66221</c:v>
                </c:pt>
                <c:pt idx="4">
                  <c:v>6.92573</c:v>
                </c:pt>
                <c:pt idx="5">
                  <c:v>8.31742</c:v>
                </c:pt>
                <c:pt idx="6">
                  <c:v>9.74802</c:v>
                </c:pt>
                <c:pt idx="7">
                  <c:v>10.5425</c:v>
                </c:pt>
                <c:pt idx="8">
                  <c:v>11.4281</c:v>
                </c:pt>
                <c:pt idx="9">
                  <c:v>12.5324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Sheet1!$ER$30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Sheet1!$ER$31:$ER$40</c:f>
              <c:numCache>
                <c:formatCode>General</c:formatCode>
                <c:ptCount val="10"/>
                <c:pt idx="0">
                  <c:v>52.9916</c:v>
                </c:pt>
                <c:pt idx="1">
                  <c:v>73.4062</c:v>
                </c:pt>
                <c:pt idx="2">
                  <c:v>73.7139</c:v>
                </c:pt>
                <c:pt idx="3">
                  <c:v>69.1463</c:v>
                </c:pt>
                <c:pt idx="4">
                  <c:v>75.4844</c:v>
                </c:pt>
                <c:pt idx="5">
                  <c:v>75.8731</c:v>
                </c:pt>
                <c:pt idx="6">
                  <c:v>80.0611</c:v>
                </c:pt>
                <c:pt idx="7">
                  <c:v>83.9609</c:v>
                </c:pt>
                <c:pt idx="8">
                  <c:v>90.5408</c:v>
                </c:pt>
                <c:pt idx="9">
                  <c:v>94.6528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Sheet1!$ES$30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Sheet1!$ES$31:$ES$40</c:f>
              <c:numCache>
                <c:formatCode>General</c:formatCode>
                <c:ptCount val="10"/>
                <c:pt idx="0">
                  <c:v>49.8474</c:v>
                </c:pt>
                <c:pt idx="1">
                  <c:v>61.928</c:v>
                </c:pt>
                <c:pt idx="2">
                  <c:v>62.4251</c:v>
                </c:pt>
                <c:pt idx="3">
                  <c:v>57.7257</c:v>
                </c:pt>
                <c:pt idx="4">
                  <c:v>59.6902</c:v>
                </c:pt>
                <c:pt idx="5">
                  <c:v>61.9154</c:v>
                </c:pt>
                <c:pt idx="6">
                  <c:v>67.6069</c:v>
                </c:pt>
                <c:pt idx="7">
                  <c:v>68.5648</c:v>
                </c:pt>
                <c:pt idx="8">
                  <c:v>68.7853</c:v>
                </c:pt>
                <c:pt idx="9">
                  <c:v>72.0403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Sheet1!$ET$30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Sheet1!$ET$31:$ET$40</c:f>
              <c:numCache>
                <c:formatCode>General</c:formatCode>
                <c:ptCount val="10"/>
                <c:pt idx="0">
                  <c:v>5.5769</c:v>
                </c:pt>
                <c:pt idx="1">
                  <c:v>8.27592</c:v>
                </c:pt>
                <c:pt idx="2">
                  <c:v>9.00908</c:v>
                </c:pt>
                <c:pt idx="3">
                  <c:v>8.37296</c:v>
                </c:pt>
                <c:pt idx="4">
                  <c:v>9.83156</c:v>
                </c:pt>
                <c:pt idx="5">
                  <c:v>10.8907</c:v>
                </c:pt>
                <c:pt idx="6">
                  <c:v>12.6731</c:v>
                </c:pt>
                <c:pt idx="7">
                  <c:v>14.3478</c:v>
                </c:pt>
                <c:pt idx="8">
                  <c:v>15.9961</c:v>
                </c:pt>
                <c:pt idx="9">
                  <c:v>17.0846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Sheet1!$EU$30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Sheet1!$EU$31:$EU$40</c:f>
              <c:numCache>
                <c:formatCode>General</c:formatCode>
                <c:ptCount val="10"/>
                <c:pt idx="0">
                  <c:v>67.9409</c:v>
                </c:pt>
                <c:pt idx="1">
                  <c:v>82.2863</c:v>
                </c:pt>
                <c:pt idx="2">
                  <c:v>87.7023</c:v>
                </c:pt>
                <c:pt idx="3">
                  <c:v>50.5333</c:v>
                </c:pt>
                <c:pt idx="4">
                  <c:v>53.6941</c:v>
                </c:pt>
                <c:pt idx="5">
                  <c:v>56.8118</c:v>
                </c:pt>
                <c:pt idx="6">
                  <c:v>59.6694</c:v>
                </c:pt>
                <c:pt idx="7">
                  <c:v>58.2415</c:v>
                </c:pt>
                <c:pt idx="8">
                  <c:v>59.2036</c:v>
                </c:pt>
                <c:pt idx="9">
                  <c:v>60.4867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Sheet1!$EV$30</c:f>
              <c:strCache>
                <c:ptCount val="1"/>
                <c:pt idx="0">
                  <c:v>IDN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Sheet1!$EV$31:$EV$40</c:f>
              <c:numCache>
                <c:formatCode>General</c:formatCode>
                <c:ptCount val="10"/>
                <c:pt idx="0">
                  <c:v>1.59838</c:v>
                </c:pt>
                <c:pt idx="1">
                  <c:v>1.79759</c:v>
                </c:pt>
                <c:pt idx="2">
                  <c:v>1.83155</c:v>
                </c:pt>
                <c:pt idx="3">
                  <c:v>1.74347</c:v>
                </c:pt>
                <c:pt idx="4">
                  <c:v>1.78453</c:v>
                </c:pt>
                <c:pt idx="5">
                  <c:v>1.65093</c:v>
                </c:pt>
                <c:pt idx="6">
                  <c:v>1.76107</c:v>
                </c:pt>
                <c:pt idx="7">
                  <c:v>1.73607</c:v>
                </c:pt>
                <c:pt idx="8">
                  <c:v>1.84479</c:v>
                </c:pt>
                <c:pt idx="9">
                  <c:v>1.87863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Sheet1!$EW$30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Sheet1!$EW$31:$EW$40</c:f>
              <c:numCache>
                <c:formatCode>General</c:formatCode>
                <c:ptCount val="10"/>
                <c:pt idx="0">
                  <c:v>3.89273</c:v>
                </c:pt>
                <c:pt idx="1">
                  <c:v>4.75267</c:v>
                </c:pt>
                <c:pt idx="2">
                  <c:v>5.29404</c:v>
                </c:pt>
                <c:pt idx="3">
                  <c:v>5.65848</c:v>
                </c:pt>
                <c:pt idx="4">
                  <c:v>6.62592</c:v>
                </c:pt>
                <c:pt idx="5">
                  <c:v>7.38209</c:v>
                </c:pt>
                <c:pt idx="6">
                  <c:v>8.2724</c:v>
                </c:pt>
                <c:pt idx="7">
                  <c:v>8.61717</c:v>
                </c:pt>
                <c:pt idx="8">
                  <c:v>9.27694</c:v>
                </c:pt>
                <c:pt idx="9">
                  <c:v>9.70883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Sheet1!$EX$30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Sheet1!$EX$31:$EX$40</c:f>
              <c:numCache>
                <c:formatCode>General</c:formatCode>
                <c:ptCount val="10"/>
                <c:pt idx="0">
                  <c:v>2.24253</c:v>
                </c:pt>
                <c:pt idx="1">
                  <c:v>4.27537</c:v>
                </c:pt>
                <c:pt idx="2">
                  <c:v>6.58127</c:v>
                </c:pt>
                <c:pt idx="3">
                  <c:v>6.16396</c:v>
                </c:pt>
                <c:pt idx="4">
                  <c:v>7.62996</c:v>
                </c:pt>
                <c:pt idx="5">
                  <c:v>8.44948</c:v>
                </c:pt>
                <c:pt idx="6">
                  <c:v>9.82731</c:v>
                </c:pt>
                <c:pt idx="7">
                  <c:v>11.0303</c:v>
                </c:pt>
                <c:pt idx="8">
                  <c:v>12.6538</c:v>
                </c:pt>
                <c:pt idx="9">
                  <c:v>13.7206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Sheet1!$EY$30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Sheet1!$EY$31:$EY$40</c:f>
              <c:numCache>
                <c:formatCode>General</c:formatCode>
                <c:ptCount val="10"/>
                <c:pt idx="0">
                  <c:v>2.04744</c:v>
                </c:pt>
                <c:pt idx="1">
                  <c:v>3.59298</c:v>
                </c:pt>
                <c:pt idx="2">
                  <c:v>4.04654</c:v>
                </c:pt>
                <c:pt idx="3">
                  <c:v>3.86462</c:v>
                </c:pt>
                <c:pt idx="4">
                  <c:v>4.28784</c:v>
                </c:pt>
                <c:pt idx="5">
                  <c:v>4.60706</c:v>
                </c:pt>
                <c:pt idx="6">
                  <c:v>5.2472</c:v>
                </c:pt>
                <c:pt idx="7">
                  <c:v>5.82997</c:v>
                </c:pt>
                <c:pt idx="8">
                  <c:v>6.62577</c:v>
                </c:pt>
                <c:pt idx="9">
                  <c:v>7.13948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Sheet1!$EZ$30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Sheet1!$EZ$31:$EZ$40</c:f>
              <c:numCache>
                <c:formatCode>General</c:formatCode>
                <c:ptCount val="10"/>
                <c:pt idx="0">
                  <c:v>93.4304</c:v>
                </c:pt>
                <c:pt idx="1">
                  <c:v>110.981</c:v>
                </c:pt>
                <c:pt idx="2">
                  <c:v>121.152</c:v>
                </c:pt>
                <c:pt idx="3">
                  <c:v>127.819</c:v>
                </c:pt>
                <c:pt idx="4">
                  <c:v>145.116</c:v>
                </c:pt>
                <c:pt idx="5">
                  <c:v>148.896</c:v>
                </c:pt>
                <c:pt idx="6">
                  <c:v>173.349</c:v>
                </c:pt>
                <c:pt idx="7">
                  <c:v>170.42</c:v>
                </c:pt>
                <c:pt idx="8">
                  <c:v>182.229</c:v>
                </c:pt>
                <c:pt idx="9">
                  <c:v>196.866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Sheet1!$FA$30</c:f>
              <c:strCache>
                <c:ptCount val="1"/>
                <c:pt idx="0">
                  <c:v>PER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Sheet1!$FA$31:$FA$40</c:f>
              <c:numCache>
                <c:formatCode>General</c:formatCode>
                <c:ptCount val="10"/>
                <c:pt idx="0">
                  <c:v>13.8623</c:v>
                </c:pt>
                <c:pt idx="1">
                  <c:v>18.7704</c:v>
                </c:pt>
                <c:pt idx="2">
                  <c:v>20.5486</c:v>
                </c:pt>
                <c:pt idx="3">
                  <c:v>17.4023</c:v>
                </c:pt>
                <c:pt idx="4">
                  <c:v>19.0337</c:v>
                </c:pt>
                <c:pt idx="5">
                  <c:v>18.6886</c:v>
                </c:pt>
                <c:pt idx="6">
                  <c:v>19.9465</c:v>
                </c:pt>
                <c:pt idx="7">
                  <c:v>20.7113</c:v>
                </c:pt>
                <c:pt idx="8">
                  <c:v>20.7635</c:v>
                </c:pt>
                <c:pt idx="9">
                  <c:v>22.3645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Sheet1!$FB$30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Sheet1!$FB$31:$FB$40</c:f>
              <c:numCache>
                <c:formatCode>General</c:formatCode>
                <c:ptCount val="10"/>
                <c:pt idx="0">
                  <c:v>10.8312</c:v>
                </c:pt>
                <c:pt idx="1">
                  <c:v>13.0476</c:v>
                </c:pt>
                <c:pt idx="2">
                  <c:v>15.3229</c:v>
                </c:pt>
                <c:pt idx="3">
                  <c:v>14.5366</c:v>
                </c:pt>
                <c:pt idx="4">
                  <c:v>16.7737</c:v>
                </c:pt>
                <c:pt idx="5">
                  <c:v>18.2026</c:v>
                </c:pt>
                <c:pt idx="6">
                  <c:v>8.73185</c:v>
                </c:pt>
                <c:pt idx="7">
                  <c:v>7.92621</c:v>
                </c:pt>
                <c:pt idx="8">
                  <c:v>8.27521</c:v>
                </c:pt>
                <c:pt idx="9">
                  <c:v>9.0602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Sheet1!$FC$30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Sheet1!$FC$31:$FC$40</c:f>
              <c:numCache>
                <c:formatCode>General</c:formatCode>
                <c:ptCount val="10"/>
                <c:pt idx="0">
                  <c:v>12.2332</c:v>
                </c:pt>
                <c:pt idx="1">
                  <c:v>13.3279</c:v>
                </c:pt>
                <c:pt idx="2">
                  <c:v>11.755</c:v>
                </c:pt>
                <c:pt idx="3">
                  <c:v>7.51438</c:v>
                </c:pt>
                <c:pt idx="4">
                  <c:v>8.59333</c:v>
                </c:pt>
                <c:pt idx="5">
                  <c:v>8.90238</c:v>
                </c:pt>
                <c:pt idx="6">
                  <c:v>10.1146</c:v>
                </c:pt>
                <c:pt idx="7">
                  <c:v>10.1018</c:v>
                </c:pt>
                <c:pt idx="8">
                  <c:v>9.9035</c:v>
                </c:pt>
                <c:pt idx="9">
                  <c:v>10.1236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Sheet1!$FD$30</c:f>
              <c:strCache>
                <c:ptCount val="1"/>
                <c:pt idx="0">
                  <c:v>RUS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Sheet1!$FD$31:$FD$40</c:f>
              <c:numCache>
                <c:formatCode>General</c:formatCode>
                <c:ptCount val="10"/>
                <c:pt idx="0">
                  <c:v>1.29081</c:v>
                </c:pt>
                <c:pt idx="1">
                  <c:v>1.75907</c:v>
                </c:pt>
                <c:pt idx="2">
                  <c:v>1.80403</c:v>
                </c:pt>
                <c:pt idx="3">
                  <c:v>1.98061</c:v>
                </c:pt>
                <c:pt idx="4">
                  <c:v>2.26993</c:v>
                </c:pt>
                <c:pt idx="5">
                  <c:v>2.80588</c:v>
                </c:pt>
                <c:pt idx="6">
                  <c:v>2.7509</c:v>
                </c:pt>
                <c:pt idx="7">
                  <c:v>3.46847</c:v>
                </c:pt>
                <c:pt idx="8">
                  <c:v>4.01723</c:v>
                </c:pt>
                <c:pt idx="9">
                  <c:v>4.22146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Sheet1!$FE$30</c:f>
              <c:strCache>
                <c:ptCount val="1"/>
                <c:pt idx="0">
                  <c:v>SRB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Sheet1!$FE$31:$FE$40</c:f>
              <c:numCache>
                <c:formatCode>General</c:formatCode>
                <c:ptCount val="10"/>
                <c:pt idx="0">
                  <c:v>0.159556</c:v>
                </c:pt>
                <c:pt idx="1">
                  <c:v>0.235514</c:v>
                </c:pt>
                <c:pt idx="2">
                  <c:v>0.303415</c:v>
                </c:pt>
                <c:pt idx="3">
                  <c:v>0.344724</c:v>
                </c:pt>
                <c:pt idx="4">
                  <c:v>0.420238</c:v>
                </c:pt>
                <c:pt idx="5">
                  <c:v>0.478034</c:v>
                </c:pt>
                <c:pt idx="6">
                  <c:v>0.567233</c:v>
                </c:pt>
                <c:pt idx="7">
                  <c:v>0.670217</c:v>
                </c:pt>
                <c:pt idx="8">
                  <c:v>0.725461</c:v>
                </c:pt>
                <c:pt idx="9">
                  <c:v>0.761405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Sheet1!$FF$30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Sheet1!$FF$31:$FF$40</c:f>
              <c:numCache>
                <c:formatCode>General</c:formatCode>
                <c:ptCount val="10"/>
                <c:pt idx="0">
                  <c:v>4.63404</c:v>
                </c:pt>
                <c:pt idx="1">
                  <c:v>6.19422</c:v>
                </c:pt>
                <c:pt idx="2">
                  <c:v>7.22438</c:v>
                </c:pt>
                <c:pt idx="3">
                  <c:v>8.20996</c:v>
                </c:pt>
                <c:pt idx="4">
                  <c:v>9.3758</c:v>
                </c:pt>
                <c:pt idx="5">
                  <c:v>9.70421</c:v>
                </c:pt>
                <c:pt idx="6">
                  <c:v>10.4403</c:v>
                </c:pt>
                <c:pt idx="7">
                  <c:v>10.1556</c:v>
                </c:pt>
                <c:pt idx="8">
                  <c:v>11.1219</c:v>
                </c:pt>
                <c:pt idx="9">
                  <c:v>11.7576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Sheet1!$FG$30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Sheet1!$FG$31:$FG$40</c:f>
              <c:numCache>
                <c:formatCode>General</c:formatCode>
                <c:ptCount val="10"/>
                <c:pt idx="0">
                  <c:v>7.12974</c:v>
                </c:pt>
                <c:pt idx="1">
                  <c:v>7.95587</c:v>
                </c:pt>
                <c:pt idx="2">
                  <c:v>7.94229</c:v>
                </c:pt>
                <c:pt idx="3">
                  <c:v>7.85717</c:v>
                </c:pt>
                <c:pt idx="4">
                  <c:v>8.37861</c:v>
                </c:pt>
                <c:pt idx="5">
                  <c:v>9.0764</c:v>
                </c:pt>
                <c:pt idx="6">
                  <c:v>9.69137</c:v>
                </c:pt>
                <c:pt idx="7">
                  <c:v>9.60797</c:v>
                </c:pt>
                <c:pt idx="8">
                  <c:v>9.49172</c:v>
                </c:pt>
                <c:pt idx="9">
                  <c:v>9.43421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Sheet1!$FH$30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Sheet1!$FH$31:$FH$40</c:f>
              <c:numCache>
                <c:formatCode>General</c:formatCode>
                <c:ptCount val="10"/>
                <c:pt idx="0">
                  <c:v>94.9747</c:v>
                </c:pt>
                <c:pt idx="1">
                  <c:v>112.326</c:v>
                </c:pt>
                <c:pt idx="2">
                  <c:v>119.817</c:v>
                </c:pt>
                <c:pt idx="3">
                  <c:v>116.712</c:v>
                </c:pt>
                <c:pt idx="4">
                  <c:v>123.379</c:v>
                </c:pt>
                <c:pt idx="5">
                  <c:v>135.725</c:v>
                </c:pt>
                <c:pt idx="6">
                  <c:v>136.844</c:v>
                </c:pt>
                <c:pt idx="7">
                  <c:v>131.879</c:v>
                </c:pt>
                <c:pt idx="8">
                  <c:v>135.789</c:v>
                </c:pt>
                <c:pt idx="9">
                  <c:v>144.565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028360"/>
        <c:axId val="81085651"/>
      </c:lineChart>
      <c:catAx>
        <c:axId val="2702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085651"/>
        <c:crosses val="autoZero"/>
        <c:auto val="1"/>
        <c:lblAlgn val="ctr"/>
        <c:lblOffset val="100"/>
        <c:noMultiLvlLbl val="0"/>
      </c:catAx>
      <c:valAx>
        <c:axId val="810856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0283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61</xdr:col>
      <xdr:colOff>213120</xdr:colOff>
      <xdr:row>33</xdr:row>
      <xdr:rowOff>95040</xdr:rowOff>
    </xdr:from>
    <xdr:to>
      <xdr:col>68</xdr:col>
      <xdr:colOff>263520</xdr:colOff>
      <xdr:row>53</xdr:row>
      <xdr:rowOff>81720</xdr:rowOff>
    </xdr:to>
    <xdr:graphicFrame>
      <xdr:nvGraphicFramePr>
        <xdr:cNvPr id="0" name=""/>
        <xdr:cNvGraphicFramePr/>
      </xdr:nvGraphicFramePr>
      <xdr:xfrm>
        <a:off x="50335920" y="5459400"/>
        <a:ext cx="580248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137</xdr:col>
      <xdr:colOff>678600</xdr:colOff>
      <xdr:row>36</xdr:row>
      <xdr:rowOff>9720</xdr:rowOff>
    </xdr:from>
    <xdr:to>
      <xdr:col>144</xdr:col>
      <xdr:colOff>716400</xdr:colOff>
      <xdr:row>55</xdr:row>
      <xdr:rowOff>161280</xdr:rowOff>
    </xdr:to>
    <xdr:graphicFrame>
      <xdr:nvGraphicFramePr>
        <xdr:cNvPr id="1" name=""/>
        <xdr:cNvGraphicFramePr/>
      </xdr:nvGraphicFramePr>
      <xdr:xfrm>
        <a:off x="113249880" y="5861880"/>
        <a:ext cx="578988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137</xdr:col>
      <xdr:colOff>777600</xdr:colOff>
      <xdr:row>59</xdr:row>
      <xdr:rowOff>85680</xdr:rowOff>
    </xdr:from>
    <xdr:to>
      <xdr:col>144</xdr:col>
      <xdr:colOff>815400</xdr:colOff>
      <xdr:row>79</xdr:row>
      <xdr:rowOff>74520</xdr:rowOff>
    </xdr:to>
    <xdr:graphicFrame>
      <xdr:nvGraphicFramePr>
        <xdr:cNvPr id="2" name=""/>
        <xdr:cNvGraphicFramePr/>
      </xdr:nvGraphicFramePr>
      <xdr:xfrm>
        <a:off x="113348880" y="9676440"/>
        <a:ext cx="578988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138</xdr:col>
      <xdr:colOff>629280</xdr:colOff>
      <xdr:row>82</xdr:row>
      <xdr:rowOff>114480</xdr:rowOff>
    </xdr:from>
    <xdr:to>
      <xdr:col>145</xdr:col>
      <xdr:colOff>667080</xdr:colOff>
      <xdr:row>102</xdr:row>
      <xdr:rowOff>103320</xdr:rowOff>
    </xdr:to>
    <xdr:graphicFrame>
      <xdr:nvGraphicFramePr>
        <xdr:cNvPr id="3" name=""/>
        <xdr:cNvGraphicFramePr/>
      </xdr:nvGraphicFramePr>
      <xdr:xfrm>
        <a:off x="114022440" y="13444200"/>
        <a:ext cx="578952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145</xdr:col>
      <xdr:colOff>754200</xdr:colOff>
      <xdr:row>127</xdr:row>
      <xdr:rowOff>89640</xdr:rowOff>
    </xdr:from>
    <xdr:to>
      <xdr:col>152</xdr:col>
      <xdr:colOff>796320</xdr:colOff>
      <xdr:row>147</xdr:row>
      <xdr:rowOff>76680</xdr:rowOff>
    </xdr:to>
    <xdr:graphicFrame>
      <xdr:nvGraphicFramePr>
        <xdr:cNvPr id="4" name=""/>
        <xdr:cNvGraphicFramePr/>
      </xdr:nvGraphicFramePr>
      <xdr:xfrm>
        <a:off x="119899080" y="20734560"/>
        <a:ext cx="57938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149</xdr:col>
      <xdr:colOff>495000</xdr:colOff>
      <xdr:row>42</xdr:row>
      <xdr:rowOff>9360</xdr:rowOff>
    </xdr:from>
    <xdr:to>
      <xdr:col>156</xdr:col>
      <xdr:colOff>504360</xdr:colOff>
      <xdr:row>61</xdr:row>
      <xdr:rowOff>162360</xdr:rowOff>
    </xdr:to>
    <xdr:graphicFrame>
      <xdr:nvGraphicFramePr>
        <xdr:cNvPr id="5" name=""/>
        <xdr:cNvGraphicFramePr/>
      </xdr:nvGraphicFramePr>
      <xdr:xfrm>
        <a:off x="122926680" y="6836760"/>
        <a:ext cx="57610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hdr.undp.org/en/data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O118"/>
  <sheetViews>
    <sheetView showFormulas="false" showGridLines="true" showRowColHeaders="true" showZeros="true" rightToLeft="false" tabSelected="true" showOutlineSymbols="true" defaultGridColor="true" view="normal" topLeftCell="BO1" colorId="64" zoomScale="100" zoomScaleNormal="100" zoomScalePageLayoutView="100" workbookViewId="0">
      <selection pane="topLeft" activeCell="BY9" activeCellId="0" sqref="BY9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/>
      <c r="H1" s="3" t="s">
        <v>4</v>
      </c>
      <c r="I1" s="3"/>
      <c r="J1" s="3"/>
      <c r="K1" s="3"/>
      <c r="L1" s="3"/>
      <c r="M1" s="3"/>
      <c r="Q1" s="4" t="s">
        <v>5</v>
      </c>
      <c r="R1" s="4"/>
      <c r="S1" s="4"/>
      <c r="T1" s="4"/>
      <c r="U1" s="4"/>
      <c r="V1" s="4"/>
      <c r="W1" s="4"/>
      <c r="X1" s="4"/>
      <c r="Y1" s="4"/>
      <c r="Z1" s="4"/>
      <c r="AA1" s="5" t="s">
        <v>6</v>
      </c>
      <c r="AB1" s="5"/>
      <c r="AC1" s="5"/>
      <c r="AD1" s="5"/>
      <c r="AE1" s="5"/>
      <c r="AF1" s="5"/>
      <c r="AG1" s="5"/>
      <c r="AH1" s="5"/>
      <c r="AI1" s="5"/>
      <c r="AJ1" s="5"/>
      <c r="AK1" s="6" t="s">
        <v>7</v>
      </c>
      <c r="AL1" s="6"/>
      <c r="AM1" s="6"/>
      <c r="AN1" s="6"/>
      <c r="AO1" s="6"/>
      <c r="AP1" s="6"/>
      <c r="AQ1" s="6"/>
      <c r="AR1" s="6"/>
      <c r="AS1" s="6"/>
      <c r="AT1" s="6"/>
      <c r="AU1" s="7" t="s">
        <v>8</v>
      </c>
      <c r="AV1" s="7"/>
      <c r="AW1" s="7"/>
      <c r="AX1" s="7"/>
      <c r="AY1" s="7"/>
      <c r="AZ1" s="7"/>
      <c r="BA1" s="7"/>
      <c r="BB1" s="7"/>
      <c r="BC1" s="7"/>
      <c r="BD1" s="7"/>
      <c r="BE1" s="8" t="s">
        <v>9</v>
      </c>
      <c r="BF1" s="8"/>
      <c r="BG1" s="8"/>
      <c r="BH1" s="8"/>
      <c r="BI1" s="8"/>
      <c r="BJ1" s="8"/>
      <c r="BK1" s="8"/>
      <c r="BL1" s="8"/>
      <c r="BM1" s="8"/>
      <c r="BN1" s="8"/>
      <c r="BO1" s="9" t="s">
        <v>10</v>
      </c>
      <c r="BP1" s="9"/>
      <c r="BQ1" s="9"/>
      <c r="BR1" s="9"/>
      <c r="BS1" s="9"/>
      <c r="BT1" s="9"/>
      <c r="BU1" s="9"/>
      <c r="BV1" s="9"/>
      <c r="BW1" s="9"/>
      <c r="BX1" s="9"/>
      <c r="CD1" s="3" t="s">
        <v>11</v>
      </c>
      <c r="CE1" s="3"/>
      <c r="CF1" s="3"/>
      <c r="CG1" s="3"/>
      <c r="CH1" s="3"/>
      <c r="CI1" s="3"/>
      <c r="CM1" s="2" t="s">
        <v>12</v>
      </c>
      <c r="CR1" s="3" t="s">
        <v>13</v>
      </c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P1" s="3" t="s">
        <v>14</v>
      </c>
      <c r="DQ1" s="3"/>
      <c r="DR1" s="3"/>
      <c r="DS1" s="3"/>
      <c r="DT1" s="3"/>
      <c r="DU1" s="3"/>
      <c r="DV1" s="3"/>
      <c r="DW1" s="3"/>
      <c r="DX1" s="3"/>
      <c r="DY1" s="3"/>
      <c r="DZ1" s="3"/>
      <c r="ED1" s="3" t="s">
        <v>15</v>
      </c>
      <c r="EE1" s="3"/>
      <c r="EF1" s="3"/>
      <c r="EG1" s="3"/>
      <c r="EH1" s="3"/>
      <c r="EI1" s="3"/>
      <c r="EJ1" s="3"/>
      <c r="EK1" s="3"/>
      <c r="EL1" s="3"/>
      <c r="EM1" s="3"/>
      <c r="ER1" s="3" t="s">
        <v>16</v>
      </c>
      <c r="ES1" s="3"/>
      <c r="ET1" s="3"/>
      <c r="EU1" s="3"/>
      <c r="EV1" s="3"/>
      <c r="EW1" s="3"/>
      <c r="EX1" s="3"/>
      <c r="EY1" s="3"/>
      <c r="EZ1" s="3"/>
      <c r="FA1" s="3"/>
      <c r="FB1" s="3"/>
      <c r="FG1" s="2" t="s">
        <v>17</v>
      </c>
      <c r="FM1" s="2" t="s">
        <v>18</v>
      </c>
      <c r="FO1" s="2" t="s">
        <v>19</v>
      </c>
    </row>
    <row r="2" customFormat="false" ht="12.8" hidden="false" customHeight="false" outlineLevel="0" collapsed="false">
      <c r="C2" s="10" t="n">
        <v>2018</v>
      </c>
      <c r="D2" s="10" t="n">
        <v>2018</v>
      </c>
      <c r="E2" s="2"/>
      <c r="H2" s="10" t="n">
        <v>2013</v>
      </c>
      <c r="I2" s="10" t="n">
        <v>2014</v>
      </c>
      <c r="J2" s="10" t="n">
        <v>2015</v>
      </c>
      <c r="K2" s="10" t="n">
        <v>2016</v>
      </c>
      <c r="L2" s="10" t="n">
        <v>2017</v>
      </c>
      <c r="M2" s="11" t="n">
        <v>2018</v>
      </c>
      <c r="Q2" s="10" t="n">
        <v>2009</v>
      </c>
      <c r="R2" s="10" t="n">
        <v>2010</v>
      </c>
      <c r="S2" s="10" t="n">
        <v>2011</v>
      </c>
      <c r="T2" s="10" t="n">
        <v>2012</v>
      </c>
      <c r="U2" s="10" t="n">
        <v>2013</v>
      </c>
      <c r="V2" s="10" t="n">
        <v>2014</v>
      </c>
      <c r="W2" s="10" t="n">
        <v>2015</v>
      </c>
      <c r="X2" s="10" t="n">
        <v>2016</v>
      </c>
      <c r="Y2" s="10" t="n">
        <v>2017</v>
      </c>
      <c r="Z2" s="10" t="n">
        <v>2018</v>
      </c>
      <c r="AA2" s="10" t="n">
        <v>2009</v>
      </c>
      <c r="AB2" s="10" t="n">
        <v>2010</v>
      </c>
      <c r="AC2" s="10" t="n">
        <v>2011</v>
      </c>
      <c r="AD2" s="10" t="n">
        <v>2012</v>
      </c>
      <c r="AE2" s="10" t="n">
        <v>2013</v>
      </c>
      <c r="AF2" s="10" t="n">
        <v>2014</v>
      </c>
      <c r="AG2" s="10" t="n">
        <v>2015</v>
      </c>
      <c r="AH2" s="10" t="n">
        <v>2016</v>
      </c>
      <c r="AI2" s="10" t="n">
        <v>2017</v>
      </c>
      <c r="AJ2" s="10" t="n">
        <v>2018</v>
      </c>
      <c r="AK2" s="10" t="n">
        <v>2009</v>
      </c>
      <c r="AL2" s="10" t="n">
        <v>2010</v>
      </c>
      <c r="AM2" s="10" t="n">
        <v>2011</v>
      </c>
      <c r="AN2" s="10" t="n">
        <v>2012</v>
      </c>
      <c r="AO2" s="10" t="n">
        <v>2013</v>
      </c>
      <c r="AP2" s="10" t="n">
        <v>2014</v>
      </c>
      <c r="AQ2" s="10" t="n">
        <v>2015</v>
      </c>
      <c r="AR2" s="10" t="n">
        <v>2016</v>
      </c>
      <c r="AS2" s="10" t="n">
        <v>2017</v>
      </c>
      <c r="AT2" s="10" t="n">
        <v>2018</v>
      </c>
      <c r="AU2" s="10" t="n">
        <v>2009</v>
      </c>
      <c r="AV2" s="10" t="n">
        <v>2010</v>
      </c>
      <c r="AW2" s="10" t="n">
        <v>2011</v>
      </c>
      <c r="AX2" s="10" t="n">
        <v>2012</v>
      </c>
      <c r="AY2" s="10" t="n">
        <v>2013</v>
      </c>
      <c r="AZ2" s="10" t="n">
        <v>2014</v>
      </c>
      <c r="BA2" s="10" t="n">
        <v>2015</v>
      </c>
      <c r="BB2" s="10" t="n">
        <v>2016</v>
      </c>
      <c r="BC2" s="10" t="n">
        <v>2017</v>
      </c>
      <c r="BD2" s="10" t="n">
        <v>2018</v>
      </c>
      <c r="BE2" s="10" t="n">
        <v>2009</v>
      </c>
      <c r="BF2" s="10" t="n">
        <v>2010</v>
      </c>
      <c r="BG2" s="10" t="n">
        <v>2011</v>
      </c>
      <c r="BH2" s="10" t="n">
        <v>2012</v>
      </c>
      <c r="BI2" s="10" t="n">
        <v>2013</v>
      </c>
      <c r="BJ2" s="10" t="n">
        <v>2014</v>
      </c>
      <c r="BK2" s="10" t="n">
        <v>2015</v>
      </c>
      <c r="BL2" s="10" t="n">
        <v>2016</v>
      </c>
      <c r="BM2" s="10" t="n">
        <v>2017</v>
      </c>
      <c r="BN2" s="10" t="n">
        <v>2018</v>
      </c>
      <c r="BO2" s="10" t="n">
        <v>2009</v>
      </c>
      <c r="BP2" s="10" t="n">
        <v>2010</v>
      </c>
      <c r="BQ2" s="10" t="n">
        <v>2011</v>
      </c>
      <c r="BR2" s="10" t="n">
        <v>2012</v>
      </c>
      <c r="BS2" s="10" t="n">
        <v>2013</v>
      </c>
      <c r="BT2" s="10" t="n">
        <v>2014</v>
      </c>
      <c r="BU2" s="10" t="n">
        <v>2015</v>
      </c>
      <c r="BV2" s="10" t="n">
        <v>2016</v>
      </c>
      <c r="BW2" s="10" t="n">
        <v>2017</v>
      </c>
      <c r="BX2" s="11" t="n">
        <v>2018</v>
      </c>
      <c r="CD2" s="10" t="n">
        <v>2013</v>
      </c>
      <c r="CE2" s="10" t="n">
        <v>2014</v>
      </c>
      <c r="CF2" s="10" t="n">
        <v>2015</v>
      </c>
      <c r="CG2" s="10" t="n">
        <v>2016</v>
      </c>
      <c r="CH2" s="10" t="n">
        <v>2017</v>
      </c>
      <c r="CI2" s="11" t="n">
        <v>2018</v>
      </c>
      <c r="CM2" s="12" t="n">
        <v>2018</v>
      </c>
      <c r="CR2" s="10" t="n">
        <v>1999</v>
      </c>
      <c r="CS2" s="10" t="n">
        <v>2000</v>
      </c>
      <c r="CT2" s="10" t="n">
        <v>2001</v>
      </c>
      <c r="CU2" s="10" t="n">
        <v>2002</v>
      </c>
      <c r="CV2" s="10" t="n">
        <v>2003</v>
      </c>
      <c r="CW2" s="10" t="n">
        <v>2004</v>
      </c>
      <c r="CX2" s="10" t="n">
        <v>2005</v>
      </c>
      <c r="CY2" s="10" t="n">
        <v>2006</v>
      </c>
      <c r="CZ2" s="10" t="n">
        <v>2007</v>
      </c>
      <c r="DA2" s="10" t="n">
        <v>2008</v>
      </c>
      <c r="DB2" s="10" t="n">
        <v>2009</v>
      </c>
      <c r="DC2" s="10" t="n">
        <v>2010</v>
      </c>
      <c r="DD2" s="13" t="n">
        <v>2011</v>
      </c>
      <c r="DE2" s="13" t="n">
        <v>2012</v>
      </c>
      <c r="DF2" s="13" t="n">
        <v>2013</v>
      </c>
      <c r="DG2" s="13" t="n">
        <v>2014</v>
      </c>
      <c r="DH2" s="13" t="n">
        <v>2015</v>
      </c>
      <c r="DI2" s="13" t="n">
        <v>2016</v>
      </c>
      <c r="DJ2" s="13" t="n">
        <v>2017</v>
      </c>
      <c r="DK2" s="11" t="n">
        <v>2018</v>
      </c>
      <c r="DL2" s="10"/>
      <c r="DP2" s="10" t="n">
        <v>2008</v>
      </c>
      <c r="DQ2" s="10" t="n">
        <v>2009</v>
      </c>
      <c r="DR2" s="10" t="n">
        <v>2010</v>
      </c>
      <c r="DS2" s="10" t="n">
        <v>2011</v>
      </c>
      <c r="DT2" s="10" t="n">
        <v>2012</v>
      </c>
      <c r="DU2" s="10" t="n">
        <v>2013</v>
      </c>
      <c r="DV2" s="10" t="n">
        <v>2014</v>
      </c>
      <c r="DW2" s="10" t="n">
        <v>2015</v>
      </c>
      <c r="DX2" s="10" t="n">
        <v>2016</v>
      </c>
      <c r="DY2" s="10" t="n">
        <v>2017</v>
      </c>
      <c r="DZ2" s="11" t="n">
        <v>2018</v>
      </c>
      <c r="ED2" s="10" t="n">
        <v>2009</v>
      </c>
      <c r="EE2" s="10" t="n">
        <v>2010</v>
      </c>
      <c r="EF2" s="10" t="n">
        <v>2011</v>
      </c>
      <c r="EG2" s="10" t="n">
        <v>2012</v>
      </c>
      <c r="EH2" s="10" t="n">
        <v>2013</v>
      </c>
      <c r="EI2" s="10" t="n">
        <v>2014</v>
      </c>
      <c r="EJ2" s="10" t="n">
        <v>2015</v>
      </c>
      <c r="EK2" s="10" t="n">
        <v>2016</v>
      </c>
      <c r="EL2" s="10" t="n">
        <v>2017</v>
      </c>
      <c r="EM2" s="11" t="n">
        <v>2018</v>
      </c>
      <c r="ER2" s="10" t="n">
        <v>2008</v>
      </c>
      <c r="ES2" s="10" t="n">
        <v>2009</v>
      </c>
      <c r="ET2" s="10" t="n">
        <v>2010</v>
      </c>
      <c r="EU2" s="10" t="n">
        <v>2011</v>
      </c>
      <c r="EV2" s="10" t="n">
        <v>2012</v>
      </c>
      <c r="EW2" s="10" t="n">
        <v>2013</v>
      </c>
      <c r="EX2" s="10" t="n">
        <v>2014</v>
      </c>
      <c r="EY2" s="10" t="n">
        <v>2015</v>
      </c>
      <c r="EZ2" s="10" t="n">
        <v>2016</v>
      </c>
      <c r="FA2" s="10" t="n">
        <v>2017</v>
      </c>
      <c r="FB2" s="11" t="n">
        <v>2018</v>
      </c>
      <c r="FG2" s="11" t="n">
        <v>2018</v>
      </c>
      <c r="FH2" s="10" t="s">
        <v>20</v>
      </c>
      <c r="FM2" s="11" t="n">
        <v>2018</v>
      </c>
      <c r="FO2" s="10" t="n">
        <v>2018</v>
      </c>
    </row>
    <row r="3" customFormat="false" ht="12.8" hidden="false" customHeight="false" outlineLevel="0" collapsed="false">
      <c r="A3" s="2" t="s">
        <v>21</v>
      </c>
      <c r="B3" s="14" t="s">
        <v>22</v>
      </c>
      <c r="C3" s="2" t="n">
        <v>14940.6726059252</v>
      </c>
      <c r="D3" s="2" t="n">
        <f aca="false">LN(C3)</f>
        <v>9.61184247815034</v>
      </c>
      <c r="G3" s="2" t="s">
        <v>21</v>
      </c>
      <c r="M3" s="15"/>
      <c r="O3" s="2" t="s">
        <v>21</v>
      </c>
      <c r="P3" s="14" t="s">
        <v>22</v>
      </c>
      <c r="U3" s="2" t="n">
        <v>991010</v>
      </c>
      <c r="V3" s="2" t="n">
        <v>1027092</v>
      </c>
      <c r="W3" s="2" t="n">
        <v>1150067</v>
      </c>
      <c r="X3" s="2" t="n">
        <v>1169449</v>
      </c>
      <c r="Y3" s="2" t="n">
        <v>1199769</v>
      </c>
      <c r="AF3" s="2" t="n">
        <v>50229</v>
      </c>
      <c r="AG3" s="2" t="n">
        <v>55129</v>
      </c>
      <c r="AH3" s="2" t="n">
        <v>59673</v>
      </c>
      <c r="AI3" s="2" t="n">
        <v>61672</v>
      </c>
      <c r="AK3" s="2" t="n">
        <v>11256</v>
      </c>
      <c r="AL3" s="2" t="n">
        <v>11314</v>
      </c>
      <c r="AM3" s="2" t="n">
        <v>12321</v>
      </c>
      <c r="AN3" s="2" t="n">
        <v>13912</v>
      </c>
      <c r="AP3" s="2" t="n">
        <v>16745</v>
      </c>
      <c r="AQ3" s="2" t="n">
        <v>18625</v>
      </c>
      <c r="AR3" s="2" t="n">
        <v>20605</v>
      </c>
      <c r="AS3" s="2" t="n">
        <v>21609</v>
      </c>
      <c r="AU3" s="2" t="n">
        <v>1008876</v>
      </c>
      <c r="AV3" s="2" t="n">
        <v>1024743</v>
      </c>
      <c r="AW3" s="2" t="n">
        <v>1072267</v>
      </c>
      <c r="AX3" s="2" t="n">
        <v>1111463</v>
      </c>
      <c r="AZ3" s="2" t="n">
        <v>1097494</v>
      </c>
      <c r="BA3" s="2" t="n">
        <v>1226212</v>
      </c>
      <c r="BB3" s="2" t="n">
        <v>1251238</v>
      </c>
      <c r="BC3" s="2" t="n">
        <v>1284426</v>
      </c>
      <c r="BE3" s="2" t="str">
        <f aca="false">IF(OR(AA3="",AK3=""),"",AA3+AK3)</f>
        <v/>
      </c>
      <c r="BF3" s="2" t="str">
        <f aca="false">IF(OR(AB3="",AL3=""),"",AB3+AL3)</f>
        <v/>
      </c>
      <c r="BG3" s="2" t="str">
        <f aca="false">IF(OR(AC3="",AM3=""),"",AC3+AM3)</f>
        <v/>
      </c>
      <c r="BH3" s="2" t="str">
        <f aca="false">IF(OR(AD3="",AN3=""),"",AD3+AN3)</f>
        <v/>
      </c>
      <c r="BI3" s="2" t="str">
        <f aca="false">IF(OR(AE3="",AO3=""),"",AE3+AO3)</f>
        <v/>
      </c>
      <c r="BJ3" s="2" t="n">
        <f aca="false">IF(OR(AF3="",AP3=""),"",AF3+AP3)</f>
        <v>66974</v>
      </c>
      <c r="BK3" s="2" t="n">
        <f aca="false">IF(OR(AG3="",AQ3=""),"",AG3+AQ3)</f>
        <v>73754</v>
      </c>
      <c r="BL3" s="2" t="n">
        <f aca="false">IF(OR(AH3="",AR3=""),"",AH3+AR3)</f>
        <v>80278</v>
      </c>
      <c r="BM3" s="2" t="n">
        <f aca="false">IF(OR(AI3="",AS3=""),"",AI3+AS3)</f>
        <v>83281</v>
      </c>
      <c r="BN3" s="2" t="str">
        <f aca="false">IF(OR(AJ3="",AT3=""),"",AJ3+AT3)</f>
        <v/>
      </c>
      <c r="BO3" s="2" t="str">
        <f aca="false">IF(OR(BE3="",AU3=""),"",BE3/AU3)</f>
        <v/>
      </c>
      <c r="BP3" s="2" t="str">
        <f aca="false">IF(OR(BF3="",AV3=""),"",BF3/AV3)</f>
        <v/>
      </c>
      <c r="BQ3" s="2" t="str">
        <f aca="false">IF(OR(BG3="",AW3=""),"",BG3/AW3)</f>
        <v/>
      </c>
      <c r="BR3" s="2" t="str">
        <f aca="false">IF(OR(BH3="",AX3=""),"",BH3/AX3)</f>
        <v/>
      </c>
      <c r="BS3" s="2" t="str">
        <f aca="false">IF(OR(BI3="",AY3=""),"",BI3/AY3)</f>
        <v/>
      </c>
      <c r="BT3" s="2" t="n">
        <f aca="false">IF(OR(BJ3="",AZ3=""),"",BJ3/AZ3)</f>
        <v>0.0610244794048988</v>
      </c>
      <c r="BU3" s="2" t="n">
        <f aca="false">IF(OR(BK3="",BA3=""),"",BK3/BA3)</f>
        <v>0.0601478374049512</v>
      </c>
      <c r="BV3" s="2" t="n">
        <f aca="false">IF(OR(BL3="",BB3=""),"",BL3/BB3)</f>
        <v>0.0641588570679599</v>
      </c>
      <c r="BW3" s="2" t="n">
        <f aca="false">IF(OR(BM3="",BC3=""),"",BM3/BC3)</f>
        <v>0.06483907986914</v>
      </c>
      <c r="BX3" s="16" t="n">
        <f aca="false">BW3</f>
        <v>0.06483907986914</v>
      </c>
      <c r="BY3" s="2" t="s">
        <v>21</v>
      </c>
      <c r="BZ3" s="14" t="s">
        <v>22</v>
      </c>
      <c r="CA3" s="2" t="n">
        <v>1</v>
      </c>
      <c r="CC3" s="2" t="s">
        <v>21</v>
      </c>
      <c r="CD3" s="2" t="n">
        <v>7.37</v>
      </c>
      <c r="CE3" s="2" t="n">
        <v>7.47</v>
      </c>
      <c r="CF3" s="2" t="n">
        <v>7.6</v>
      </c>
      <c r="CG3" s="2" t="n">
        <v>7.73</v>
      </c>
      <c r="CH3" s="2" t="n">
        <v>7.85</v>
      </c>
      <c r="CI3" s="15" t="n">
        <v>7.98</v>
      </c>
      <c r="CK3" s="2" t="s">
        <v>21</v>
      </c>
      <c r="CL3" s="14" t="s">
        <v>22</v>
      </c>
      <c r="CM3" s="2" t="n">
        <v>7.8</v>
      </c>
      <c r="CP3" s="2" t="s">
        <v>21</v>
      </c>
      <c r="CQ3" s="14" t="s">
        <v>22</v>
      </c>
      <c r="CR3" s="17"/>
      <c r="CS3" s="17"/>
      <c r="CT3" s="17" t="n">
        <v>0.535891</v>
      </c>
      <c r="CU3" s="17" t="n">
        <v>0.468384</v>
      </c>
      <c r="CV3" s="17" t="n">
        <v>0.465039</v>
      </c>
      <c r="CW3" s="17" t="n">
        <v>0.351418</v>
      </c>
      <c r="CX3" s="17" t="n">
        <v>0.314986</v>
      </c>
      <c r="CY3" s="17" t="n">
        <v>0.338891</v>
      </c>
      <c r="CZ3" s="17" t="n">
        <v>0.468692</v>
      </c>
      <c r="DA3" s="2" t="n">
        <v>0.284697</v>
      </c>
      <c r="DB3" s="2" t="n">
        <v>0.518375</v>
      </c>
      <c r="DC3" s="2" t="n">
        <v>0.666891</v>
      </c>
      <c r="DD3" s="2" t="n">
        <v>0.646107</v>
      </c>
      <c r="DE3" s="2" t="n">
        <v>0.542226</v>
      </c>
      <c r="DF3" s="2" t="n">
        <v>0.684638</v>
      </c>
      <c r="DG3" s="2" t="n">
        <v>0.935178</v>
      </c>
      <c r="DH3" s="2" t="n">
        <v>1.26826</v>
      </c>
      <c r="DI3" s="2" t="n">
        <v>1.25629</v>
      </c>
      <c r="DJ3" s="2" t="n">
        <v>1.51367</v>
      </c>
      <c r="DK3" s="16" t="n">
        <v>1.683</v>
      </c>
      <c r="DN3" s="2" t="s">
        <v>21</v>
      </c>
      <c r="DO3" s="14" t="s">
        <v>22</v>
      </c>
      <c r="DP3" s="2" t="n">
        <v>7.41443</v>
      </c>
      <c r="DQ3" s="2" t="n">
        <v>8.74747</v>
      </c>
      <c r="DR3" s="2" t="n">
        <v>8.90161</v>
      </c>
      <c r="DS3" s="2" t="n">
        <v>8.56018</v>
      </c>
      <c r="DT3" s="2" t="n">
        <v>9.53569</v>
      </c>
      <c r="DU3" s="2" t="n">
        <v>9.58169</v>
      </c>
      <c r="DV3" s="2" t="n">
        <v>10.392</v>
      </c>
      <c r="DW3" s="2" t="n">
        <v>11.78</v>
      </c>
      <c r="DX3" s="2" t="n">
        <v>13.3552</v>
      </c>
      <c r="DY3" s="2" t="n">
        <v>14.6927</v>
      </c>
      <c r="DZ3" s="16" t="n">
        <v>16.2591</v>
      </c>
      <c r="EA3" s="0" t="n">
        <v>1</v>
      </c>
      <c r="EB3" s="2" t="s">
        <v>21</v>
      </c>
      <c r="EC3" s="14" t="s">
        <v>22</v>
      </c>
      <c r="ED3" s="2" t="n">
        <v>39.22</v>
      </c>
      <c r="EE3" s="2" t="n">
        <v>40.65</v>
      </c>
      <c r="EF3" s="2" t="n">
        <v>45.69</v>
      </c>
      <c r="EG3" s="2" t="n">
        <v>48.56</v>
      </c>
      <c r="EH3" s="2" t="n">
        <v>51.04</v>
      </c>
      <c r="EI3" s="2" t="n">
        <v>54.5510018796392</v>
      </c>
      <c r="EJ3" s="2" t="n">
        <v>58.3279517340924</v>
      </c>
      <c r="EK3" s="2" t="n">
        <v>60.87254007</v>
      </c>
      <c r="EL3" s="2" t="n">
        <v>67.47128452</v>
      </c>
      <c r="EM3" s="15" t="n">
        <v>70.4342825404361</v>
      </c>
      <c r="EP3" s="2" t="s">
        <v>21</v>
      </c>
      <c r="EQ3" s="14" t="s">
        <v>22</v>
      </c>
      <c r="ER3" s="2" t="n">
        <v>14.1372</v>
      </c>
      <c r="ES3" s="2" t="n">
        <v>15.3004</v>
      </c>
      <c r="ET3" s="2" t="n">
        <v>14.4473</v>
      </c>
      <c r="EU3" s="2" t="n">
        <v>13.6362</v>
      </c>
      <c r="EV3" s="2" t="n">
        <v>14.0682</v>
      </c>
      <c r="EW3" s="2" t="n">
        <v>12.7828</v>
      </c>
      <c r="EX3" s="2" t="n">
        <v>12.1851</v>
      </c>
      <c r="EY3" s="2" t="n">
        <v>12.044</v>
      </c>
      <c r="EZ3" s="2" t="n">
        <v>12.6992</v>
      </c>
      <c r="FA3" s="2" t="n">
        <v>12.834</v>
      </c>
      <c r="FB3" s="18" t="n">
        <v>11.8266</v>
      </c>
      <c r="FE3" s="2" t="s">
        <v>21</v>
      </c>
      <c r="FF3" s="14" t="s">
        <v>22</v>
      </c>
      <c r="FG3" s="15" t="n">
        <v>1892697976759.51</v>
      </c>
      <c r="FH3" s="2" t="n">
        <f aca="false">FG3*0.02</f>
        <v>37853959535.1902</v>
      </c>
      <c r="FK3" s="2" t="s">
        <v>21</v>
      </c>
      <c r="FL3" s="14" t="s">
        <v>22</v>
      </c>
      <c r="FM3" s="15" t="n">
        <v>3129612725334.53</v>
      </c>
      <c r="FO3" s="19" t="n">
        <f aca="false">FH3/FM3</f>
        <v>0.0120954133489932</v>
      </c>
    </row>
    <row r="4" customFormat="false" ht="12.8" hidden="false" customHeight="false" outlineLevel="0" collapsed="false">
      <c r="A4" s="2" t="s">
        <v>23</v>
      </c>
      <c r="B4" s="14" t="s">
        <v>24</v>
      </c>
      <c r="C4" s="2" t="n">
        <v>22601.4034869416</v>
      </c>
      <c r="D4" s="2" t="n">
        <f aca="false">LN(C4)</f>
        <v>10.0257672845243</v>
      </c>
      <c r="G4" s="2" t="s">
        <v>23</v>
      </c>
      <c r="H4" s="2" t="n">
        <v>46.19</v>
      </c>
      <c r="I4" s="2" t="n">
        <v>45.47</v>
      </c>
      <c r="J4" s="2" t="n">
        <v>46.43</v>
      </c>
      <c r="K4" s="2" t="n">
        <v>47.39</v>
      </c>
      <c r="L4" s="2" t="n">
        <v>48</v>
      </c>
      <c r="M4" s="15"/>
      <c r="O4" s="2" t="s">
        <v>23</v>
      </c>
      <c r="P4" s="14" t="s">
        <v>24</v>
      </c>
      <c r="U4" s="2" t="n">
        <v>38303</v>
      </c>
      <c r="V4" s="2" t="n">
        <v>35556</v>
      </c>
      <c r="W4" s="2" t="n">
        <v>34158</v>
      </c>
      <c r="X4" s="2" t="n">
        <v>33313</v>
      </c>
      <c r="Y4" s="2" t="n">
        <v>31101</v>
      </c>
      <c r="AE4" s="2" t="n">
        <v>26918</v>
      </c>
      <c r="AF4" s="2" t="n">
        <v>26454</v>
      </c>
      <c r="AG4" s="2" t="n">
        <v>27118</v>
      </c>
      <c r="AH4" s="2" t="n">
        <v>25606</v>
      </c>
      <c r="AI4" s="2" t="n">
        <v>24327</v>
      </c>
      <c r="AK4" s="2" t="n">
        <v>636</v>
      </c>
      <c r="AL4" s="2" t="n">
        <v>596</v>
      </c>
      <c r="AM4" s="2" t="n">
        <v>638</v>
      </c>
      <c r="AN4" s="2" t="n">
        <v>979</v>
      </c>
      <c r="AO4" s="2" t="n">
        <v>1202</v>
      </c>
      <c r="AP4" s="2" t="n">
        <v>1363</v>
      </c>
      <c r="AQ4" s="2" t="n">
        <v>1442</v>
      </c>
      <c r="AR4" s="2" t="n">
        <v>1464</v>
      </c>
      <c r="AS4" s="2" t="n">
        <v>1423</v>
      </c>
      <c r="AU4" s="2" t="n">
        <v>57803</v>
      </c>
      <c r="AV4" s="2" t="n">
        <v>60523</v>
      </c>
      <c r="AW4" s="2" t="n">
        <v>64043</v>
      </c>
      <c r="AX4" s="2" t="n">
        <v>64091</v>
      </c>
      <c r="AY4" s="2" t="n">
        <v>66423</v>
      </c>
      <c r="AZ4" s="2" t="n">
        <v>63373</v>
      </c>
      <c r="BA4" s="2" t="n">
        <v>62718</v>
      </c>
      <c r="BB4" s="2" t="n">
        <v>60383</v>
      </c>
      <c r="BC4" s="2" t="n">
        <v>56851</v>
      </c>
      <c r="BE4" s="2" t="str">
        <f aca="false">IF(OR(AA4="",AK4=""),"",AA4+AK4)</f>
        <v/>
      </c>
      <c r="BF4" s="2" t="str">
        <f aca="false">IF(OR(AB4="",AL4=""),"",AB4+AL4)</f>
        <v/>
      </c>
      <c r="BG4" s="2" t="str">
        <f aca="false">IF(OR(AC4="",AM4=""),"",AC4+AM4)</f>
        <v/>
      </c>
      <c r="BH4" s="2" t="str">
        <f aca="false">IF(OR(AD4="",AN4=""),"",AD4+AN4)</f>
        <v/>
      </c>
      <c r="BI4" s="2" t="n">
        <f aca="false">IF(OR(AE4="",AO4=""),"",AE4+AO4)</f>
        <v>28120</v>
      </c>
      <c r="BJ4" s="2" t="n">
        <f aca="false">IF(OR(AF4="",AP4=""),"",AF4+AP4)</f>
        <v>27817</v>
      </c>
      <c r="BK4" s="2" t="n">
        <f aca="false">IF(OR(AG4="",AQ4=""),"",AG4+AQ4)</f>
        <v>28560</v>
      </c>
      <c r="BL4" s="2" t="n">
        <f aca="false">IF(OR(AH4="",AR4=""),"",AH4+AR4)</f>
        <v>27070</v>
      </c>
      <c r="BM4" s="2" t="n">
        <f aca="false">IF(OR(AI4="",AS4=""),"",AI4+AS4)</f>
        <v>25750</v>
      </c>
      <c r="BN4" s="2" t="str">
        <f aca="false">IF(OR(AJ4="",AT4=""),"",AJ4+AT4)</f>
        <v/>
      </c>
      <c r="BO4" s="2" t="str">
        <f aca="false">IF(OR(BE4="",AU4=""),"",BE4/AU4)</f>
        <v/>
      </c>
      <c r="BP4" s="2" t="str">
        <f aca="false">IF(OR(BF4="",AV4=""),"",BF4/AV4)</f>
        <v/>
      </c>
      <c r="BQ4" s="2" t="str">
        <f aca="false">IF(OR(BG4="",AW4=""),"",BG4/AW4)</f>
        <v/>
      </c>
      <c r="BR4" s="2" t="str">
        <f aca="false">IF(OR(BH4="",AX4=""),"",BH4/AX4)</f>
        <v/>
      </c>
      <c r="BS4" s="2" t="n">
        <f aca="false">IF(OR(BI4="",AY4=""),"",BI4/AY4)</f>
        <v>0.423347334507625</v>
      </c>
      <c r="BT4" s="2" t="n">
        <f aca="false">IF(OR(BJ4="",AZ4=""),"",BJ4/AZ4)</f>
        <v>0.438940873873732</v>
      </c>
      <c r="BU4" s="2" t="n">
        <f aca="false">IF(OR(BK4="",BA4=""),"",BK4/BA4)</f>
        <v>0.455371663637233</v>
      </c>
      <c r="BV4" s="2" t="n">
        <f aca="false">IF(OR(BL4="",BB4=""),"",BL4/BB4)</f>
        <v>0.448304986502824</v>
      </c>
      <c r="BW4" s="2" t="n">
        <f aca="false">IF(OR(BM4="",BC4=""),"",BM4/BC4)</f>
        <v>0.452938382790101</v>
      </c>
      <c r="BX4" s="16" t="n">
        <f aca="false">BW4</f>
        <v>0.452938382790101</v>
      </c>
      <c r="BY4" s="2" t="s">
        <v>23</v>
      </c>
      <c r="BZ4" s="14" t="s">
        <v>24</v>
      </c>
      <c r="CA4" s="2" t="n">
        <v>2</v>
      </c>
      <c r="CC4" s="2" t="s">
        <v>23</v>
      </c>
      <c r="CD4" s="2" t="n">
        <v>11.1</v>
      </c>
      <c r="CE4" s="2" t="n">
        <v>11.15</v>
      </c>
      <c r="CF4" s="2" t="n">
        <v>11.28</v>
      </c>
      <c r="CG4" s="2" t="n">
        <v>11.32</v>
      </c>
      <c r="CH4" s="2" t="n">
        <v>11.36</v>
      </c>
      <c r="CI4" s="15"/>
      <c r="CK4" s="2" t="s">
        <v>23</v>
      </c>
      <c r="CL4" s="14" t="s">
        <v>24</v>
      </c>
      <c r="CM4" s="2" t="n">
        <v>11.8</v>
      </c>
      <c r="CP4" s="2" t="s">
        <v>23</v>
      </c>
      <c r="CQ4" s="14" t="s">
        <v>24</v>
      </c>
      <c r="CR4" s="17" t="n">
        <v>0.152123</v>
      </c>
      <c r="CS4" s="17" t="n">
        <v>0.218198</v>
      </c>
      <c r="CT4" s="17" t="n">
        <v>0.002842</v>
      </c>
      <c r="CU4" s="17" t="n">
        <v>0.004915</v>
      </c>
      <c r="CV4" s="17" t="n">
        <v>0.012717</v>
      </c>
      <c r="CW4" s="17" t="n">
        <v>0.074586</v>
      </c>
      <c r="CX4" s="17" t="n">
        <v>0.078173</v>
      </c>
      <c r="CY4" s="17" t="n">
        <v>0.488805</v>
      </c>
      <c r="CZ4" s="17" t="n">
        <v>0.923016</v>
      </c>
      <c r="DA4" s="2" t="n">
        <v>0.296591</v>
      </c>
      <c r="DB4" s="2" t="n">
        <v>0.955095</v>
      </c>
      <c r="DC4" s="2" t="n">
        <v>1.66617</v>
      </c>
      <c r="DD4" s="2" t="n">
        <v>1.04457</v>
      </c>
      <c r="DE4" s="2" t="n">
        <v>1.29818</v>
      </c>
      <c r="DF4" s="2" t="n">
        <v>1.56826</v>
      </c>
      <c r="DG4" s="2" t="n">
        <v>2.42347</v>
      </c>
      <c r="DH4" s="2" t="n">
        <v>3.06108</v>
      </c>
      <c r="DI4" s="2" t="n">
        <v>3.94799</v>
      </c>
      <c r="DJ4" s="2" t="n">
        <v>3.86003</v>
      </c>
      <c r="DK4" s="16" t="n">
        <v>4.1136</v>
      </c>
      <c r="DN4" s="2" t="s">
        <v>23</v>
      </c>
      <c r="DO4" s="14" t="s">
        <v>24</v>
      </c>
      <c r="DP4" s="2" t="n">
        <v>3.50348</v>
      </c>
      <c r="DQ4" s="2" t="n">
        <v>3.81853</v>
      </c>
      <c r="DR4" s="2" t="n">
        <v>3.90887</v>
      </c>
      <c r="DS4" s="2" t="n">
        <v>3.68213</v>
      </c>
      <c r="DT4" s="2" t="n">
        <v>3.78022</v>
      </c>
      <c r="DU4" s="2" t="n">
        <v>4.01379</v>
      </c>
      <c r="DV4" s="2" t="n">
        <v>4.22768</v>
      </c>
      <c r="DW4" s="2" t="n">
        <v>4.30509</v>
      </c>
      <c r="DX4" s="2" t="n">
        <v>4.20178</v>
      </c>
      <c r="DY4" s="2" t="n">
        <v>8.66104</v>
      </c>
      <c r="DZ4" s="16" t="n">
        <v>7.0436</v>
      </c>
      <c r="EA4" s="0" t="n">
        <v>2</v>
      </c>
      <c r="EB4" s="2" t="s">
        <v>23</v>
      </c>
      <c r="EC4" s="14" t="s">
        <v>24</v>
      </c>
      <c r="ED4" s="2" t="n">
        <v>45</v>
      </c>
      <c r="EE4" s="2" t="n">
        <v>46.23</v>
      </c>
      <c r="EF4" s="2" t="n">
        <v>47.9799930506026</v>
      </c>
      <c r="EG4" s="2" t="n">
        <v>51.8999876658503</v>
      </c>
      <c r="EH4" s="2" t="n">
        <v>53.0615</v>
      </c>
      <c r="EI4" s="2" t="n">
        <v>55.49</v>
      </c>
      <c r="EJ4" s="2" t="n">
        <v>56.6563</v>
      </c>
      <c r="EK4" s="2" t="n">
        <v>59.82554766</v>
      </c>
      <c r="EL4" s="2" t="n">
        <v>63.41010138</v>
      </c>
      <c r="EM4" s="15" t="n">
        <v>64.78201069118</v>
      </c>
      <c r="EP4" s="2" t="s">
        <v>23</v>
      </c>
      <c r="EQ4" s="14" t="s">
        <v>24</v>
      </c>
      <c r="ER4" s="2" t="n">
        <v>3.16009</v>
      </c>
      <c r="ES4" s="2" t="n">
        <v>4.32435</v>
      </c>
      <c r="ET4" s="2" t="n">
        <v>5.33284</v>
      </c>
      <c r="EU4" s="2" t="n">
        <v>5.66221</v>
      </c>
      <c r="EV4" s="2" t="n">
        <v>6.92573</v>
      </c>
      <c r="EW4" s="2" t="n">
        <v>8.31742</v>
      </c>
      <c r="EX4" s="2" t="n">
        <v>9.74802</v>
      </c>
      <c r="EY4" s="2" t="n">
        <v>10.5425</v>
      </c>
      <c r="EZ4" s="2" t="n">
        <v>11.4281</v>
      </c>
      <c r="FA4" s="2" t="n">
        <v>12.5324</v>
      </c>
      <c r="FB4" s="18" t="n">
        <v>13.5772</v>
      </c>
      <c r="FE4" s="2" t="s">
        <v>23</v>
      </c>
      <c r="FF4" s="14" t="s">
        <v>24</v>
      </c>
      <c r="FG4" s="15" t="n">
        <v>86618550679.2484</v>
      </c>
      <c r="FH4" s="2" t="n">
        <f aca="false">FG4*0.02</f>
        <v>1732371013.58497</v>
      </c>
      <c r="FK4" s="2" t="s">
        <v>23</v>
      </c>
      <c r="FL4" s="14" t="s">
        <v>24</v>
      </c>
      <c r="FM4" s="15" t="n">
        <v>158775695747.694</v>
      </c>
      <c r="FO4" s="19" t="n">
        <f aca="false">FH4/FM4</f>
        <v>0.0109108072581702</v>
      </c>
    </row>
    <row r="5" customFormat="false" ht="12.8" hidden="false" customHeight="false" outlineLevel="0" collapsed="false">
      <c r="A5" s="2" t="s">
        <v>25</v>
      </c>
      <c r="B5" s="14" t="s">
        <v>26</v>
      </c>
      <c r="C5" s="2" t="n">
        <v>50077.796236328</v>
      </c>
      <c r="D5" s="2" t="n">
        <f aca="false">LN(C5)</f>
        <v>10.8213329999401</v>
      </c>
      <c r="G5" s="2" t="s">
        <v>25</v>
      </c>
      <c r="H5" s="2" t="n">
        <v>39.5</v>
      </c>
      <c r="I5" s="2" t="n">
        <v>39.29</v>
      </c>
      <c r="K5" s="2" t="n">
        <v>38.1</v>
      </c>
      <c r="M5" s="15"/>
      <c r="O5" s="2" t="s">
        <v>25</v>
      </c>
      <c r="P5" s="14" t="s">
        <v>26</v>
      </c>
      <c r="T5" s="2" t="n">
        <v>189942</v>
      </c>
      <c r="U5" s="2" t="n">
        <v>205377</v>
      </c>
      <c r="V5" s="2" t="n">
        <v>209434</v>
      </c>
      <c r="W5" s="2" t="n">
        <v>211423.96</v>
      </c>
      <c r="X5" s="2" t="n">
        <v>205879.82799</v>
      </c>
      <c r="AD5" s="2" t="n">
        <v>49947</v>
      </c>
      <c r="AE5" s="2" t="n">
        <v>46746</v>
      </c>
      <c r="AF5" s="2" t="n">
        <v>48102</v>
      </c>
      <c r="AG5" s="2" t="n">
        <v>55756.62</v>
      </c>
      <c r="AH5" s="2" t="n">
        <v>58815.86</v>
      </c>
      <c r="AK5" s="2" t="n">
        <v>5416</v>
      </c>
      <c r="AL5" s="2" t="n">
        <v>5673</v>
      </c>
      <c r="AM5" s="2" t="n">
        <v>5906</v>
      </c>
      <c r="AN5" s="2" t="n">
        <v>6396</v>
      </c>
      <c r="AO5" s="2" t="n">
        <v>7059</v>
      </c>
      <c r="AP5" s="2" t="n">
        <v>7190</v>
      </c>
      <c r="AQ5" s="2" t="n">
        <v>7545.68</v>
      </c>
      <c r="AR5" s="2" t="n">
        <v>7767.98</v>
      </c>
      <c r="AU5" s="2" t="n">
        <v>378644</v>
      </c>
      <c r="AV5" s="2" t="n">
        <v>329882</v>
      </c>
      <c r="AW5" s="2" t="n">
        <v>341003</v>
      </c>
      <c r="AX5" s="2" t="n">
        <v>367257</v>
      </c>
      <c r="AY5" s="2" t="n">
        <v>386364.01949</v>
      </c>
      <c r="AZ5" s="2" t="n">
        <v>402589</v>
      </c>
      <c r="BA5" s="2" t="n">
        <v>420829.91</v>
      </c>
      <c r="BB5" s="2" t="n">
        <v>420552.26799</v>
      </c>
      <c r="BE5" s="2" t="str">
        <f aca="false">IF(OR(AA5="",AK5=""),"",AA5+AK5)</f>
        <v/>
      </c>
      <c r="BF5" s="2" t="str">
        <f aca="false">IF(OR(AB5="",AL5=""),"",AB5+AL5)</f>
        <v/>
      </c>
      <c r="BG5" s="2" t="str">
        <f aca="false">IF(OR(AC5="",AM5=""),"",AC5+AM5)</f>
        <v/>
      </c>
      <c r="BH5" s="2" t="n">
        <f aca="false">IF(OR(AD5="",AN5=""),"",AD5+AN5)</f>
        <v>56343</v>
      </c>
      <c r="BI5" s="2" t="n">
        <f aca="false">IF(OR(AE5="",AO5=""),"",AE5+AO5)</f>
        <v>53805</v>
      </c>
      <c r="BJ5" s="2" t="n">
        <f aca="false">IF(OR(AF5="",AP5=""),"",AF5+AP5)</f>
        <v>55292</v>
      </c>
      <c r="BK5" s="2" t="n">
        <f aca="false">IF(OR(AG5="",AQ5=""),"",AG5+AQ5)</f>
        <v>63302.3</v>
      </c>
      <c r="BL5" s="2" t="n">
        <f aca="false">IF(OR(AH5="",AR5=""),"",AH5+AR5)</f>
        <v>66583.84</v>
      </c>
      <c r="BM5" s="2" t="str">
        <f aca="false">IF(OR(AI5="",AS5=""),"",AI5+AS5)</f>
        <v/>
      </c>
      <c r="BN5" s="2" t="str">
        <f aca="false">IF(OR(AJ5="",AT5=""),"",AJ5+AT5)</f>
        <v/>
      </c>
      <c r="BO5" s="2" t="str">
        <f aca="false">IF(OR(BE5="",AU5=""),"",BE5/AU5)</f>
        <v/>
      </c>
      <c r="BP5" s="2" t="str">
        <f aca="false">IF(OR(BF5="",AV5=""),"",BF5/AV5)</f>
        <v/>
      </c>
      <c r="BQ5" s="2" t="str">
        <f aca="false">IF(OR(BG5="",AW5=""),"",BG5/AW5)</f>
        <v/>
      </c>
      <c r="BR5" s="2" t="n">
        <f aca="false">IF(OR(BH5="",AX5=""),"",BH5/AX5)</f>
        <v>0.153415727950727</v>
      </c>
      <c r="BS5" s="2" t="n">
        <f aca="false">IF(OR(BI5="",AY5=""),"",BI5/AY5)</f>
        <v>0.139259861906972</v>
      </c>
      <c r="BT5" s="2" t="n">
        <f aca="false">IF(OR(BJ5="",AZ5=""),"",BJ5/AZ5)</f>
        <v>0.13734105998922</v>
      </c>
      <c r="BU5" s="2" t="n">
        <f aca="false">IF(OR(BK5="",BA5=""),"",BK5/BA5)</f>
        <v>0.150422530565853</v>
      </c>
      <c r="BV5" s="2" t="n">
        <f aca="false">IF(OR(BL5="",BB5=""),"",BL5/BB5)</f>
        <v>0.158324767378459</v>
      </c>
      <c r="BW5" s="2" t="str">
        <f aca="false">IF(OR(BM5="",BC5=""),"",BM5/BC5)</f>
        <v/>
      </c>
      <c r="BX5" s="16" t="n">
        <f aca="false">BV5</f>
        <v>0.158324767378459</v>
      </c>
      <c r="BY5" s="2" t="s">
        <v>25</v>
      </c>
      <c r="BZ5" s="14" t="s">
        <v>26</v>
      </c>
      <c r="CA5" s="2" t="n">
        <v>3</v>
      </c>
      <c r="CC5" s="2" t="s">
        <v>25</v>
      </c>
      <c r="CG5" s="2" t="n">
        <v>13.77</v>
      </c>
      <c r="CI5" s="15"/>
      <c r="CK5" s="2" t="s">
        <v>25</v>
      </c>
      <c r="CL5" s="14" t="s">
        <v>26</v>
      </c>
      <c r="CM5" s="2" t="n">
        <v>13.3</v>
      </c>
      <c r="CP5" s="2" t="s">
        <v>25</v>
      </c>
      <c r="CQ5" s="14" t="s">
        <v>26</v>
      </c>
      <c r="CR5" s="17" t="n">
        <v>34.825</v>
      </c>
      <c r="CS5" s="17" t="n">
        <v>32.3104</v>
      </c>
      <c r="CT5" s="17" t="n">
        <v>31.3412</v>
      </c>
      <c r="CU5" s="17" t="n">
        <v>26.8099</v>
      </c>
      <c r="CV5" s="17" t="n">
        <v>31.0154</v>
      </c>
      <c r="CW5" s="17" t="n">
        <v>31.2178</v>
      </c>
      <c r="CX5" s="17" t="n">
        <v>32.6757</v>
      </c>
      <c r="CY5" s="17" t="n">
        <v>37.9829</v>
      </c>
      <c r="CZ5" s="17" t="n">
        <v>41.668</v>
      </c>
      <c r="DA5" s="2" t="n">
        <v>23.0513</v>
      </c>
      <c r="DB5" s="2" t="n">
        <v>35.0163</v>
      </c>
      <c r="DC5" s="2" t="n">
        <v>35.7436</v>
      </c>
      <c r="DD5" s="2" t="n">
        <v>32.5307</v>
      </c>
      <c r="DE5" s="2" t="n">
        <v>38.5091</v>
      </c>
      <c r="DF5" s="2" t="n">
        <v>46.493</v>
      </c>
      <c r="DG5" s="2" t="n">
        <v>51.9569</v>
      </c>
      <c r="DH5" s="2" t="n">
        <v>59.8066</v>
      </c>
      <c r="DI5" s="2" t="n">
        <v>65.8692</v>
      </c>
      <c r="DJ5" s="2" t="n">
        <v>78.1948</v>
      </c>
      <c r="DK5" s="16" t="n">
        <v>84.0098</v>
      </c>
      <c r="DN5" s="2" t="s">
        <v>25</v>
      </c>
      <c r="DO5" s="14" t="s">
        <v>26</v>
      </c>
      <c r="DP5" s="2" t="n">
        <v>23.1999</v>
      </c>
      <c r="DQ5" s="2" t="n">
        <v>43.9741</v>
      </c>
      <c r="DR5" s="2" t="n">
        <v>42.6101</v>
      </c>
      <c r="DS5" s="2" t="n">
        <v>71.1635</v>
      </c>
      <c r="DT5" s="2" t="n">
        <v>73.0115</v>
      </c>
      <c r="DU5" s="2" t="n">
        <v>77.7641</v>
      </c>
      <c r="DV5" s="2" t="n">
        <v>69.1767</v>
      </c>
      <c r="DW5" s="2" t="n">
        <v>75.7895</v>
      </c>
      <c r="DX5" s="2" t="n">
        <v>77.77</v>
      </c>
      <c r="DY5" s="18" t="n">
        <v>77.2944</v>
      </c>
      <c r="DZ5" s="16" t="n">
        <v>77.7277</v>
      </c>
      <c r="EA5" s="0" t="n">
        <v>3</v>
      </c>
      <c r="EB5" s="2" t="s">
        <v>25</v>
      </c>
      <c r="EC5" s="14" t="s">
        <v>26</v>
      </c>
      <c r="ED5" s="2" t="n">
        <v>80.3</v>
      </c>
      <c r="EE5" s="2" t="n">
        <v>80.3</v>
      </c>
      <c r="EF5" s="2" t="n">
        <v>83</v>
      </c>
      <c r="EG5" s="2" t="n">
        <v>83</v>
      </c>
      <c r="EH5" s="2" t="n">
        <v>85.8</v>
      </c>
      <c r="EI5" s="2" t="n">
        <v>87.12</v>
      </c>
      <c r="EJ5" s="2" t="n">
        <v>90</v>
      </c>
      <c r="EK5" s="2" t="n">
        <v>91.16</v>
      </c>
      <c r="EL5" s="2" t="n">
        <v>91</v>
      </c>
      <c r="EM5" s="18" t="n">
        <v>93.5875</v>
      </c>
      <c r="EP5" s="2" t="s">
        <v>25</v>
      </c>
      <c r="EQ5" s="14" t="s">
        <v>26</v>
      </c>
      <c r="ER5" s="2" t="n">
        <v>52.9916</v>
      </c>
      <c r="ES5" s="2" t="n">
        <v>73.4062</v>
      </c>
      <c r="ET5" s="2" t="n">
        <v>73.7139</v>
      </c>
      <c r="EU5" s="2" t="n">
        <v>69.1463</v>
      </c>
      <c r="EV5" s="2" t="n">
        <v>75.4844</v>
      </c>
      <c r="EW5" s="2" t="n">
        <v>75.8731</v>
      </c>
      <c r="EX5" s="2" t="n">
        <v>80.0611</v>
      </c>
      <c r="EY5" s="2" t="n">
        <v>83.9609</v>
      </c>
      <c r="EZ5" s="2" t="n">
        <v>90.5408</v>
      </c>
      <c r="FA5" s="2" t="n">
        <v>94.6528</v>
      </c>
      <c r="FB5" s="18" t="n">
        <v>96.2055</v>
      </c>
      <c r="FE5" s="2" t="s">
        <v>25</v>
      </c>
      <c r="FF5" s="14" t="s">
        <v>26</v>
      </c>
      <c r="FG5" s="15" t="n">
        <v>990933028998.926</v>
      </c>
      <c r="FH5" s="2" t="n">
        <f aca="false">FG5*0.02</f>
        <v>19818660579.9785</v>
      </c>
      <c r="FK5" s="2" t="s">
        <v>25</v>
      </c>
      <c r="FL5" s="14" t="s">
        <v>26</v>
      </c>
      <c r="FM5" s="15" t="n">
        <v>1855771204643.73</v>
      </c>
      <c r="FO5" s="19" t="n">
        <f aca="false">FH5/FM5</f>
        <v>0.0106794741347349</v>
      </c>
    </row>
    <row r="6" customFormat="false" ht="12.8" hidden="false" customHeight="false" outlineLevel="0" collapsed="false">
      <c r="A6" s="2" t="s">
        <v>27</v>
      </c>
      <c r="B6" s="14" t="s">
        <v>28</v>
      </c>
      <c r="C6" s="2" t="n">
        <v>24765.2345896396</v>
      </c>
      <c r="D6" s="2" t="n">
        <f aca="false">LN(C6)</f>
        <v>10.1171961176058</v>
      </c>
      <c r="G6" s="2" t="s">
        <v>27</v>
      </c>
      <c r="M6" s="15"/>
      <c r="O6" s="2" t="s">
        <v>27</v>
      </c>
      <c r="P6" s="14" t="s">
        <v>28</v>
      </c>
      <c r="U6" s="2" t="n">
        <v>92737.16667</v>
      </c>
      <c r="V6" s="2" t="n">
        <v>100748.66667</v>
      </c>
      <c r="W6" s="2" t="n">
        <v>109812.33333</v>
      </c>
      <c r="X6" s="2" t="n">
        <v>109904.33333</v>
      </c>
      <c r="Y6" s="2" t="n">
        <v>118168.7</v>
      </c>
      <c r="AE6" s="2" t="n">
        <v>25151.33333</v>
      </c>
      <c r="AF6" s="2" t="n">
        <v>27055.16667</v>
      </c>
      <c r="AG6" s="2" t="n">
        <v>27403.83333</v>
      </c>
      <c r="AH6" s="2" t="n">
        <v>33288</v>
      </c>
      <c r="AI6" s="2" t="n">
        <v>37891.6</v>
      </c>
      <c r="AK6" s="2" t="n">
        <v>368</v>
      </c>
      <c r="AL6" s="2" t="n">
        <v>423</v>
      </c>
      <c r="AN6" s="2" t="n">
        <v>538</v>
      </c>
      <c r="AO6" s="2" t="n">
        <v>593</v>
      </c>
      <c r="AP6" s="2" t="n">
        <v>605.83333</v>
      </c>
      <c r="AQ6" s="2" t="n">
        <v>669.5</v>
      </c>
      <c r="AR6" s="2" t="n">
        <v>698.5</v>
      </c>
      <c r="AS6" s="2" t="n">
        <v>696.66667</v>
      </c>
      <c r="AU6" s="2" t="n">
        <v>121915</v>
      </c>
      <c r="AV6" s="2" t="n">
        <v>120694</v>
      </c>
      <c r="AX6" s="2" t="n">
        <v>147549</v>
      </c>
      <c r="AY6" s="2" t="n">
        <v>176216.83333</v>
      </c>
      <c r="AZ6" s="2" t="n">
        <v>191141</v>
      </c>
      <c r="BA6" s="2" t="n">
        <v>211644</v>
      </c>
      <c r="BB6" s="2" t="n">
        <v>225029</v>
      </c>
      <c r="BC6" s="2" t="n">
        <v>235705</v>
      </c>
      <c r="BE6" s="2" t="str">
        <f aca="false">IF(OR(AA6="",AK6=""),"",AA6+AK6)</f>
        <v/>
      </c>
      <c r="BF6" s="2" t="str">
        <f aca="false">IF(OR(AB6="",AL6=""),"",AB6+AL6)</f>
        <v/>
      </c>
      <c r="BG6" s="2" t="str">
        <f aca="false">IF(OR(AC6="",AM6=""),"",AC6+AM6)</f>
        <v/>
      </c>
      <c r="BH6" s="2" t="str">
        <f aca="false">IF(OR(AD6="",AN6=""),"",AD6+AN6)</f>
        <v/>
      </c>
      <c r="BI6" s="2" t="n">
        <f aca="false">IF(OR(AE6="",AO6=""),"",AE6+AO6)</f>
        <v>25744.33333</v>
      </c>
      <c r="BJ6" s="2" t="n">
        <f aca="false">IF(OR(AF6="",AP6=""),"",AF6+AP6)</f>
        <v>27661</v>
      </c>
      <c r="BK6" s="2" t="n">
        <f aca="false">IF(OR(AG6="",AQ6=""),"",AG6+AQ6)</f>
        <v>28073.33333</v>
      </c>
      <c r="BL6" s="2" t="n">
        <f aca="false">IF(OR(AH6="",AR6=""),"",AH6+AR6)</f>
        <v>33986.5</v>
      </c>
      <c r="BM6" s="2" t="n">
        <f aca="false">IF(OR(AI6="",AS6=""),"",AI6+AS6)</f>
        <v>38588.26667</v>
      </c>
      <c r="BN6" s="2" t="str">
        <f aca="false">IF(OR(AJ6="",AT6=""),"",AJ6+AT6)</f>
        <v/>
      </c>
      <c r="BO6" s="2" t="str">
        <f aca="false">IF(OR(BE6="",AU6=""),"",BE6/AU6)</f>
        <v/>
      </c>
      <c r="BP6" s="2" t="str">
        <f aca="false">IF(OR(BF6="",AV6=""),"",BF6/AV6)</f>
        <v/>
      </c>
      <c r="BQ6" s="2" t="str">
        <f aca="false">IF(OR(BG6="",AW6=""),"",BG6/AW6)</f>
        <v/>
      </c>
      <c r="BR6" s="2" t="str">
        <f aca="false">IF(OR(BH6="",AX6=""),"",BH6/AX6)</f>
        <v/>
      </c>
      <c r="BS6" s="2" t="n">
        <f aca="false">IF(OR(BI6="",AY6=""),"",BI6/AY6)</f>
        <v>0.146094631503159</v>
      </c>
      <c r="BT6" s="2" t="n">
        <f aca="false">IF(OR(BJ6="",AZ6=""),"",BJ6/AZ6)</f>
        <v>0.14471515792007</v>
      </c>
      <c r="BU6" s="2" t="n">
        <f aca="false">IF(OR(BK6="",BA6=""),"",BK6/BA6)</f>
        <v>0.132644125654401</v>
      </c>
      <c r="BV6" s="2" t="n">
        <f aca="false">IF(OR(BL6="",BB6=""),"",BL6/BB6)</f>
        <v>0.151031644810224</v>
      </c>
      <c r="BW6" s="2" t="n">
        <f aca="false">IF(OR(BM6="",BC6=""),"",BM6/BC6)</f>
        <v>0.163714247343077</v>
      </c>
      <c r="BX6" s="16" t="n">
        <f aca="false">BW6</f>
        <v>0.163714247343077</v>
      </c>
      <c r="BY6" s="2" t="s">
        <v>27</v>
      </c>
      <c r="BZ6" s="14" t="s">
        <v>28</v>
      </c>
      <c r="CA6" s="2" t="n">
        <v>4</v>
      </c>
      <c r="CC6" s="2" t="s">
        <v>27</v>
      </c>
      <c r="CD6" s="2" t="n">
        <v>10.44</v>
      </c>
      <c r="CF6" s="2" t="n">
        <v>10.25</v>
      </c>
      <c r="CH6" s="2" t="n">
        <v>10.58</v>
      </c>
      <c r="CI6" s="15"/>
      <c r="CK6" s="2" t="s">
        <v>27</v>
      </c>
      <c r="CL6" s="14" t="s">
        <v>28</v>
      </c>
      <c r="CM6" s="2" t="n">
        <v>10.4</v>
      </c>
      <c r="CP6" s="2" t="s">
        <v>27</v>
      </c>
      <c r="CQ6" s="14" t="s">
        <v>28</v>
      </c>
      <c r="CR6" s="17" t="n">
        <v>10.2099</v>
      </c>
      <c r="CS6" s="17" t="n">
        <v>8.8821</v>
      </c>
      <c r="CT6" s="17" t="n">
        <v>11.0889</v>
      </c>
      <c r="CU6" s="17" t="n">
        <v>15.3186</v>
      </c>
      <c r="CV6" s="17" t="n">
        <v>28.1096</v>
      </c>
      <c r="CW6" s="17" t="n">
        <v>27.2738</v>
      </c>
      <c r="CX6" s="17" t="n">
        <v>29.0988</v>
      </c>
      <c r="CY6" s="17" t="n">
        <v>30.2832</v>
      </c>
      <c r="CZ6" s="17" t="n">
        <v>40.3538</v>
      </c>
      <c r="DA6" s="2" t="n">
        <v>20.5093</v>
      </c>
      <c r="DB6" s="2" t="n">
        <v>44.2798</v>
      </c>
      <c r="DC6" s="2" t="n">
        <v>46.2783</v>
      </c>
      <c r="DD6" s="2" t="n">
        <v>32.8881</v>
      </c>
      <c r="DE6" s="2" t="n">
        <v>36.9205</v>
      </c>
      <c r="DF6" s="2" t="n">
        <v>39.4097</v>
      </c>
      <c r="DG6" s="2" t="n">
        <v>45.1001</v>
      </c>
      <c r="DH6" s="2" t="n">
        <v>45.8518</v>
      </c>
      <c r="DI6" s="2" t="n">
        <v>44.6377</v>
      </c>
      <c r="DJ6" s="2" t="n">
        <v>50.8159</v>
      </c>
      <c r="DK6" s="16" t="n">
        <v>51.7547</v>
      </c>
      <c r="DN6" s="2" t="s">
        <v>27</v>
      </c>
      <c r="DO6" s="14" t="s">
        <v>28</v>
      </c>
      <c r="DP6" s="2" t="n">
        <v>15.3779</v>
      </c>
      <c r="DQ6" s="2" t="n">
        <v>20.8675</v>
      </c>
      <c r="DR6" s="2" t="n">
        <v>19.5275</v>
      </c>
      <c r="DS6" s="2" t="n">
        <v>16.7218</v>
      </c>
      <c r="DT6" s="2" t="n">
        <v>18.6252</v>
      </c>
      <c r="DU6" s="2" t="n">
        <v>17.779</v>
      </c>
      <c r="DV6" s="2" t="n">
        <v>18.4559</v>
      </c>
      <c r="DW6" s="2" t="n">
        <v>18.9871</v>
      </c>
      <c r="DX6" s="2" t="n">
        <v>21.9013</v>
      </c>
      <c r="DY6" s="2" t="n">
        <v>23.3338</v>
      </c>
      <c r="DZ6" s="16" t="n">
        <v>25.5907</v>
      </c>
      <c r="EA6" s="0" t="n">
        <v>4</v>
      </c>
      <c r="EB6" s="2" t="s">
        <v>27</v>
      </c>
      <c r="EC6" s="14" t="s">
        <v>28</v>
      </c>
      <c r="ED6" s="2" t="n">
        <v>41.56</v>
      </c>
      <c r="EE6" s="2" t="n">
        <v>45</v>
      </c>
      <c r="EF6" s="2" t="n">
        <v>52.2496072877744</v>
      </c>
      <c r="EG6" s="2" t="n">
        <v>55.05</v>
      </c>
      <c r="EH6" s="2" t="n">
        <v>58</v>
      </c>
      <c r="EI6" s="2" t="n">
        <v>61.11</v>
      </c>
      <c r="EJ6" s="2" t="n">
        <v>76.63</v>
      </c>
      <c r="EK6" s="2" t="n">
        <v>83.55858602</v>
      </c>
      <c r="EL6" s="2" t="n">
        <v>82.32748693</v>
      </c>
      <c r="EM6" s="18" t="n">
        <v>89.5309</v>
      </c>
      <c r="EP6" s="2" t="s">
        <v>27</v>
      </c>
      <c r="EQ6" s="14" t="s">
        <v>28</v>
      </c>
      <c r="ER6" s="2" t="n">
        <v>49.8474</v>
      </c>
      <c r="ES6" s="2" t="n">
        <v>61.928</v>
      </c>
      <c r="ET6" s="2" t="n">
        <v>62.4251</v>
      </c>
      <c r="EU6" s="2" t="n">
        <v>57.7257</v>
      </c>
      <c r="EV6" s="2" t="n">
        <v>59.6902</v>
      </c>
      <c r="EW6" s="2" t="n">
        <v>61.9154</v>
      </c>
      <c r="EX6" s="2" t="n">
        <v>67.6069</v>
      </c>
      <c r="EY6" s="2" t="n">
        <v>68.5648</v>
      </c>
      <c r="EZ6" s="2" t="n">
        <v>68.7853</v>
      </c>
      <c r="FA6" s="2" t="n">
        <v>72.0403</v>
      </c>
      <c r="FB6" s="18" t="n">
        <v>73.2252</v>
      </c>
      <c r="FE6" s="2" t="s">
        <v>27</v>
      </c>
      <c r="FF6" s="14" t="s">
        <v>28</v>
      </c>
      <c r="FG6" s="15" t="n">
        <v>248818740745.107</v>
      </c>
      <c r="FH6" s="2" t="n">
        <f aca="false">FG6*0.02</f>
        <v>4976374814.90214</v>
      </c>
      <c r="FK6" s="2" t="s">
        <v>27</v>
      </c>
      <c r="FL6" s="14" t="s">
        <v>28</v>
      </c>
      <c r="FM6" s="15" t="n">
        <v>463832041066.895</v>
      </c>
      <c r="FO6" s="19" t="n">
        <f aca="false">FH6/FM6</f>
        <v>0.0107288293483469</v>
      </c>
    </row>
    <row r="7" customFormat="false" ht="12.8" hidden="false" customHeight="false" outlineLevel="0" collapsed="false">
      <c r="A7" s="2" t="s">
        <v>29</v>
      </c>
      <c r="B7" s="14" t="s">
        <v>30</v>
      </c>
      <c r="C7" s="2" t="n">
        <v>36358.0277629012</v>
      </c>
      <c r="D7" s="2" t="n">
        <f aca="false">LN(C7)</f>
        <v>10.5011703048759</v>
      </c>
      <c r="G7" s="2" t="s">
        <v>29</v>
      </c>
      <c r="H7" s="2" t="n">
        <v>45.85</v>
      </c>
      <c r="I7" s="2" t="n">
        <v>45.45</v>
      </c>
      <c r="M7" s="15"/>
      <c r="O7" s="2" t="s">
        <v>29</v>
      </c>
      <c r="P7" s="14" t="s">
        <v>30</v>
      </c>
      <c r="U7" s="2" t="n">
        <v>7522</v>
      </c>
      <c r="V7" s="2" t="n">
        <v>6913</v>
      </c>
      <c r="W7" s="2" t="n">
        <v>6824</v>
      </c>
      <c r="X7" s="2" t="n">
        <v>6685</v>
      </c>
      <c r="Y7" s="2" t="n">
        <v>6056</v>
      </c>
      <c r="AE7" s="2" t="n">
        <v>3112</v>
      </c>
      <c r="AF7" s="2" t="n">
        <v>3064</v>
      </c>
      <c r="AG7" s="2" t="n">
        <v>3459</v>
      </c>
      <c r="AH7" s="2" t="n">
        <v>3338</v>
      </c>
      <c r="AI7" s="2" t="n">
        <v>3268</v>
      </c>
      <c r="AK7" s="2" t="n">
        <v>160</v>
      </c>
      <c r="AL7" s="2" t="n">
        <v>175</v>
      </c>
      <c r="AM7" s="2" t="n">
        <v>250</v>
      </c>
      <c r="AN7" s="2" t="n">
        <v>190</v>
      </c>
      <c r="AO7" s="2" t="n">
        <v>233</v>
      </c>
      <c r="AP7" s="2" t="n">
        <v>213</v>
      </c>
      <c r="AQ7" s="2" t="n">
        <v>208</v>
      </c>
      <c r="AR7" s="2" t="n">
        <v>239</v>
      </c>
      <c r="AS7" s="2" t="n">
        <v>253</v>
      </c>
      <c r="AU7" s="2" t="n">
        <v>11489</v>
      </c>
      <c r="AV7" s="2" t="n">
        <v>11439</v>
      </c>
      <c r="AW7" s="2" t="n">
        <v>11828</v>
      </c>
      <c r="AX7" s="2" t="n">
        <v>11437</v>
      </c>
      <c r="AY7" s="2" t="n">
        <v>10867</v>
      </c>
      <c r="AZ7" s="2" t="n">
        <v>10190</v>
      </c>
      <c r="BA7" s="2" t="n">
        <v>10491</v>
      </c>
      <c r="BB7" s="2" t="n">
        <v>10262</v>
      </c>
      <c r="BC7" s="2" t="n">
        <v>9577</v>
      </c>
      <c r="BE7" s="2" t="str">
        <f aca="false">IF(OR(AA7="",AK7=""),"",AA7+AK7)</f>
        <v/>
      </c>
      <c r="BF7" s="2" t="str">
        <f aca="false">IF(OR(AB7="",AL7=""),"",AB7+AL7)</f>
        <v/>
      </c>
      <c r="BG7" s="2" t="str">
        <f aca="false">IF(OR(AC7="",AM7=""),"",AC7+AM7)</f>
        <v/>
      </c>
      <c r="BH7" s="2" t="str">
        <f aca="false">IF(OR(AD7="",AN7=""),"",AD7+AN7)</f>
        <v/>
      </c>
      <c r="BI7" s="2" t="n">
        <f aca="false">IF(OR(AE7="",AO7=""),"",AE7+AO7)</f>
        <v>3345</v>
      </c>
      <c r="BJ7" s="2" t="n">
        <f aca="false">IF(OR(AF7="",AP7=""),"",AF7+AP7)</f>
        <v>3277</v>
      </c>
      <c r="BK7" s="2" t="n">
        <f aca="false">IF(OR(AG7="",AQ7=""),"",AG7+AQ7)</f>
        <v>3667</v>
      </c>
      <c r="BL7" s="2" t="n">
        <f aca="false">IF(OR(AH7="",AR7=""),"",AH7+AR7)</f>
        <v>3577</v>
      </c>
      <c r="BM7" s="2" t="n">
        <f aca="false">IF(OR(AI7="",AS7=""),"",AI7+AS7)</f>
        <v>3521</v>
      </c>
      <c r="BN7" s="2" t="str">
        <f aca="false">IF(OR(AJ7="",AT7=""),"",AJ7+AT7)</f>
        <v/>
      </c>
      <c r="BO7" s="2" t="str">
        <f aca="false">IF(OR(BE7="",AU7=""),"",BE7/AU7)</f>
        <v/>
      </c>
      <c r="BP7" s="2" t="str">
        <f aca="false">IF(OR(BF7="",AV7=""),"",BF7/AV7)</f>
        <v/>
      </c>
      <c r="BQ7" s="2" t="str">
        <f aca="false">IF(OR(BG7="",AW7=""),"",BG7/AW7)</f>
        <v/>
      </c>
      <c r="BR7" s="2" t="str">
        <f aca="false">IF(OR(BH7="",AX7=""),"",BH7/AX7)</f>
        <v/>
      </c>
      <c r="BS7" s="2" t="n">
        <f aca="false">IF(OR(BI7="",AY7=""),"",BI7/AY7)</f>
        <v>0.307812643783933</v>
      </c>
      <c r="BT7" s="2" t="n">
        <f aca="false">IF(OR(BJ7="",AZ7=""),"",BJ7/AZ7)</f>
        <v>0.321589793915604</v>
      </c>
      <c r="BU7" s="2" t="n">
        <f aca="false">IF(OR(BK7="",BA7=""),"",BK7/BA7)</f>
        <v>0.349537698980078</v>
      </c>
      <c r="BV7" s="2" t="n">
        <f aca="false">IF(OR(BL7="",BB7=""),"",BL7/BB7)</f>
        <v>0.348567530695771</v>
      </c>
      <c r="BW7" s="2" t="n">
        <f aca="false">IF(OR(BM7="",BC7=""),"",BM7/BC7)</f>
        <v>0.36765166544847</v>
      </c>
      <c r="BX7" s="16" t="n">
        <f aca="false">BW7</f>
        <v>0.36765166544847</v>
      </c>
      <c r="BY7" s="2" t="s">
        <v>29</v>
      </c>
      <c r="BZ7" s="14" t="s">
        <v>30</v>
      </c>
      <c r="CA7" s="2" t="n">
        <v>5</v>
      </c>
      <c r="CC7" s="2" t="s">
        <v>29</v>
      </c>
      <c r="CD7" s="2" t="n">
        <v>13.96</v>
      </c>
      <c r="CE7" s="2" t="n">
        <v>13.86</v>
      </c>
      <c r="CF7" s="2" t="n">
        <v>13.9</v>
      </c>
      <c r="CG7" s="2" t="n">
        <v>13.92</v>
      </c>
      <c r="CH7" s="2" t="n">
        <v>13.96</v>
      </c>
      <c r="CI7" s="15" t="n">
        <v>14.05</v>
      </c>
      <c r="CK7" s="2" t="s">
        <v>29</v>
      </c>
      <c r="CL7" s="14" t="s">
        <v>30</v>
      </c>
      <c r="CM7" s="2" t="n">
        <v>13</v>
      </c>
      <c r="CP7" s="2" t="s">
        <v>29</v>
      </c>
      <c r="CQ7" s="14" t="s">
        <v>30</v>
      </c>
      <c r="CR7" s="17" t="n">
        <v>3.37027</v>
      </c>
      <c r="CS7" s="17" t="n">
        <v>7.26215</v>
      </c>
      <c r="CT7" s="17" t="n">
        <v>5.63882</v>
      </c>
      <c r="CU7" s="17" t="n">
        <v>7.85716</v>
      </c>
      <c r="CV7" s="17" t="n">
        <v>33.46</v>
      </c>
      <c r="CW7" s="17" t="n">
        <v>69.4035</v>
      </c>
      <c r="CX7" s="17" t="n">
        <v>113.39</v>
      </c>
      <c r="CY7" s="17" t="n">
        <v>164.699</v>
      </c>
      <c r="CZ7" s="17" t="n">
        <v>206.96</v>
      </c>
      <c r="DA7" s="2" t="n">
        <v>72.7104</v>
      </c>
      <c r="DB7" s="2" t="n">
        <v>126.477</v>
      </c>
      <c r="DC7" s="2" t="n">
        <v>170.865</v>
      </c>
      <c r="DD7" s="2" t="n">
        <v>8.96601</v>
      </c>
      <c r="DE7" s="2" t="n">
        <v>10.9938</v>
      </c>
      <c r="DF7" s="2" t="n">
        <v>12.9823</v>
      </c>
      <c r="DG7" s="2" t="n">
        <v>11.7033</v>
      </c>
      <c r="DH7" s="2" t="n">
        <v>13.4107</v>
      </c>
      <c r="DI7" s="2" t="n">
        <v>14.2766</v>
      </c>
      <c r="DJ7" s="2" t="n">
        <v>16.0816</v>
      </c>
      <c r="DK7" s="16" t="n">
        <v>16.3986</v>
      </c>
      <c r="DN7" s="2" t="s">
        <v>29</v>
      </c>
      <c r="DO7" s="14" t="s">
        <v>30</v>
      </c>
      <c r="DP7" s="2" t="n">
        <v>4.48453</v>
      </c>
      <c r="DQ7" s="2" t="n">
        <v>8.04828</v>
      </c>
      <c r="DR7" s="2" t="n">
        <v>9.14833</v>
      </c>
      <c r="DS7" s="2" t="n">
        <v>8.00599</v>
      </c>
      <c r="DT7" s="2" t="n">
        <v>7.92703</v>
      </c>
      <c r="DU7" s="2" t="n">
        <v>7.66827</v>
      </c>
      <c r="DV7" s="2" t="n">
        <v>7.73939</v>
      </c>
      <c r="DW7" s="2" t="n">
        <v>8.13586</v>
      </c>
      <c r="DX7" s="2" t="n">
        <v>8.37753</v>
      </c>
      <c r="DY7" s="2" t="n">
        <v>7.54859</v>
      </c>
      <c r="DZ7" s="16" t="n">
        <v>7.6813</v>
      </c>
      <c r="EA7" s="0" t="n">
        <v>5</v>
      </c>
      <c r="EB7" s="2" t="s">
        <v>29</v>
      </c>
      <c r="EC7" s="14" t="s">
        <v>30</v>
      </c>
      <c r="ED7" s="2" t="n">
        <v>72.5</v>
      </c>
      <c r="EE7" s="2" t="n">
        <v>74.1</v>
      </c>
      <c r="EF7" s="2" t="n">
        <v>76.5</v>
      </c>
      <c r="EG7" s="2" t="n">
        <v>78.3899259259259</v>
      </c>
      <c r="EH7" s="2" t="n">
        <v>80.0043</v>
      </c>
      <c r="EI7" s="2" t="n">
        <v>84.2415280294352</v>
      </c>
      <c r="EJ7" s="2" t="n">
        <v>88.4097035040431</v>
      </c>
      <c r="EK7" s="2" t="n">
        <v>87.24023275</v>
      </c>
      <c r="EL7" s="2" t="n">
        <v>88.10245687</v>
      </c>
      <c r="EM7" s="15" t="n">
        <v>89.3570077747426</v>
      </c>
      <c r="EP7" s="2" t="s">
        <v>29</v>
      </c>
      <c r="EQ7" s="14" t="s">
        <v>30</v>
      </c>
      <c r="ER7" s="2" t="n">
        <v>5.5769</v>
      </c>
      <c r="ES7" s="2" t="n">
        <v>8.27592</v>
      </c>
      <c r="ET7" s="2" t="n">
        <v>9.00908</v>
      </c>
      <c r="EU7" s="2" t="n">
        <v>8.37296</v>
      </c>
      <c r="EV7" s="2" t="n">
        <v>9.83156</v>
      </c>
      <c r="EW7" s="2" t="n">
        <v>10.8907</v>
      </c>
      <c r="EX7" s="2" t="n">
        <v>12.6731</v>
      </c>
      <c r="EY7" s="2" t="n">
        <v>14.3478</v>
      </c>
      <c r="EZ7" s="2" t="n">
        <v>15.9961</v>
      </c>
      <c r="FA7" s="2" t="n">
        <v>17.0846</v>
      </c>
      <c r="FB7" s="18" t="n">
        <v>18.012</v>
      </c>
      <c r="FE7" s="2" t="s">
        <v>29</v>
      </c>
      <c r="FF7" s="14" t="s">
        <v>30</v>
      </c>
      <c r="FG7" s="15" t="n">
        <v>21048531894.2853</v>
      </c>
      <c r="FH7" s="2" t="n">
        <f aca="false">FG7*0.02</f>
        <v>420970637.885706</v>
      </c>
      <c r="FK7" s="2" t="s">
        <v>29</v>
      </c>
      <c r="FL7" s="14" t="s">
        <v>30</v>
      </c>
      <c r="FM7" s="15" t="n">
        <v>48064476467.9168</v>
      </c>
      <c r="FO7" s="19" t="n">
        <f aca="false">FH7/FM7</f>
        <v>0.0087584567402228</v>
      </c>
    </row>
    <row r="8" customFormat="false" ht="12.8" hidden="false" customHeight="false" outlineLevel="0" collapsed="false">
      <c r="A8" s="2" t="s">
        <v>31</v>
      </c>
      <c r="B8" s="14" t="s">
        <v>32</v>
      </c>
      <c r="C8" s="2" t="n">
        <v>49373.1839591315</v>
      </c>
      <c r="D8" s="2" t="n">
        <f aca="false">LN(C8)</f>
        <v>10.8071627209525</v>
      </c>
      <c r="G8" s="2" t="s">
        <v>31</v>
      </c>
      <c r="H8" s="2" t="n">
        <v>50.05</v>
      </c>
      <c r="I8" s="2" t="n">
        <v>49.86</v>
      </c>
      <c r="J8" s="2" t="n">
        <v>53.28</v>
      </c>
      <c r="K8" s="2" t="n">
        <v>52.9</v>
      </c>
      <c r="L8" s="2" t="n">
        <v>55.02</v>
      </c>
      <c r="M8" s="15"/>
      <c r="O8" s="2" t="s">
        <v>31</v>
      </c>
      <c r="P8" s="14" t="s">
        <v>32</v>
      </c>
      <c r="U8" s="2" t="n">
        <v>33669</v>
      </c>
      <c r="V8" s="2" t="n">
        <v>34318</v>
      </c>
      <c r="W8" s="2" t="n">
        <v>36998</v>
      </c>
      <c r="X8" s="2" t="n">
        <v>36151</v>
      </c>
      <c r="Y8" s="2" t="n">
        <v>36475</v>
      </c>
      <c r="AE8" s="2" t="n">
        <v>17141</v>
      </c>
      <c r="AF8" s="2" t="n">
        <v>17547</v>
      </c>
      <c r="AG8" s="2" t="n">
        <v>17831</v>
      </c>
      <c r="AH8" s="2" t="n">
        <v>17906</v>
      </c>
      <c r="AI8" s="2" t="n">
        <v>17808</v>
      </c>
      <c r="AK8" s="2" t="n">
        <v>1943</v>
      </c>
      <c r="AL8" s="2" t="n">
        <v>1748</v>
      </c>
      <c r="AM8" s="2" t="n">
        <v>1850</v>
      </c>
      <c r="AN8" s="2" t="n">
        <v>1830</v>
      </c>
      <c r="AO8" s="2" t="n">
        <v>1899</v>
      </c>
      <c r="AP8" s="2" t="n">
        <v>2013</v>
      </c>
      <c r="AQ8" s="2" t="n">
        <v>2000</v>
      </c>
      <c r="AR8" s="2" t="n">
        <v>2009</v>
      </c>
      <c r="AS8" s="2" t="n">
        <v>1853</v>
      </c>
      <c r="AU8" s="2" t="n">
        <v>43009</v>
      </c>
      <c r="AV8" s="2" t="n">
        <v>48768</v>
      </c>
      <c r="AW8" s="2" t="n">
        <v>51441</v>
      </c>
      <c r="AX8" s="2" t="n">
        <v>53296</v>
      </c>
      <c r="AY8" s="2" t="n">
        <v>52730</v>
      </c>
      <c r="AZ8" s="2" t="n">
        <v>53878</v>
      </c>
      <c r="BA8" s="2" t="n">
        <v>56829</v>
      </c>
      <c r="BB8" s="2" t="n">
        <v>56066</v>
      </c>
      <c r="BC8" s="2" t="n">
        <v>56136</v>
      </c>
      <c r="BE8" s="2" t="str">
        <f aca="false">IF(OR(AA8="",AK8=""),"",AA8+AK8)</f>
        <v/>
      </c>
      <c r="BF8" s="2" t="str">
        <f aca="false">IF(OR(AB8="",AL8=""),"",AB8+AL8)</f>
        <v/>
      </c>
      <c r="BG8" s="2" t="str">
        <f aca="false">IF(OR(AC8="",AM8=""),"",AC8+AM8)</f>
        <v/>
      </c>
      <c r="BH8" s="2" t="str">
        <f aca="false">IF(OR(AD8="",AN8=""),"",AD8+AN8)</f>
        <v/>
      </c>
      <c r="BI8" s="2" t="n">
        <f aca="false">IF(OR(AE8="",AO8=""),"",AE8+AO8)</f>
        <v>19040</v>
      </c>
      <c r="BJ8" s="2" t="n">
        <f aca="false">IF(OR(AF8="",AP8=""),"",AF8+AP8)</f>
        <v>19560</v>
      </c>
      <c r="BK8" s="2" t="n">
        <f aca="false">IF(OR(AG8="",AQ8=""),"",AG8+AQ8)</f>
        <v>19831</v>
      </c>
      <c r="BL8" s="2" t="n">
        <f aca="false">IF(OR(AH8="",AR8=""),"",AH8+AR8)</f>
        <v>19915</v>
      </c>
      <c r="BM8" s="2" t="n">
        <f aca="false">IF(OR(AI8="",AS8=""),"",AI8+AS8)</f>
        <v>19661</v>
      </c>
      <c r="BN8" s="2" t="str">
        <f aca="false">IF(OR(AJ8="",AT8=""),"",AJ8+AT8)</f>
        <v/>
      </c>
      <c r="BO8" s="2" t="str">
        <f aca="false">IF(OR(BE8="",AU8=""),"",BE8/AU8)</f>
        <v/>
      </c>
      <c r="BP8" s="2" t="str">
        <f aca="false">IF(OR(BF8="",AV8=""),"",BF8/AV8)</f>
        <v/>
      </c>
      <c r="BQ8" s="2" t="str">
        <f aca="false">IF(OR(BG8="",AW8=""),"",BG8/AW8)</f>
        <v/>
      </c>
      <c r="BR8" s="2" t="str">
        <f aca="false">IF(OR(BH8="",AX8=""),"",BH8/AX8)</f>
        <v/>
      </c>
      <c r="BS8" s="2" t="n">
        <f aca="false">IF(OR(BI8="",AY8=""),"",BI8/AY8)</f>
        <v>0.361084771477337</v>
      </c>
      <c r="BT8" s="2" t="n">
        <f aca="false">IF(OR(BJ8="",AZ8=""),"",BJ8/AZ8)</f>
        <v>0.363042429191878</v>
      </c>
      <c r="BU8" s="2" t="n">
        <f aca="false">IF(OR(BK8="",BA8=""),"",BK8/BA8)</f>
        <v>0.348959158176283</v>
      </c>
      <c r="BV8" s="2" t="n">
        <f aca="false">IF(OR(BL8="",BB8=""),"",BL8/BB8)</f>
        <v>0.355206363928227</v>
      </c>
      <c r="BW8" s="2" t="n">
        <f aca="false">IF(OR(BM8="",BC8=""),"",BM8/BC8)</f>
        <v>0.350238705999715</v>
      </c>
      <c r="BX8" s="16" t="n">
        <f aca="false">BW8</f>
        <v>0.350238705999715</v>
      </c>
      <c r="BY8" s="2" t="s">
        <v>31</v>
      </c>
      <c r="BZ8" s="14" t="s">
        <v>32</v>
      </c>
      <c r="CA8" s="2" t="n">
        <v>6</v>
      </c>
      <c r="CC8" s="2" t="s">
        <v>31</v>
      </c>
      <c r="CD8" s="2" t="n">
        <v>12.63</v>
      </c>
      <c r="CE8" s="2" t="n">
        <v>12.68</v>
      </c>
      <c r="CF8" s="2" t="n">
        <v>12.71</v>
      </c>
      <c r="CH8" s="2" t="n">
        <v>12.82</v>
      </c>
      <c r="CI8" s="15"/>
      <c r="CK8" s="2" t="s">
        <v>31</v>
      </c>
      <c r="CL8" s="14" t="s">
        <v>32</v>
      </c>
      <c r="CM8" s="2" t="n">
        <v>12.4</v>
      </c>
      <c r="CP8" s="2" t="s">
        <v>31</v>
      </c>
      <c r="CQ8" s="14" t="s">
        <v>32</v>
      </c>
      <c r="CR8" s="17" t="n">
        <v>10.109</v>
      </c>
      <c r="CS8" s="17" t="n">
        <v>16.1411</v>
      </c>
      <c r="CT8" s="17" t="n">
        <v>15.5956</v>
      </c>
      <c r="CU8" s="17" t="n">
        <v>16.4397</v>
      </c>
      <c r="CV8" s="17" t="n">
        <v>21.0926</v>
      </c>
      <c r="CW8" s="17" t="n">
        <v>27.0772</v>
      </c>
      <c r="CX8" s="17" t="n">
        <v>31.5565</v>
      </c>
      <c r="CY8" s="17" t="n">
        <v>44.4527</v>
      </c>
      <c r="CZ8" s="17" t="n">
        <v>47.9027</v>
      </c>
      <c r="DA8" s="2" t="n">
        <v>22.3242</v>
      </c>
      <c r="DB8" s="2" t="n">
        <v>40.9911</v>
      </c>
      <c r="DC8" s="2" t="n">
        <v>53.1314</v>
      </c>
      <c r="DD8" s="2" t="n">
        <v>41.47</v>
      </c>
      <c r="DE8" s="2" t="n">
        <v>54.4325</v>
      </c>
      <c r="DF8" s="2" t="n">
        <v>61.0559</v>
      </c>
      <c r="DG8" s="2" t="n">
        <v>62.2846</v>
      </c>
      <c r="DH8" s="2" t="n">
        <v>72.1728</v>
      </c>
      <c r="DI8" s="2" t="n">
        <v>73.5585</v>
      </c>
      <c r="DJ8" s="2" t="n">
        <v>89.5258</v>
      </c>
      <c r="DK8" s="16" t="n">
        <v>93.6262</v>
      </c>
      <c r="DN8" s="2" t="s">
        <v>31</v>
      </c>
      <c r="DO8" s="14" t="s">
        <v>32</v>
      </c>
      <c r="DP8" s="2" t="n">
        <v>22.0684</v>
      </c>
      <c r="DQ8" s="2" t="n">
        <v>27.0124</v>
      </c>
      <c r="DR8" s="2" t="n">
        <v>27.7841</v>
      </c>
      <c r="DS8" s="2" t="n">
        <v>25.9729</v>
      </c>
      <c r="DT8" s="2" t="n">
        <v>28.188</v>
      </c>
      <c r="DU8" s="2" t="n">
        <v>30.2458</v>
      </c>
      <c r="DV8" s="2" t="n">
        <v>32.0767</v>
      </c>
      <c r="DW8" s="2" t="n">
        <v>33.5262</v>
      </c>
      <c r="DX8" s="2" t="n">
        <v>33.8538</v>
      </c>
      <c r="DY8" s="2" t="n">
        <v>32.3828</v>
      </c>
      <c r="DZ8" s="16" t="n">
        <v>31.4806</v>
      </c>
      <c r="EA8" s="0" t="n">
        <v>6</v>
      </c>
      <c r="EB8" s="2" t="s">
        <v>31</v>
      </c>
      <c r="EC8" s="14" t="s">
        <v>32</v>
      </c>
      <c r="ED8" s="2" t="n">
        <v>82.49</v>
      </c>
      <c r="EE8" s="2" t="n">
        <v>86.89</v>
      </c>
      <c r="EF8" s="2" t="n">
        <v>88.70999491353</v>
      </c>
      <c r="EG8" s="2" t="n">
        <v>89.879997974222</v>
      </c>
      <c r="EH8" s="2" t="n">
        <v>91.5144</v>
      </c>
      <c r="EI8" s="2" t="n">
        <v>86.5303927529377</v>
      </c>
      <c r="EJ8" s="2" t="n">
        <v>86.4221333325445</v>
      </c>
      <c r="EK8" s="2" t="n">
        <v>87.70364996</v>
      </c>
      <c r="EL8" s="2" t="n">
        <v>87.46892907</v>
      </c>
      <c r="EM8" s="15" t="n">
        <v>88.8899599985585</v>
      </c>
      <c r="EP8" s="2" t="s">
        <v>31</v>
      </c>
      <c r="EQ8" s="14" t="s">
        <v>32</v>
      </c>
      <c r="ER8" s="2" t="n">
        <v>67.9409</v>
      </c>
      <c r="ES8" s="2" t="n">
        <v>82.2863</v>
      </c>
      <c r="ET8" s="2" t="n">
        <v>87.7023</v>
      </c>
      <c r="EU8" s="2" t="n">
        <v>50.5333</v>
      </c>
      <c r="EV8" s="2" t="n">
        <v>53.6941</v>
      </c>
      <c r="EW8" s="2" t="n">
        <v>56.8118</v>
      </c>
      <c r="EX8" s="2" t="n">
        <v>59.6694</v>
      </c>
      <c r="EY8" s="2" t="n">
        <v>58.2415</v>
      </c>
      <c r="EZ8" s="2" t="n">
        <v>59.2036</v>
      </c>
      <c r="FA8" s="2" t="n">
        <v>60.4867</v>
      </c>
      <c r="FB8" s="18" t="n">
        <v>52.0236</v>
      </c>
      <c r="FE8" s="2" t="s">
        <v>31</v>
      </c>
      <c r="FF8" s="14" t="s">
        <v>32</v>
      </c>
      <c r="FG8" s="15" t="n">
        <v>132682822217.457</v>
      </c>
      <c r="FH8" s="2" t="n">
        <f aca="false">FG8*0.02</f>
        <v>2653656444.34914</v>
      </c>
      <c r="FK8" s="2" t="s">
        <v>31</v>
      </c>
      <c r="FL8" s="14" t="s">
        <v>32</v>
      </c>
      <c r="FM8" s="15" t="n">
        <v>272319030456.189</v>
      </c>
      <c r="FO8" s="19" t="n">
        <f aca="false">FH8/FM8</f>
        <v>0.00974466029753313</v>
      </c>
    </row>
    <row r="9" customFormat="false" ht="12.8" hidden="false" customHeight="false" outlineLevel="0" collapsed="false">
      <c r="A9" s="2" t="s">
        <v>33</v>
      </c>
      <c r="B9" s="14" t="s">
        <v>34</v>
      </c>
      <c r="C9" s="2" t="n">
        <v>14593.504870131</v>
      </c>
      <c r="D9" s="2" t="n">
        <f aca="false">LN(C9)</f>
        <v>9.58833183680273</v>
      </c>
      <c r="G9" s="2" t="s">
        <v>33</v>
      </c>
      <c r="I9" s="2" t="n">
        <v>26.79</v>
      </c>
      <c r="K9" s="2" t="n">
        <v>29.9</v>
      </c>
      <c r="L9" s="2" t="n">
        <v>30.03</v>
      </c>
      <c r="M9" s="15" t="n">
        <v>39.76</v>
      </c>
      <c r="O9" s="2" t="s">
        <v>33</v>
      </c>
      <c r="P9" s="14" t="s">
        <v>34</v>
      </c>
      <c r="U9" s="2" t="n">
        <v>12254</v>
      </c>
      <c r="V9" s="2" t="n">
        <v>15516</v>
      </c>
      <c r="W9" s="2" t="n">
        <v>17141</v>
      </c>
      <c r="X9" s="2" t="n">
        <v>16094</v>
      </c>
      <c r="Y9" s="2" t="n">
        <v>15578</v>
      </c>
      <c r="Z9" s="2" t="n">
        <v>17553</v>
      </c>
      <c r="AE9" s="2" t="n">
        <v>3481</v>
      </c>
      <c r="AF9" s="2" t="n">
        <v>3317</v>
      </c>
      <c r="AG9" s="2" t="n">
        <v>3892</v>
      </c>
      <c r="AH9" s="2" t="n">
        <v>4233</v>
      </c>
      <c r="AI9" s="2" t="n">
        <v>5623</v>
      </c>
      <c r="AJ9" s="2" t="n">
        <v>5983</v>
      </c>
      <c r="AK9" s="2" t="n">
        <v>41</v>
      </c>
      <c r="AL9" s="2" t="n">
        <v>109</v>
      </c>
      <c r="AM9" s="2" t="n">
        <v>917</v>
      </c>
      <c r="AN9" s="2" t="n">
        <v>270</v>
      </c>
      <c r="AO9" s="2" t="n">
        <v>406</v>
      </c>
      <c r="AP9" s="2" t="n">
        <v>450</v>
      </c>
      <c r="AQ9" s="2" t="n">
        <v>349</v>
      </c>
      <c r="AR9" s="2" t="n">
        <v>369</v>
      </c>
      <c r="AS9" s="2" t="n">
        <v>469</v>
      </c>
      <c r="AT9" s="2" t="n">
        <v>427</v>
      </c>
      <c r="AU9" s="2" t="n">
        <v>37778</v>
      </c>
      <c r="AV9" s="2" t="n">
        <v>17732</v>
      </c>
      <c r="AW9" s="2" t="n">
        <v>26589</v>
      </c>
      <c r="AX9" s="2" t="n">
        <v>17906</v>
      </c>
      <c r="AY9" s="2" t="n">
        <v>17683</v>
      </c>
      <c r="AZ9" s="2" t="n">
        <v>20408</v>
      </c>
      <c r="BA9" s="2" t="n">
        <v>22214</v>
      </c>
      <c r="BB9" s="2" t="n">
        <v>22711</v>
      </c>
      <c r="BC9" s="2" t="n">
        <v>23825</v>
      </c>
      <c r="BD9" s="2" t="n">
        <v>26665</v>
      </c>
      <c r="BE9" s="2" t="str">
        <f aca="false">IF(OR(AA9="",AK9=""),"",AA9+AK9)</f>
        <v/>
      </c>
      <c r="BF9" s="2" t="str">
        <f aca="false">IF(OR(AB9="",AL9=""),"",AB9+AL9)</f>
        <v/>
      </c>
      <c r="BG9" s="2" t="str">
        <f aca="false">IF(OR(AC9="",AM9=""),"",AC9+AM9)</f>
        <v/>
      </c>
      <c r="BH9" s="2" t="str">
        <f aca="false">IF(OR(AD9="",AN9=""),"",AD9+AN9)</f>
        <v/>
      </c>
      <c r="BI9" s="2" t="n">
        <f aca="false">IF(OR(AE9="",AO9=""),"",AE9+AO9)</f>
        <v>3887</v>
      </c>
      <c r="BJ9" s="2" t="n">
        <f aca="false">IF(OR(AF9="",AP9=""),"",AF9+AP9)</f>
        <v>3767</v>
      </c>
      <c r="BK9" s="2" t="n">
        <f aca="false">IF(OR(AG9="",AQ9=""),"",AG9+AQ9)</f>
        <v>4241</v>
      </c>
      <c r="BL9" s="2" t="n">
        <f aca="false">IF(OR(AH9="",AR9=""),"",AH9+AR9)</f>
        <v>4602</v>
      </c>
      <c r="BM9" s="2" t="n">
        <f aca="false">IF(OR(AI9="",AS9=""),"",AI9+AS9)</f>
        <v>6092</v>
      </c>
      <c r="BN9" s="2" t="n">
        <f aca="false">IF(OR(AJ9="",AT9=""),"",AJ9+AT9)</f>
        <v>6410</v>
      </c>
      <c r="BO9" s="2" t="str">
        <f aca="false">IF(OR(BE9="",AU9=""),"",BE9/AU9)</f>
        <v/>
      </c>
      <c r="BP9" s="2" t="str">
        <f aca="false">IF(OR(BF9="",AV9=""),"",BF9/AV9)</f>
        <v/>
      </c>
      <c r="BQ9" s="2" t="str">
        <f aca="false">IF(OR(BG9="",AW9=""),"",BG9/AW9)</f>
        <v/>
      </c>
      <c r="BR9" s="2" t="str">
        <f aca="false">IF(OR(BH9="",AX9=""),"",BH9/AX9)</f>
        <v/>
      </c>
      <c r="BS9" s="2" t="n">
        <f aca="false">IF(OR(BI9="",AY9=""),"",BI9/AY9)</f>
        <v>0.21981564214217</v>
      </c>
      <c r="BT9" s="2" t="n">
        <f aca="false">IF(OR(BJ9="",AZ9=""),"",BJ9/AZ9)</f>
        <v>0.184584476675813</v>
      </c>
      <c r="BU9" s="2" t="n">
        <f aca="false">IF(OR(BK9="",BA9=""),"",BK9/BA9)</f>
        <v>0.190915638786351</v>
      </c>
      <c r="BV9" s="2" t="n">
        <f aca="false">IF(OR(BL9="",BB9=""),"",BL9/BB9)</f>
        <v>0.202633085289067</v>
      </c>
      <c r="BW9" s="2" t="n">
        <f aca="false">IF(OR(BM9="",BC9=""),"",BM9/BC9)</f>
        <v>0.255697796432319</v>
      </c>
      <c r="BX9" s="15" t="n">
        <f aca="false">IF(OR(BN9="",BD9=""),"",BN9/BD9)</f>
        <v>0.240390024376524</v>
      </c>
      <c r="BY9" s="2" t="s">
        <v>33</v>
      </c>
      <c r="BZ9" s="14" t="s">
        <v>34</v>
      </c>
      <c r="CA9" s="2" t="n">
        <v>7</v>
      </c>
      <c r="CC9" s="2" t="s">
        <v>33</v>
      </c>
      <c r="CE9" s="2" t="n">
        <v>12.88</v>
      </c>
      <c r="CG9" s="2" t="n">
        <v>13.08</v>
      </c>
      <c r="CH9" s="2" t="n">
        <v>13.13</v>
      </c>
      <c r="CI9" s="15"/>
      <c r="CK9" s="2" t="s">
        <v>33</v>
      </c>
      <c r="CL9" s="14" t="s">
        <v>34</v>
      </c>
      <c r="CM9" s="20" t="n">
        <v>12.8</v>
      </c>
      <c r="CP9" s="2" t="s">
        <v>33</v>
      </c>
      <c r="CQ9" s="14" t="s">
        <v>34</v>
      </c>
      <c r="CR9" s="17" t="n">
        <v>0.100619</v>
      </c>
      <c r="CS9" s="17" t="n">
        <v>0.002106</v>
      </c>
      <c r="CT9" s="17" t="n">
        <v>0.001957</v>
      </c>
      <c r="CU9" s="17" t="n">
        <v>0.001744</v>
      </c>
      <c r="CV9" s="17" t="n">
        <v>0.001894</v>
      </c>
      <c r="CW9" s="17" t="n">
        <v>0.000294</v>
      </c>
      <c r="CX9" s="17" t="n">
        <v>0.000225</v>
      </c>
      <c r="CY9" s="17" t="n">
        <v>0.028445</v>
      </c>
      <c r="CZ9" s="17" t="n">
        <v>0.001586</v>
      </c>
      <c r="DA9" s="2" t="n">
        <v>0.001207</v>
      </c>
      <c r="DB9" s="2" t="n">
        <v>0.012469</v>
      </c>
      <c r="DC9" s="2" t="n">
        <v>0.016392</v>
      </c>
      <c r="DD9" s="2" t="n">
        <v>0.012029</v>
      </c>
      <c r="DE9" s="2" t="n">
        <v>0.203261</v>
      </c>
      <c r="DF9" s="2" t="n">
        <v>0.143181</v>
      </c>
      <c r="DG9" s="2" t="n">
        <v>0.08088</v>
      </c>
      <c r="DH9" s="2" t="n">
        <v>0.079446</v>
      </c>
      <c r="DI9" s="2" t="n">
        <v>0.141055</v>
      </c>
      <c r="DJ9" s="2" t="n">
        <v>0.506562</v>
      </c>
      <c r="DK9" s="16" t="n">
        <v>0.784</v>
      </c>
      <c r="DN9" s="2" t="s">
        <v>33</v>
      </c>
      <c r="DO9" s="14" t="s">
        <v>34</v>
      </c>
      <c r="DP9" s="2" t="n">
        <v>1.31229</v>
      </c>
      <c r="DQ9" s="2" t="n">
        <v>1.84303</v>
      </c>
      <c r="DR9" s="2" t="n">
        <v>2.16177</v>
      </c>
      <c r="DS9" s="2" t="n">
        <v>2.07072</v>
      </c>
      <c r="DT9" s="2" t="n">
        <v>2.40845</v>
      </c>
      <c r="DU9" s="2" t="n">
        <v>1.99822</v>
      </c>
      <c r="DV9" s="2" t="n">
        <v>1.68673</v>
      </c>
      <c r="DW9" s="2" t="n">
        <v>1.63865</v>
      </c>
      <c r="DX9" s="2" t="n">
        <v>1.59866</v>
      </c>
      <c r="DY9" s="2" t="n">
        <v>1.52999</v>
      </c>
      <c r="DZ9" s="16" t="n">
        <v>1.4692</v>
      </c>
      <c r="EA9" s="0" t="n">
        <v>7</v>
      </c>
      <c r="EB9" s="2" t="s">
        <v>33</v>
      </c>
      <c r="EC9" s="14" t="s">
        <v>34</v>
      </c>
      <c r="ED9" s="2" t="n">
        <v>20.07</v>
      </c>
      <c r="EE9" s="2" t="n">
        <v>26.9</v>
      </c>
      <c r="EF9" s="2" t="n">
        <v>31.52</v>
      </c>
      <c r="EG9" s="2" t="n">
        <v>36.94</v>
      </c>
      <c r="EH9" s="2" t="n">
        <v>43.3</v>
      </c>
      <c r="EI9" s="2" t="n">
        <v>44</v>
      </c>
      <c r="EJ9" s="2" t="n">
        <v>47.5697596438736</v>
      </c>
      <c r="EK9" s="2" t="n">
        <v>58.4592896118725</v>
      </c>
      <c r="EL9" s="2" t="n">
        <v>59.7055045962571</v>
      </c>
      <c r="EM9" s="15" t="n">
        <v>62.7179081736957</v>
      </c>
      <c r="EP9" s="2" t="s">
        <v>33</v>
      </c>
      <c r="EQ9" s="14" t="s">
        <v>34</v>
      </c>
      <c r="FB9" s="18" t="n">
        <v>0.8343</v>
      </c>
      <c r="FC9" s="21" t="n">
        <v>7E-005</v>
      </c>
      <c r="FE9" s="2" t="s">
        <v>33</v>
      </c>
      <c r="FF9" s="14" t="s">
        <v>34</v>
      </c>
      <c r="FG9" s="15" t="n">
        <v>33372339963.6233</v>
      </c>
      <c r="FH9" s="2" t="n">
        <f aca="false">FG9*0.02</f>
        <v>667446799.272466</v>
      </c>
      <c r="FK9" s="2" t="s">
        <v>33</v>
      </c>
      <c r="FL9" s="14" t="s">
        <v>34</v>
      </c>
      <c r="FM9" s="15" t="n">
        <v>54383410980.2817</v>
      </c>
      <c r="FO9" s="19" t="n">
        <f aca="false">FH9/FM9</f>
        <v>0.0122729852218072</v>
      </c>
    </row>
    <row r="10" customFormat="false" ht="12.8" hidden="false" customHeight="false" outlineLevel="0" collapsed="false">
      <c r="A10" s="2" t="s">
        <v>35</v>
      </c>
      <c r="B10" s="14" t="s">
        <v>36</v>
      </c>
      <c r="C10" s="2" t="n">
        <v>11639.8650613917</v>
      </c>
      <c r="D10" s="2" t="n">
        <f aca="false">LN(C10)</f>
        <v>9.36219112855429</v>
      </c>
      <c r="G10" s="2" t="s">
        <v>35</v>
      </c>
      <c r="J10" s="2" t="n">
        <v>20.22</v>
      </c>
      <c r="K10" s="2" t="n">
        <v>20.92</v>
      </c>
      <c r="L10" s="2" t="n">
        <v>21.69</v>
      </c>
      <c r="M10" s="15" t="n">
        <v>21.2</v>
      </c>
      <c r="O10" s="2" t="s">
        <v>35</v>
      </c>
      <c r="P10" s="14" t="s">
        <v>36</v>
      </c>
      <c r="W10" s="2" t="n">
        <v>840586</v>
      </c>
      <c r="X10" s="2" t="n">
        <v>880167</v>
      </c>
      <c r="Y10" s="2" t="n">
        <v>926465</v>
      </c>
      <c r="Z10" s="2" t="n">
        <v>920604</v>
      </c>
      <c r="AG10" s="2" t="n">
        <v>78575</v>
      </c>
      <c r="AH10" s="2" t="n">
        <v>88718</v>
      </c>
      <c r="AI10" s="2" t="n">
        <v>94414</v>
      </c>
      <c r="AJ10" s="2" t="n">
        <v>91665</v>
      </c>
      <c r="AK10" s="2" t="n">
        <v>3983</v>
      </c>
      <c r="AL10" s="2" t="n">
        <v>2260</v>
      </c>
      <c r="AM10" s="2" t="n">
        <v>3911</v>
      </c>
      <c r="AN10" s="2" t="n">
        <v>4104</v>
      </c>
      <c r="AO10" s="2" t="n">
        <v>3576</v>
      </c>
      <c r="AP10" s="2" t="n">
        <v>3591</v>
      </c>
      <c r="AQ10" s="2" t="n">
        <v>3746</v>
      </c>
      <c r="AR10" s="2" t="n">
        <v>4489</v>
      </c>
      <c r="AS10" s="2" t="n">
        <v>4811</v>
      </c>
      <c r="AT10" s="2" t="n">
        <v>5098</v>
      </c>
      <c r="AU10" s="2" t="n">
        <v>799368</v>
      </c>
      <c r="AV10" s="2" t="n">
        <v>811455</v>
      </c>
      <c r="AX10" s="2" t="n">
        <v>867822</v>
      </c>
      <c r="AZ10" s="2" t="n">
        <v>948638</v>
      </c>
      <c r="BA10" s="2" t="n">
        <v>1161196</v>
      </c>
      <c r="BB10" s="2" t="n">
        <v>1220157</v>
      </c>
      <c r="BC10" s="2" t="n">
        <v>1269635</v>
      </c>
      <c r="BD10" s="2" t="n">
        <v>1245166</v>
      </c>
      <c r="BE10" s="2" t="str">
        <f aca="false">IF(OR(AA10="",AK10=""),"",AA10+AK10)</f>
        <v/>
      </c>
      <c r="BF10" s="2" t="str">
        <f aca="false">IF(OR(AB10="",AL10=""),"",AB10+AL10)</f>
        <v/>
      </c>
      <c r="BG10" s="2" t="str">
        <f aca="false">IF(OR(AC10="",AM10=""),"",AC10+AM10)</f>
        <v/>
      </c>
      <c r="BH10" s="2" t="str">
        <f aca="false">IF(OR(AD10="",AN10=""),"",AD10+AN10)</f>
        <v/>
      </c>
      <c r="BI10" s="2" t="str">
        <f aca="false">IF(OR(AE10="",AO10=""),"",AE10+AO10)</f>
        <v/>
      </c>
      <c r="BJ10" s="2" t="str">
        <f aca="false">IF(OR(AF10="",AP10=""),"",AF10+AP10)</f>
        <v/>
      </c>
      <c r="BK10" s="2" t="n">
        <f aca="false">IF(OR(AG10="",AQ10=""),"",AG10+AQ10)</f>
        <v>82321</v>
      </c>
      <c r="BL10" s="2" t="n">
        <f aca="false">IF(OR(AH10="",AR10=""),"",AH10+AR10)</f>
        <v>93207</v>
      </c>
      <c r="BM10" s="2" t="n">
        <f aca="false">IF(OR(AI10="",AS10=""),"",AI10+AS10)</f>
        <v>99225</v>
      </c>
      <c r="BN10" s="2" t="n">
        <f aca="false">IF(OR(AJ10="",AT10=""),"",AJ10+AT10)</f>
        <v>96763</v>
      </c>
      <c r="BO10" s="2" t="str">
        <f aca="false">IF(OR(BE10="",AU10=""),"",BE10/AU10)</f>
        <v/>
      </c>
      <c r="BP10" s="2" t="str">
        <f aca="false">IF(OR(BF10="",AV10=""),"",BF10/AV10)</f>
        <v/>
      </c>
      <c r="BQ10" s="2" t="str">
        <f aca="false">IF(OR(BG10="",AW10=""),"",BG10/AW10)</f>
        <v/>
      </c>
      <c r="BR10" s="2" t="str">
        <f aca="false">IF(OR(BH10="",AX10=""),"",BH10/AX10)</f>
        <v/>
      </c>
      <c r="BS10" s="2" t="str">
        <f aca="false">IF(OR(BI10="",AY10=""),"",BI10/AY10)</f>
        <v/>
      </c>
      <c r="BT10" s="2" t="str">
        <f aca="false">IF(OR(BJ10="",AZ10=""),"",BJ10/AZ10)</f>
        <v/>
      </c>
      <c r="BU10" s="2" t="n">
        <f aca="false">IF(OR(BK10="",BA10=""),"",BK10/BA10)</f>
        <v>0.0708932858879982</v>
      </c>
      <c r="BV10" s="2" t="n">
        <f aca="false">IF(OR(BL10="",BB10=""),"",BL10/BB10)</f>
        <v>0.0763893498951364</v>
      </c>
      <c r="BW10" s="2" t="n">
        <f aca="false">IF(OR(BM10="",BC10=""),"",BM10/BC10)</f>
        <v>0.0781523823776125</v>
      </c>
      <c r="BX10" s="15" t="n">
        <f aca="false">IF(OR(BN10="",BD10=""),"",BN10/BD10)</f>
        <v>0.077710923684071</v>
      </c>
      <c r="BY10" s="2" t="s">
        <v>35</v>
      </c>
      <c r="BZ10" s="14" t="s">
        <v>36</v>
      </c>
      <c r="CA10" s="2" t="n">
        <v>8</v>
      </c>
      <c r="CC10" s="2" t="s">
        <v>35</v>
      </c>
      <c r="CE10" s="2" t="n">
        <v>7.8</v>
      </c>
      <c r="CF10" s="2" t="n">
        <v>7.92</v>
      </c>
      <c r="CG10" s="2" t="n">
        <v>7.98</v>
      </c>
      <c r="CI10" s="15" t="n">
        <v>8.17</v>
      </c>
      <c r="CK10" s="2" t="s">
        <v>35</v>
      </c>
      <c r="CL10" s="14" t="s">
        <v>36</v>
      </c>
      <c r="CM10" s="2" t="n">
        <v>8</v>
      </c>
      <c r="CP10" s="2" t="s">
        <v>35</v>
      </c>
      <c r="CQ10" s="14" t="s">
        <v>36</v>
      </c>
      <c r="CR10" s="17"/>
      <c r="CS10" s="17"/>
      <c r="CT10" s="17" t="n">
        <v>0.009616</v>
      </c>
      <c r="CU10" s="17" t="n">
        <v>0.010578</v>
      </c>
      <c r="CV10" s="17" t="n">
        <v>0.012279</v>
      </c>
      <c r="CW10" s="17" t="n">
        <v>0.018189</v>
      </c>
      <c r="CX10" s="17" t="n">
        <v>0.030147</v>
      </c>
      <c r="CY10" s="17" t="n">
        <v>0.089366</v>
      </c>
      <c r="CZ10" s="17" t="n">
        <v>0.184006</v>
      </c>
      <c r="DA10" s="2" t="n">
        <v>0.087468</v>
      </c>
      <c r="DB10" s="2" t="n">
        <v>0.147085</v>
      </c>
      <c r="DC10" s="2" t="n">
        <v>0.125433</v>
      </c>
      <c r="DD10" s="2" t="n">
        <v>0.140983</v>
      </c>
      <c r="DE10" s="2" t="n">
        <v>0.187867</v>
      </c>
      <c r="DF10" s="2" t="n">
        <v>0.266722</v>
      </c>
      <c r="DG10" s="2" t="n">
        <v>0.35772</v>
      </c>
      <c r="DH10" s="2" t="n">
        <v>0.446929</v>
      </c>
      <c r="DI10" s="2" t="n">
        <v>0.454473</v>
      </c>
      <c r="DJ10" s="2" t="n">
        <v>0.586325</v>
      </c>
      <c r="DK10" s="16" t="n">
        <v>0.636</v>
      </c>
      <c r="DN10" s="2" t="s">
        <v>35</v>
      </c>
      <c r="DO10" s="14" t="s">
        <v>36</v>
      </c>
      <c r="DP10" s="2" t="n">
        <v>2.50155</v>
      </c>
      <c r="DQ10" s="2" t="n">
        <v>2.98824</v>
      </c>
      <c r="DR10" s="2" t="n">
        <v>3.41118</v>
      </c>
      <c r="DS10" s="2" t="n">
        <v>3.50754</v>
      </c>
      <c r="DT10" s="2" t="n">
        <v>3.82556</v>
      </c>
      <c r="DU10" s="2" t="n">
        <v>3.94547</v>
      </c>
      <c r="DV10" s="2" t="n">
        <v>4.35953</v>
      </c>
      <c r="DW10" s="2" t="n">
        <v>4.11608</v>
      </c>
      <c r="DX10" s="2" t="n">
        <v>4.42169</v>
      </c>
      <c r="DY10" s="18" t="n">
        <v>4.5158</v>
      </c>
      <c r="DZ10" s="16" t="n">
        <v>4.6116</v>
      </c>
      <c r="EA10" s="0" t="n">
        <v>8</v>
      </c>
      <c r="EB10" s="2" t="s">
        <v>35</v>
      </c>
      <c r="EC10" s="14" t="s">
        <v>36</v>
      </c>
      <c r="ED10" s="2" t="n">
        <v>6.92</v>
      </c>
      <c r="EE10" s="2" t="n">
        <v>10.92</v>
      </c>
      <c r="EF10" s="2" t="n">
        <v>12.28</v>
      </c>
      <c r="EG10" s="2" t="n">
        <v>14.52</v>
      </c>
      <c r="EH10" s="2" t="n">
        <v>14.94</v>
      </c>
      <c r="EI10" s="2" t="n">
        <v>17.14</v>
      </c>
      <c r="EJ10" s="2" t="n">
        <v>21.9760677113476</v>
      </c>
      <c r="EK10" s="2" t="n">
        <v>25.4473537</v>
      </c>
      <c r="EL10" s="2" t="n">
        <v>32.2924418958799</v>
      </c>
      <c r="EM10" s="15" t="n">
        <v>39.9046386462913</v>
      </c>
      <c r="EP10" s="2" t="s">
        <v>35</v>
      </c>
      <c r="EQ10" s="14" t="s">
        <v>36</v>
      </c>
      <c r="ER10" s="2" t="n">
        <v>1.59838</v>
      </c>
      <c r="ES10" s="2" t="n">
        <v>1.79759</v>
      </c>
      <c r="ET10" s="2" t="n">
        <v>1.83155</v>
      </c>
      <c r="EU10" s="2" t="n">
        <v>1.74347</v>
      </c>
      <c r="EV10" s="2" t="n">
        <v>1.78453</v>
      </c>
      <c r="EW10" s="2" t="n">
        <v>1.65093</v>
      </c>
      <c r="EX10" s="2" t="n">
        <v>1.76107</v>
      </c>
      <c r="EY10" s="2" t="n">
        <v>1.73607</v>
      </c>
      <c r="EZ10" s="2" t="n">
        <v>1.84479</v>
      </c>
      <c r="FA10" s="2" t="n">
        <v>1.87863</v>
      </c>
      <c r="FB10" s="18" t="n">
        <v>1.8258</v>
      </c>
      <c r="FE10" s="2" t="s">
        <v>35</v>
      </c>
      <c r="FF10" s="14" t="s">
        <v>36</v>
      </c>
      <c r="FG10" s="15" t="n">
        <v>1649042253583.74</v>
      </c>
      <c r="FH10" s="2" t="n">
        <f aca="false">FG10*0.02</f>
        <v>32980845071.6748</v>
      </c>
      <c r="FK10" s="2" t="s">
        <v>35</v>
      </c>
      <c r="FL10" s="14" t="s">
        <v>36</v>
      </c>
      <c r="FM10" s="15" t="n">
        <v>3115566265268.59</v>
      </c>
      <c r="FO10" s="19" t="n">
        <f aca="false">FH10/FM10</f>
        <v>0.0105858268653553</v>
      </c>
    </row>
    <row r="11" customFormat="false" ht="12.8" hidden="false" customHeight="false" outlineLevel="0" collapsed="false">
      <c r="A11" s="2" t="s">
        <v>37</v>
      </c>
      <c r="B11" s="14" t="s">
        <v>38</v>
      </c>
      <c r="C11" s="2" t="n">
        <v>42816.2029669895</v>
      </c>
      <c r="D11" s="2" t="n">
        <f aca="false">LN(C11)</f>
        <v>10.6646718839239</v>
      </c>
      <c r="G11" s="2" t="s">
        <v>37</v>
      </c>
      <c r="H11" s="2" t="n">
        <v>36.5</v>
      </c>
      <c r="I11" s="2" t="n">
        <v>37.1</v>
      </c>
      <c r="J11" s="2" t="n">
        <v>36.16</v>
      </c>
      <c r="K11" s="2" t="n">
        <v>37.34</v>
      </c>
      <c r="M11" s="15"/>
      <c r="O11" s="2" t="s">
        <v>37</v>
      </c>
      <c r="P11" s="14" t="s">
        <v>38</v>
      </c>
      <c r="U11" s="2" t="n">
        <v>201652</v>
      </c>
      <c r="V11" s="2" t="n">
        <v>207709</v>
      </c>
      <c r="W11" s="2" t="n">
        <v>203771</v>
      </c>
      <c r="X11" s="2" t="n">
        <v>204260</v>
      </c>
      <c r="AE11" s="2" t="n">
        <v>148534</v>
      </c>
      <c r="AF11" s="2" t="n">
        <v>154731</v>
      </c>
      <c r="AG11" s="2" t="n">
        <v>154277</v>
      </c>
      <c r="AH11" s="2" t="n">
        <v>157540</v>
      </c>
      <c r="AM11" s="2" t="n">
        <v>11270</v>
      </c>
      <c r="AN11" s="2" t="n">
        <v>11458</v>
      </c>
      <c r="AO11" s="2" t="n">
        <v>10687</v>
      </c>
      <c r="AP11" s="2" t="n">
        <v>10678</v>
      </c>
      <c r="AQ11" s="2" t="n">
        <v>10485</v>
      </c>
      <c r="AR11" s="2" t="n">
        <v>9803</v>
      </c>
      <c r="AW11" s="2" t="n">
        <v>388837</v>
      </c>
      <c r="AX11" s="2" t="n">
        <v>374994</v>
      </c>
      <c r="AY11" s="2" t="n">
        <v>361907</v>
      </c>
      <c r="AZ11" s="2" t="n">
        <v>374353</v>
      </c>
      <c r="BA11" s="2" t="n">
        <v>368533</v>
      </c>
      <c r="BB11" s="2" t="n">
        <v>373775</v>
      </c>
      <c r="BE11" s="2" t="str">
        <f aca="false">IF(OR(AA11="",AK11=""),"",AA11+AK11)</f>
        <v/>
      </c>
      <c r="BF11" s="2" t="str">
        <f aca="false">IF(OR(AB11="",AL11=""),"",AB11+AL11)</f>
        <v/>
      </c>
      <c r="BG11" s="2" t="str">
        <f aca="false">IF(OR(AC11="",AM11=""),"",AC11+AM11)</f>
        <v/>
      </c>
      <c r="BH11" s="2" t="str">
        <f aca="false">IF(OR(AD11="",AN11=""),"",AD11+AN11)</f>
        <v/>
      </c>
      <c r="BI11" s="2" t="n">
        <f aca="false">IF(OR(AE11="",AO11=""),"",AE11+AO11)</f>
        <v>159221</v>
      </c>
      <c r="BJ11" s="2" t="n">
        <f aca="false">IF(OR(AF11="",AP11=""),"",AF11+AP11)</f>
        <v>165409</v>
      </c>
      <c r="BK11" s="2" t="n">
        <f aca="false">IF(OR(AG11="",AQ11=""),"",AG11+AQ11)</f>
        <v>164762</v>
      </c>
      <c r="BL11" s="2" t="n">
        <f aca="false">IF(OR(AH11="",AR11=""),"",AH11+AR11)</f>
        <v>167343</v>
      </c>
      <c r="BM11" s="2" t="str">
        <f aca="false">IF(OR(AI11="",AS11=""),"",AI11+AS11)</f>
        <v/>
      </c>
      <c r="BN11" s="2" t="str">
        <f aca="false">IF(OR(AJ11="",AT11=""),"",AJ11+AT11)</f>
        <v/>
      </c>
      <c r="BO11" s="2" t="str">
        <f aca="false">IF(OR(BE11="",AU11=""),"",BE11/AU11)</f>
        <v/>
      </c>
      <c r="BP11" s="2" t="str">
        <f aca="false">IF(OR(BF11="",AV11=""),"",BF11/AV11)</f>
        <v/>
      </c>
      <c r="BQ11" s="2" t="str">
        <f aca="false">IF(OR(BG11="",AW11=""),"",BG11/AW11)</f>
        <v/>
      </c>
      <c r="BR11" s="2" t="str">
        <f aca="false">IF(OR(BH11="",AX11=""),"",BH11/AX11)</f>
        <v/>
      </c>
      <c r="BS11" s="2" t="n">
        <f aca="false">IF(OR(BI11="",AY11=""),"",BI11/AY11)</f>
        <v>0.439950042414211</v>
      </c>
      <c r="BT11" s="2" t="n">
        <f aca="false">IF(OR(BJ11="",AZ11=""),"",BJ11/AZ11)</f>
        <v>0.441853010393933</v>
      </c>
      <c r="BU11" s="2" t="n">
        <f aca="false">IF(OR(BK11="",BA11=""),"",BK11/BA11)</f>
        <v>0.447075295835108</v>
      </c>
      <c r="BV11" s="2" t="n">
        <f aca="false">IF(OR(BL11="",BB11=""),"",BL11/BB11)</f>
        <v>0.447710521035382</v>
      </c>
      <c r="BW11" s="2" t="str">
        <f aca="false">IF(OR(BM11="",BC11=""),"",BM11/BC11)</f>
        <v/>
      </c>
      <c r="BX11" s="16" t="n">
        <f aca="false">BV11</f>
        <v>0.447710521035382</v>
      </c>
      <c r="BY11" s="2" t="s">
        <v>37</v>
      </c>
      <c r="BZ11" s="14" t="s">
        <v>38</v>
      </c>
      <c r="CA11" s="2" t="n">
        <v>9</v>
      </c>
      <c r="CC11" s="2" t="s">
        <v>37</v>
      </c>
      <c r="CE11" s="2" t="n">
        <v>10.11</v>
      </c>
      <c r="CF11" s="2" t="n">
        <v>10.19</v>
      </c>
      <c r="CI11" s="15"/>
      <c r="CK11" s="2" t="s">
        <v>37</v>
      </c>
      <c r="CL11" s="14" t="s">
        <v>38</v>
      </c>
      <c r="CM11" s="2" t="n">
        <v>10.2</v>
      </c>
      <c r="CP11" s="2" t="s">
        <v>37</v>
      </c>
      <c r="CQ11" s="14" t="s">
        <v>38</v>
      </c>
      <c r="CR11" s="17" t="n">
        <v>17.0388</v>
      </c>
      <c r="CS11" s="17" t="n">
        <v>25.4413</v>
      </c>
      <c r="CT11" s="17" t="n">
        <v>20.9507</v>
      </c>
      <c r="CU11" s="17" t="n">
        <v>19.9266</v>
      </c>
      <c r="CV11" s="17" t="n">
        <v>21.5027</v>
      </c>
      <c r="CW11" s="17" t="n">
        <v>22.9081</v>
      </c>
      <c r="CX11" s="17" t="n">
        <v>23.3958</v>
      </c>
      <c r="CY11" s="17" t="n">
        <v>28.8645</v>
      </c>
      <c r="CZ11" s="17" t="n">
        <v>27.5231</v>
      </c>
      <c r="DA11" s="2" t="n">
        <v>13.8351</v>
      </c>
      <c r="DB11" s="2" t="n">
        <v>19.2847</v>
      </c>
      <c r="DC11" s="2" t="n">
        <v>23.0002</v>
      </c>
      <c r="DD11" s="2" t="n">
        <v>19.7915</v>
      </c>
      <c r="DE11" s="2" t="n">
        <v>26.1047</v>
      </c>
      <c r="DF11" s="2" t="n">
        <v>32.6966</v>
      </c>
      <c r="DG11" s="2" t="n">
        <v>34.5868</v>
      </c>
      <c r="DH11" s="2" t="n">
        <v>42.0793</v>
      </c>
      <c r="DI11" s="2" t="n">
        <v>43.3739</v>
      </c>
      <c r="DJ11" s="2" t="n">
        <v>54.7171</v>
      </c>
      <c r="DK11" s="16" t="n">
        <v>57.4339</v>
      </c>
      <c r="DN11" s="2" t="s">
        <v>37</v>
      </c>
      <c r="DO11" s="14" t="s">
        <v>38</v>
      </c>
      <c r="DP11" s="2" t="n">
        <v>29.5685</v>
      </c>
      <c r="DQ11" s="2" t="n">
        <v>35.6531</v>
      </c>
      <c r="DR11" s="2" t="n">
        <v>36.5727</v>
      </c>
      <c r="DS11" s="2" t="n">
        <v>35.7668</v>
      </c>
      <c r="DT11" s="2" t="n">
        <v>37.4214</v>
      </c>
      <c r="DU11" s="2" t="n">
        <v>39.962</v>
      </c>
      <c r="DV11" s="2" t="n">
        <v>43.355</v>
      </c>
      <c r="DW11" s="2" t="n">
        <v>46.1684</v>
      </c>
      <c r="DX11" s="2" t="n">
        <v>47.9504</v>
      </c>
      <c r="DY11" s="18" t="n">
        <v>49.605</v>
      </c>
      <c r="DZ11" s="16" t="n">
        <v>51.2596</v>
      </c>
      <c r="EA11" s="0" t="n">
        <v>9</v>
      </c>
      <c r="EB11" s="2" t="s">
        <v>37</v>
      </c>
      <c r="EC11" s="14" t="s">
        <v>38</v>
      </c>
      <c r="ED11" s="2" t="n">
        <v>48.83</v>
      </c>
      <c r="EE11" s="2" t="n">
        <v>53.68</v>
      </c>
      <c r="EF11" s="2" t="n">
        <v>54.3899983018814</v>
      </c>
      <c r="EG11" s="2" t="n">
        <v>55.829997993283</v>
      </c>
      <c r="EH11" s="2" t="n">
        <v>58.4593</v>
      </c>
      <c r="EI11" s="2" t="n">
        <v>55.6384602242293</v>
      </c>
      <c r="EJ11" s="2" t="n">
        <v>58.1417349568747</v>
      </c>
      <c r="EK11" s="2" t="n">
        <v>61.32425277</v>
      </c>
      <c r="EL11" s="2" t="n">
        <v>63.077347</v>
      </c>
      <c r="EM11" s="15" t="n">
        <v>74.3871829234822</v>
      </c>
      <c r="EP11" s="2" t="s">
        <v>37</v>
      </c>
      <c r="EQ11" s="14" t="s">
        <v>38</v>
      </c>
      <c r="ER11" s="2" t="n">
        <v>3.89273</v>
      </c>
      <c r="ES11" s="2" t="n">
        <v>4.75267</v>
      </c>
      <c r="ET11" s="2" t="n">
        <v>5.29404</v>
      </c>
      <c r="EU11" s="2" t="n">
        <v>5.65848</v>
      </c>
      <c r="EV11" s="2" t="n">
        <v>6.62592</v>
      </c>
      <c r="EW11" s="2" t="n">
        <v>7.38209</v>
      </c>
      <c r="EX11" s="2" t="n">
        <v>8.2724</v>
      </c>
      <c r="EY11" s="2" t="n">
        <v>8.61717</v>
      </c>
      <c r="EZ11" s="2" t="n">
        <v>9.27694</v>
      </c>
      <c r="FA11" s="2" t="n">
        <v>9.70883</v>
      </c>
      <c r="FB11" s="18" t="n">
        <v>10.589</v>
      </c>
      <c r="FE11" s="2" t="s">
        <v>37</v>
      </c>
      <c r="FF11" s="14" t="s">
        <v>38</v>
      </c>
      <c r="FG11" s="15" t="n">
        <v>1390513223749.91</v>
      </c>
      <c r="FH11" s="2" t="n">
        <f aca="false">FG11*0.02</f>
        <v>27810264474.9982</v>
      </c>
      <c r="FK11" s="2" t="s">
        <v>37</v>
      </c>
      <c r="FL11" s="14" t="s">
        <v>38</v>
      </c>
      <c r="FM11" s="15" t="n">
        <v>2587030339782.73</v>
      </c>
      <c r="FO11" s="19" t="n">
        <f aca="false">FH11/FM11</f>
        <v>0.0107498795229954</v>
      </c>
    </row>
    <row r="12" customFormat="false" ht="12.8" hidden="false" customHeight="false" outlineLevel="0" collapsed="false">
      <c r="A12" s="2" t="s">
        <v>39</v>
      </c>
      <c r="B12" s="14" t="s">
        <v>40</v>
      </c>
      <c r="C12" s="2" t="n">
        <v>30644.6082903444</v>
      </c>
      <c r="D12" s="2" t="n">
        <f aca="false">LN(C12)</f>
        <v>10.3302120136663</v>
      </c>
      <c r="G12" s="2" t="s">
        <v>39</v>
      </c>
      <c r="H12" s="2" t="n">
        <v>46.86</v>
      </c>
      <c r="I12" s="2" t="n">
        <v>33.91</v>
      </c>
      <c r="J12" s="2" t="n">
        <v>40.04</v>
      </c>
      <c r="K12" s="2" t="n">
        <v>41.66</v>
      </c>
      <c r="L12" s="2" t="n">
        <v>43.5</v>
      </c>
      <c r="M12" s="15"/>
      <c r="O12" s="2" t="s">
        <v>39</v>
      </c>
      <c r="P12" s="14" t="s">
        <v>40</v>
      </c>
      <c r="U12" s="2" t="n">
        <v>12921</v>
      </c>
      <c r="V12" s="2" t="n">
        <v>9170</v>
      </c>
      <c r="W12" s="2" t="n">
        <v>8540</v>
      </c>
      <c r="X12" s="2" t="n">
        <v>8002</v>
      </c>
      <c r="Y12" s="2" t="n">
        <v>7416</v>
      </c>
      <c r="AE12" s="2" t="n">
        <v>4180</v>
      </c>
      <c r="AF12" s="2" t="n">
        <v>4386</v>
      </c>
      <c r="AG12" s="2" t="n">
        <v>4441</v>
      </c>
      <c r="AH12" s="2" t="n">
        <v>4121</v>
      </c>
      <c r="AI12" s="2" t="n">
        <v>4160</v>
      </c>
      <c r="AK12" s="2" t="n">
        <v>174</v>
      </c>
      <c r="AL12" s="2" t="n">
        <v>132</v>
      </c>
      <c r="AM12" s="2" t="n">
        <v>297</v>
      </c>
      <c r="AN12" s="2" t="n">
        <v>267</v>
      </c>
      <c r="AO12" s="2" t="n">
        <v>315</v>
      </c>
      <c r="AP12" s="2" t="n">
        <v>264</v>
      </c>
      <c r="AQ12" s="2" t="n">
        <v>255</v>
      </c>
      <c r="AR12" s="2" t="n">
        <v>197</v>
      </c>
      <c r="AS12" s="2" t="n">
        <v>151</v>
      </c>
      <c r="AU12" s="2" t="n">
        <v>26007</v>
      </c>
      <c r="AV12" s="2" t="n">
        <v>26545</v>
      </c>
      <c r="AW12" s="2" t="n">
        <v>24853</v>
      </c>
      <c r="AX12" s="2" t="n">
        <v>21472</v>
      </c>
      <c r="AY12" s="2" t="n">
        <v>21610</v>
      </c>
      <c r="AZ12" s="2" t="n">
        <v>17345</v>
      </c>
      <c r="BA12" s="2" t="n">
        <v>17021</v>
      </c>
      <c r="BB12" s="2" t="n">
        <v>15796</v>
      </c>
      <c r="BC12" s="2" t="n">
        <v>14587</v>
      </c>
      <c r="BE12" s="2" t="str">
        <f aca="false">IF(OR(AA12="",AK12=""),"",AA12+AK12)</f>
        <v/>
      </c>
      <c r="BF12" s="2" t="str">
        <f aca="false">IF(OR(AB12="",AL12=""),"",AB12+AL12)</f>
        <v/>
      </c>
      <c r="BG12" s="2" t="str">
        <f aca="false">IF(OR(AC12="",AM12=""),"",AC12+AM12)</f>
        <v/>
      </c>
      <c r="BH12" s="2" t="str">
        <f aca="false">IF(OR(AD12="",AN12=""),"",AD12+AN12)</f>
        <v/>
      </c>
      <c r="BI12" s="2" t="n">
        <f aca="false">IF(OR(AE12="",AO12=""),"",AE12+AO12)</f>
        <v>4495</v>
      </c>
      <c r="BJ12" s="2" t="n">
        <f aca="false">IF(OR(AF12="",AP12=""),"",AF12+AP12)</f>
        <v>4650</v>
      </c>
      <c r="BK12" s="2" t="n">
        <f aca="false">IF(OR(AG12="",AQ12=""),"",AG12+AQ12)</f>
        <v>4696</v>
      </c>
      <c r="BL12" s="2" t="n">
        <f aca="false">IF(OR(AH12="",AR12=""),"",AH12+AR12)</f>
        <v>4318</v>
      </c>
      <c r="BM12" s="2" t="n">
        <f aca="false">IF(OR(AI12="",AS12=""),"",AI12+AS12)</f>
        <v>4311</v>
      </c>
      <c r="BN12" s="2" t="str">
        <f aca="false">IF(OR(AJ12="",AT12=""),"",AJ12+AT12)</f>
        <v/>
      </c>
      <c r="BO12" s="2" t="str">
        <f aca="false">IF(OR(BE12="",AU12=""),"",BE12/AU12)</f>
        <v/>
      </c>
      <c r="BP12" s="2" t="str">
        <f aca="false">IF(OR(BF12="",AV12=""),"",BF12/AV12)</f>
        <v/>
      </c>
      <c r="BQ12" s="2" t="str">
        <f aca="false">IF(OR(BG12="",AW12=""),"",BG12/AW12)</f>
        <v/>
      </c>
      <c r="BR12" s="2" t="str">
        <f aca="false">IF(OR(BH12="",AX12=""),"",BH12/AX12)</f>
        <v/>
      </c>
      <c r="BS12" s="2" t="n">
        <f aca="false">IF(OR(BI12="",AY12=""),"",BI12/AY12)</f>
        <v>0.208005552984729</v>
      </c>
      <c r="BT12" s="2" t="n">
        <f aca="false">IF(OR(BJ12="",AZ12=""),"",BJ12/AZ12)</f>
        <v>0.268088786393773</v>
      </c>
      <c r="BU12" s="2" t="n">
        <f aca="false">IF(OR(BK12="",BA12=""),"",BK12/BA12)</f>
        <v>0.275894483285353</v>
      </c>
      <c r="BV12" s="2" t="n">
        <f aca="false">IF(OR(BL12="",BB12=""),"",BL12/BB12)</f>
        <v>0.273360344390985</v>
      </c>
      <c r="BW12" s="2" t="n">
        <f aca="false">IF(OR(BM12="",BC12=""),"",BM12/BC12)</f>
        <v>0.295537122095016</v>
      </c>
      <c r="BX12" s="16" t="n">
        <f aca="false">BW12</f>
        <v>0.295537122095016</v>
      </c>
      <c r="BY12" s="2" t="s">
        <v>39</v>
      </c>
      <c r="BZ12" s="14" t="s">
        <v>40</v>
      </c>
      <c r="CA12" s="2" t="n">
        <v>10</v>
      </c>
      <c r="CC12" s="2" t="s">
        <v>39</v>
      </c>
      <c r="CD12" s="2" t="n">
        <v>13</v>
      </c>
      <c r="CE12" s="2" t="n">
        <v>12.94</v>
      </c>
      <c r="CF12" s="2" t="n">
        <v>12.97</v>
      </c>
      <c r="CG12" s="2" t="n">
        <v>13.03</v>
      </c>
      <c r="CI12" s="15" t="n">
        <v>13.08</v>
      </c>
      <c r="CK12" s="2" t="s">
        <v>39</v>
      </c>
      <c r="CL12" s="14" t="s">
        <v>40</v>
      </c>
      <c r="CM12" s="2" t="n">
        <v>12.8</v>
      </c>
      <c r="CP12" s="2" t="s">
        <v>39</v>
      </c>
      <c r="CQ12" s="14" t="s">
        <v>40</v>
      </c>
      <c r="CR12" s="17" t="n">
        <v>0.208984</v>
      </c>
      <c r="CS12" s="17" t="n">
        <v>0.420154</v>
      </c>
      <c r="CT12" s="17" t="n">
        <v>0.348641</v>
      </c>
      <c r="CU12" s="17" t="n">
        <v>0.362865</v>
      </c>
      <c r="CV12" s="17" t="n">
        <v>0.294674</v>
      </c>
      <c r="CW12" s="17" t="n">
        <v>0.412923</v>
      </c>
      <c r="CX12" s="17" t="n">
        <v>0.700628</v>
      </c>
      <c r="CY12" s="17" t="n">
        <v>0.992602</v>
      </c>
      <c r="CZ12" s="17" t="n">
        <v>1.22532</v>
      </c>
      <c r="DA12" s="2" t="n">
        <v>1.01398</v>
      </c>
      <c r="DB12" s="2" t="n">
        <v>2.08122</v>
      </c>
      <c r="DC12" s="2" t="n">
        <v>3.05848</v>
      </c>
      <c r="DD12" s="2" t="n">
        <v>2.91646</v>
      </c>
      <c r="DE12" s="2" t="n">
        <v>3.62659</v>
      </c>
      <c r="DF12" s="2" t="n">
        <v>3.92811</v>
      </c>
      <c r="DG12" s="2" t="n">
        <v>5.43604</v>
      </c>
      <c r="DH12" s="2" t="n">
        <v>5.94544</v>
      </c>
      <c r="DI12" s="2" t="n">
        <v>6.96505</v>
      </c>
      <c r="DJ12" s="2" t="n">
        <v>9.89335</v>
      </c>
      <c r="DK12" s="16" t="n">
        <v>8.5975</v>
      </c>
      <c r="DN12" s="2" t="s">
        <v>39</v>
      </c>
      <c r="DO12" s="14" t="s">
        <v>40</v>
      </c>
      <c r="DP12" s="2" t="n">
        <v>1.61835</v>
      </c>
      <c r="DQ12" s="2" t="n">
        <v>1.9129</v>
      </c>
      <c r="DR12" s="2" t="n">
        <v>2.87226</v>
      </c>
      <c r="DS12" s="2" t="n">
        <v>2.50111</v>
      </c>
      <c r="DT12" s="2" t="n">
        <v>2.53209</v>
      </c>
      <c r="DU12" s="2" t="n">
        <v>2.32811</v>
      </c>
      <c r="DV12" s="2" t="n">
        <v>2.44345</v>
      </c>
      <c r="DW12" s="2" t="n">
        <v>2.64671</v>
      </c>
      <c r="DX12" s="2" t="n">
        <v>2.4055</v>
      </c>
      <c r="DY12" s="2" t="n">
        <v>2.6106</v>
      </c>
      <c r="DZ12" s="16" t="n">
        <v>2.5378</v>
      </c>
      <c r="EA12" s="0" t="n">
        <v>10</v>
      </c>
      <c r="EB12" s="2" t="s">
        <v>39</v>
      </c>
      <c r="EC12" s="14" t="s">
        <v>40</v>
      </c>
      <c r="ED12" s="2" t="n">
        <v>66.84</v>
      </c>
      <c r="EE12" s="2" t="n">
        <v>68.42</v>
      </c>
      <c r="EF12" s="2" t="n">
        <v>69.7499545592245</v>
      </c>
      <c r="EG12" s="2" t="n">
        <v>73.1199437663748</v>
      </c>
      <c r="EH12" s="2" t="n">
        <v>75.2344</v>
      </c>
      <c r="EI12" s="2" t="n">
        <v>75.83</v>
      </c>
      <c r="EJ12" s="2" t="n">
        <v>79.2006</v>
      </c>
      <c r="EK12" s="2" t="n">
        <v>79.84209778</v>
      </c>
      <c r="EL12" s="2" t="n">
        <v>80.114077</v>
      </c>
      <c r="EM12" s="15" t="n">
        <v>83.5771748630956</v>
      </c>
      <c r="EP12" s="2" t="s">
        <v>39</v>
      </c>
      <c r="EQ12" s="14" t="s">
        <v>40</v>
      </c>
      <c r="ER12" s="2" t="n">
        <v>2.24253</v>
      </c>
      <c r="ES12" s="2" t="n">
        <v>4.27537</v>
      </c>
      <c r="ET12" s="2" t="n">
        <v>6.58127</v>
      </c>
      <c r="EU12" s="2" t="n">
        <v>6.16396</v>
      </c>
      <c r="EV12" s="2" t="n">
        <v>7.62996</v>
      </c>
      <c r="EW12" s="2" t="n">
        <v>8.44948</v>
      </c>
      <c r="EX12" s="2" t="n">
        <v>9.82731</v>
      </c>
      <c r="EY12" s="2" t="n">
        <v>11.0303</v>
      </c>
      <c r="EZ12" s="2" t="n">
        <v>12.6538</v>
      </c>
      <c r="FA12" s="2" t="n">
        <v>13.7206</v>
      </c>
      <c r="FB12" s="18" t="n">
        <v>14.7321</v>
      </c>
      <c r="FE12" s="2" t="s">
        <v>39</v>
      </c>
      <c r="FF12" s="14" t="s">
        <v>40</v>
      </c>
      <c r="FG12" s="15" t="n">
        <v>30314353097.3516</v>
      </c>
      <c r="FH12" s="2" t="n">
        <f aca="false">FG12*0.02</f>
        <v>606287061.947032</v>
      </c>
      <c r="FK12" s="2" t="s">
        <v>39</v>
      </c>
      <c r="FL12" s="14" t="s">
        <v>40</v>
      </c>
      <c r="FM12" s="15" t="n">
        <v>59057492337.3363</v>
      </c>
      <c r="FO12" s="19" t="n">
        <f aca="false">FH12/FM12</f>
        <v>0.0102660481837583</v>
      </c>
    </row>
    <row r="13" customFormat="false" ht="12.8" hidden="false" customHeight="false" outlineLevel="0" collapsed="false">
      <c r="A13" s="2" t="s">
        <v>41</v>
      </c>
      <c r="B13" s="14" t="s">
        <v>42</v>
      </c>
      <c r="C13" s="2" t="n">
        <v>35831.8628150858</v>
      </c>
      <c r="D13" s="2" t="n">
        <f aca="false">LN(C13)</f>
        <v>10.4865927993211</v>
      </c>
      <c r="G13" s="2" t="s">
        <v>41</v>
      </c>
      <c r="H13" s="2" t="n">
        <v>72.25</v>
      </c>
      <c r="I13" s="2" t="n">
        <v>58.34</v>
      </c>
      <c r="J13" s="2" t="n">
        <v>57.42</v>
      </c>
      <c r="K13" s="2" t="n">
        <v>59</v>
      </c>
      <c r="L13" s="2" t="n">
        <v>63.13</v>
      </c>
      <c r="M13" s="15"/>
      <c r="O13" s="2" t="s">
        <v>41</v>
      </c>
      <c r="P13" s="14" t="s">
        <v>42</v>
      </c>
      <c r="U13" s="2" t="n">
        <v>29810</v>
      </c>
      <c r="V13" s="2" t="n">
        <v>24046</v>
      </c>
      <c r="W13" s="2" t="n">
        <v>23245</v>
      </c>
      <c r="X13" s="2" t="n">
        <v>21425</v>
      </c>
      <c r="Y13" s="2" t="n">
        <v>19725</v>
      </c>
      <c r="AE13" s="2" t="n">
        <v>9014</v>
      </c>
      <c r="AF13" s="2" t="n">
        <v>8673</v>
      </c>
      <c r="AG13" s="2" t="n">
        <v>8543</v>
      </c>
      <c r="AH13" s="2" t="n">
        <v>7934</v>
      </c>
      <c r="AI13" s="2" t="n">
        <v>7630</v>
      </c>
      <c r="AK13" s="2" t="n">
        <v>397</v>
      </c>
      <c r="AL13" s="2" t="n">
        <v>406</v>
      </c>
      <c r="AM13" s="2" t="n">
        <v>353</v>
      </c>
      <c r="AN13" s="2" t="n">
        <v>398</v>
      </c>
      <c r="AO13" s="2" t="n">
        <v>441</v>
      </c>
      <c r="AP13" s="2" t="n">
        <v>411</v>
      </c>
      <c r="AQ13" s="2" t="n">
        <v>417</v>
      </c>
      <c r="AR13" s="2" t="n">
        <v>324</v>
      </c>
      <c r="AS13" s="2" t="n">
        <v>329</v>
      </c>
      <c r="AU13" s="2" t="n">
        <v>44658</v>
      </c>
      <c r="AV13" s="2" t="n">
        <v>45032</v>
      </c>
      <c r="AW13" s="2" t="n">
        <v>43419</v>
      </c>
      <c r="AX13" s="2" t="n">
        <v>42379</v>
      </c>
      <c r="AY13" s="2" t="n">
        <v>39265</v>
      </c>
      <c r="AZ13" s="2" t="n">
        <v>33130</v>
      </c>
      <c r="BA13" s="2" t="n">
        <v>32205</v>
      </c>
      <c r="BB13" s="2" t="n">
        <v>29683</v>
      </c>
      <c r="BC13" s="2" t="n">
        <v>27684</v>
      </c>
      <c r="BE13" s="2" t="str">
        <f aca="false">IF(OR(AA13="",AK13=""),"",AA13+AK13)</f>
        <v/>
      </c>
      <c r="BF13" s="2" t="str">
        <f aca="false">IF(OR(AB13="",AL13=""),"",AB13+AL13)</f>
        <v/>
      </c>
      <c r="BG13" s="2" t="str">
        <f aca="false">IF(OR(AC13="",AM13=""),"",AC13+AM13)</f>
        <v/>
      </c>
      <c r="BH13" s="2" t="str">
        <f aca="false">IF(OR(AD13="",AN13=""),"",AD13+AN13)</f>
        <v/>
      </c>
      <c r="BI13" s="2" t="n">
        <f aca="false">IF(OR(AE13="",AO13=""),"",AE13+AO13)</f>
        <v>9455</v>
      </c>
      <c r="BJ13" s="2" t="n">
        <f aca="false">IF(OR(AF13="",AP13=""),"",AF13+AP13)</f>
        <v>9084</v>
      </c>
      <c r="BK13" s="2" t="n">
        <f aca="false">IF(OR(AG13="",AQ13=""),"",AG13+AQ13)</f>
        <v>8960</v>
      </c>
      <c r="BL13" s="2" t="n">
        <f aca="false">IF(OR(AH13="",AR13=""),"",AH13+AR13)</f>
        <v>8258</v>
      </c>
      <c r="BM13" s="2" t="n">
        <f aca="false">IF(OR(AI13="",AS13=""),"",AI13+AS13)</f>
        <v>7959</v>
      </c>
      <c r="BN13" s="2" t="str">
        <f aca="false">IF(OR(AJ13="",AT13=""),"",AJ13+AT13)</f>
        <v/>
      </c>
      <c r="BO13" s="2" t="str">
        <f aca="false">IF(OR(BE13="",AU13=""),"",BE13/AU13)</f>
        <v/>
      </c>
      <c r="BP13" s="2" t="str">
        <f aca="false">IF(OR(BF13="",AV13=""),"",BF13/AV13)</f>
        <v/>
      </c>
      <c r="BQ13" s="2" t="str">
        <f aca="false">IF(OR(BG13="",AW13=""),"",BG13/AW13)</f>
        <v/>
      </c>
      <c r="BR13" s="2" t="str">
        <f aca="false">IF(OR(BH13="",AX13=""),"",BH13/AX13)</f>
        <v/>
      </c>
      <c r="BS13" s="2" t="n">
        <f aca="false">IF(OR(BI13="",AY13=""),"",BI13/AY13)</f>
        <v>0.240799694384312</v>
      </c>
      <c r="BT13" s="2" t="n">
        <f aca="false">IF(OR(BJ13="",AZ13=""),"",BJ13/AZ13)</f>
        <v>0.274192574705705</v>
      </c>
      <c r="BU13" s="2" t="n">
        <f aca="false">IF(OR(BK13="",BA13=""),"",BK13/BA13)</f>
        <v>0.278217668063965</v>
      </c>
      <c r="BV13" s="2" t="n">
        <f aca="false">IF(OR(BL13="",BB13=""),"",BL13/BB13)</f>
        <v>0.278206380756662</v>
      </c>
      <c r="BW13" s="2" t="n">
        <f aca="false">IF(OR(BM13="",BC13=""),"",BM13/BC13)</f>
        <v>0.287494581707846</v>
      </c>
      <c r="BX13" s="16" t="n">
        <f aca="false">BW13</f>
        <v>0.287494581707846</v>
      </c>
      <c r="BY13" s="2" t="s">
        <v>41</v>
      </c>
      <c r="BZ13" s="14" t="s">
        <v>42</v>
      </c>
      <c r="CA13" s="2" t="n">
        <v>11</v>
      </c>
      <c r="CC13" s="2" t="s">
        <v>41</v>
      </c>
      <c r="CD13" s="2" t="n">
        <v>12.76</v>
      </c>
      <c r="CE13" s="2" t="n">
        <v>12.92</v>
      </c>
      <c r="CF13" s="2" t="n">
        <v>13.08</v>
      </c>
      <c r="CG13" s="2" t="n">
        <v>13.22</v>
      </c>
      <c r="CH13" s="2" t="n">
        <v>13.3</v>
      </c>
      <c r="CI13" s="15"/>
      <c r="CK13" s="2" t="s">
        <v>41</v>
      </c>
      <c r="CL13" s="14" t="s">
        <v>42</v>
      </c>
      <c r="CM13" s="2" t="n">
        <v>13</v>
      </c>
      <c r="CP13" s="2" t="s">
        <v>41</v>
      </c>
      <c r="CQ13" s="14" t="s">
        <v>42</v>
      </c>
      <c r="CR13" s="17" t="n">
        <v>0.185178</v>
      </c>
      <c r="CS13" s="17" t="n">
        <v>0.178783</v>
      </c>
      <c r="CT13" s="17" t="n">
        <v>0.138786</v>
      </c>
      <c r="CU13" s="17" t="n">
        <v>0.254916</v>
      </c>
      <c r="CV13" s="17" t="n">
        <v>0.216734</v>
      </c>
      <c r="CW13" s="17" t="n">
        <v>0.516062</v>
      </c>
      <c r="CX13" s="17" t="n">
        <v>3.04887</v>
      </c>
      <c r="CY13" s="17" t="n">
        <v>6.78793</v>
      </c>
      <c r="CZ13" s="17" t="n">
        <v>9.89117</v>
      </c>
      <c r="DA13" s="2" t="n">
        <v>6.01022</v>
      </c>
      <c r="DB13" s="2" t="n">
        <v>11.7299</v>
      </c>
      <c r="DC13" s="2" t="n">
        <v>16.1284</v>
      </c>
      <c r="DD13" s="2" t="n">
        <v>12.5746</v>
      </c>
      <c r="DE13" s="2" t="n">
        <v>14.873</v>
      </c>
      <c r="DF13" s="2" t="n">
        <v>15.7054</v>
      </c>
      <c r="DG13" s="2" t="n">
        <v>16.0223</v>
      </c>
      <c r="DH13" s="2" t="n">
        <v>6.88875</v>
      </c>
      <c r="DI13" s="2" t="n">
        <v>7.10582</v>
      </c>
      <c r="DJ13" s="2" t="n">
        <v>9.04993</v>
      </c>
      <c r="DK13" s="16" t="n">
        <v>9.0081</v>
      </c>
      <c r="DN13" s="2" t="s">
        <v>41</v>
      </c>
      <c r="DO13" s="14" t="s">
        <v>42</v>
      </c>
      <c r="DP13" s="2" t="n">
        <v>3.01141</v>
      </c>
      <c r="DQ13" s="2" t="n">
        <v>3.59105</v>
      </c>
      <c r="DR13" s="2" t="n">
        <v>2.87612</v>
      </c>
      <c r="DS13" s="2" t="n">
        <v>2.56361</v>
      </c>
      <c r="DT13" s="2" t="n">
        <v>2.59248</v>
      </c>
      <c r="DU13" s="2" t="n">
        <v>2.46058</v>
      </c>
      <c r="DV13" s="2" t="n">
        <v>2.79859</v>
      </c>
      <c r="DW13" s="2" t="n">
        <v>3.0549</v>
      </c>
      <c r="DX13" s="2" t="n">
        <v>4.5368</v>
      </c>
      <c r="DY13" s="2" t="n">
        <v>4.52988</v>
      </c>
      <c r="DZ13" s="16" t="n">
        <v>5.4998</v>
      </c>
      <c r="EA13" s="0" t="n">
        <v>11</v>
      </c>
      <c r="EB13" s="2" t="s">
        <v>41</v>
      </c>
      <c r="EC13" s="14" t="s">
        <v>42</v>
      </c>
      <c r="ED13" s="2" t="n">
        <v>59.76</v>
      </c>
      <c r="EE13" s="2" t="n">
        <v>62.12</v>
      </c>
      <c r="EF13" s="2" t="n">
        <v>63.6399774002179</v>
      </c>
      <c r="EG13" s="2" t="n">
        <v>67.2299893276414</v>
      </c>
      <c r="EH13" s="2" t="n">
        <v>68.4529</v>
      </c>
      <c r="EI13" s="2" t="n">
        <v>72.13</v>
      </c>
      <c r="EJ13" s="2" t="n">
        <v>71.378</v>
      </c>
      <c r="EK13" s="2" t="n">
        <v>74.37664556</v>
      </c>
      <c r="EL13" s="2" t="n">
        <v>77.61525651</v>
      </c>
      <c r="EM13" s="15" t="n">
        <v>79.7225827680518</v>
      </c>
      <c r="EP13" s="2" t="s">
        <v>41</v>
      </c>
      <c r="EQ13" s="14" t="s">
        <v>42</v>
      </c>
      <c r="ER13" s="2" t="n">
        <v>2.04744</v>
      </c>
      <c r="ES13" s="2" t="n">
        <v>3.59298</v>
      </c>
      <c r="ET13" s="2" t="n">
        <v>4.04654</v>
      </c>
      <c r="EU13" s="2" t="n">
        <v>3.86462</v>
      </c>
      <c r="EV13" s="2" t="n">
        <v>4.28784</v>
      </c>
      <c r="EW13" s="2" t="n">
        <v>4.60706</v>
      </c>
      <c r="EX13" s="2" t="n">
        <v>5.2472</v>
      </c>
      <c r="EY13" s="2" t="n">
        <v>5.82997</v>
      </c>
      <c r="EZ13" s="2" t="n">
        <v>6.62577</v>
      </c>
      <c r="FA13" s="2" t="n">
        <v>7.13948</v>
      </c>
      <c r="FB13" s="18" t="n">
        <v>7.4566</v>
      </c>
      <c r="FE13" s="2" t="s">
        <v>41</v>
      </c>
      <c r="FF13" s="14" t="s">
        <v>42</v>
      </c>
      <c r="FG13" s="15" t="n">
        <v>55570938800.0105</v>
      </c>
      <c r="FH13" s="2" t="n">
        <f aca="false">FG13*0.02</f>
        <v>1111418776.00021</v>
      </c>
      <c r="FK13" s="2" t="s">
        <v>41</v>
      </c>
      <c r="FL13" s="14" t="s">
        <v>42</v>
      </c>
      <c r="FM13" s="15" t="n">
        <v>100384504446.564</v>
      </c>
      <c r="FO13" s="19" t="n">
        <f aca="false">FH13/FM13</f>
        <v>0.0110716169007123</v>
      </c>
    </row>
    <row r="14" customFormat="false" ht="12.8" hidden="false" customHeight="false" outlineLevel="0" collapsed="false">
      <c r="A14" s="2" t="s">
        <v>43</v>
      </c>
      <c r="B14" s="14" t="s">
        <v>44</v>
      </c>
      <c r="C14" s="2" t="n">
        <v>57565.197555795</v>
      </c>
      <c r="D14" s="2" t="n">
        <f aca="false">LN(C14)</f>
        <v>10.9606734549753</v>
      </c>
      <c r="G14" s="2" t="s">
        <v>43</v>
      </c>
      <c r="H14" s="2" t="n">
        <v>43.79</v>
      </c>
      <c r="I14" s="2" t="n">
        <v>44.06</v>
      </c>
      <c r="J14" s="2" t="n">
        <v>46.56</v>
      </c>
      <c r="K14" s="2" t="n">
        <v>47.55</v>
      </c>
      <c r="L14" s="2" t="n">
        <v>49.86</v>
      </c>
      <c r="M14" s="15"/>
      <c r="O14" s="2" t="s">
        <v>43</v>
      </c>
      <c r="P14" s="14" t="s">
        <v>44</v>
      </c>
      <c r="U14" s="2" t="n">
        <v>92323</v>
      </c>
      <c r="V14" s="2" t="n">
        <v>93306</v>
      </c>
      <c r="W14" s="2" t="n">
        <v>98461</v>
      </c>
      <c r="X14" s="2" t="n">
        <v>99426</v>
      </c>
      <c r="Y14" s="2" t="n">
        <v>103025</v>
      </c>
      <c r="AE14" s="2" t="n">
        <v>40270</v>
      </c>
      <c r="AF14" s="2" t="n">
        <v>41936</v>
      </c>
      <c r="AG14" s="2" t="n">
        <v>43978</v>
      </c>
      <c r="AH14" s="2" t="n">
        <v>44889</v>
      </c>
      <c r="AI14" s="2" t="n">
        <v>45931</v>
      </c>
      <c r="AK14" s="2" t="n">
        <v>3301</v>
      </c>
      <c r="AL14" s="2" t="n">
        <v>3736</v>
      </c>
      <c r="AM14" s="2" t="n">
        <v>3715</v>
      </c>
      <c r="AN14" s="2" t="n">
        <v>4040</v>
      </c>
      <c r="AO14" s="2" t="n">
        <v>4321</v>
      </c>
      <c r="AP14" s="2" t="n">
        <v>4528</v>
      </c>
      <c r="AS14" s="2" t="n">
        <v>4747</v>
      </c>
      <c r="AU14" s="2" t="n">
        <v>126931</v>
      </c>
      <c r="AV14" s="2" t="n">
        <v>131545</v>
      </c>
      <c r="AW14" s="2" t="n">
        <v>138772</v>
      </c>
      <c r="AX14" s="2" t="n">
        <v>152049</v>
      </c>
      <c r="AY14" s="2" t="n">
        <v>138295</v>
      </c>
      <c r="AZ14" s="2" t="n">
        <v>141270</v>
      </c>
      <c r="BC14" s="2" t="n">
        <v>155504</v>
      </c>
      <c r="BE14" s="2" t="str">
        <f aca="false">IF(OR(AA14="",AK14=""),"",AA14+AK14)</f>
        <v/>
      </c>
      <c r="BF14" s="2" t="str">
        <f aca="false">IF(OR(AB14="",AL14=""),"",AB14+AL14)</f>
        <v/>
      </c>
      <c r="BG14" s="2" t="str">
        <f aca="false">IF(OR(AC14="",AM14=""),"",AC14+AM14)</f>
        <v/>
      </c>
      <c r="BH14" s="2" t="str">
        <f aca="false">IF(OR(AD14="",AN14=""),"",AD14+AN14)</f>
        <v/>
      </c>
      <c r="BI14" s="2" t="n">
        <f aca="false">IF(OR(AE14="",AO14=""),"",AE14+AO14)</f>
        <v>44591</v>
      </c>
      <c r="BJ14" s="2" t="n">
        <f aca="false">IF(OR(AF14="",AP14=""),"",AF14+AP14)</f>
        <v>46464</v>
      </c>
      <c r="BK14" s="2" t="str">
        <f aca="false">IF(OR(AG14="",AQ14=""),"",AG14+AQ14)</f>
        <v/>
      </c>
      <c r="BL14" s="2" t="str">
        <f aca="false">IF(OR(AH14="",AR14=""),"",AH14+AR14)</f>
        <v/>
      </c>
      <c r="BM14" s="2" t="n">
        <f aca="false">IF(OR(AI14="",AS14=""),"",AI14+AS14)</f>
        <v>50678</v>
      </c>
      <c r="BN14" s="2" t="str">
        <f aca="false">IF(OR(AJ14="",AT14=""),"",AJ14+AT14)</f>
        <v/>
      </c>
      <c r="BO14" s="2" t="str">
        <f aca="false">IF(OR(BE14="",AU14=""),"",BE14/AU14)</f>
        <v/>
      </c>
      <c r="BP14" s="2" t="str">
        <f aca="false">IF(OR(BF14="",AV14=""),"",BF14/AV14)</f>
        <v/>
      </c>
      <c r="BQ14" s="2" t="str">
        <f aca="false">IF(OR(BG14="",AW14=""),"",BG14/AW14)</f>
        <v/>
      </c>
      <c r="BR14" s="2" t="str">
        <f aca="false">IF(OR(BH14="",AX14=""),"",BH14/AX14)</f>
        <v/>
      </c>
      <c r="BS14" s="2" t="n">
        <f aca="false">IF(OR(BI14="",AY14=""),"",BI14/AY14)</f>
        <v>0.322433927473878</v>
      </c>
      <c r="BT14" s="2" t="n">
        <f aca="false">IF(OR(BJ14="",AZ14=""),"",BJ14/AZ14)</f>
        <v>0.328902102357188</v>
      </c>
      <c r="BU14" s="2" t="str">
        <f aca="false">IF(OR(BK14="",BA14=""),"",BK14/BA14)</f>
        <v/>
      </c>
      <c r="BV14" s="2" t="str">
        <f aca="false">IF(OR(BL14="",BB14=""),"",BL14/BB14)</f>
        <v/>
      </c>
      <c r="BW14" s="2" t="n">
        <f aca="false">IF(OR(BM14="",BC14=""),"",BM14/BC14)</f>
        <v>0.32589515382241</v>
      </c>
      <c r="BX14" s="16" t="n">
        <f aca="false">BW14</f>
        <v>0.32589515382241</v>
      </c>
      <c r="BY14" s="2" t="s">
        <v>43</v>
      </c>
      <c r="BZ14" s="14" t="s">
        <v>44</v>
      </c>
      <c r="CA14" s="2" t="n">
        <v>12</v>
      </c>
      <c r="CC14" s="2" t="s">
        <v>43</v>
      </c>
      <c r="CD14" s="2" t="n">
        <v>12.15</v>
      </c>
      <c r="CE14" s="2" t="n">
        <v>12.18</v>
      </c>
      <c r="CF14" s="2" t="n">
        <v>12.23</v>
      </c>
      <c r="CG14" s="2" t="n">
        <v>12.28</v>
      </c>
      <c r="CI14" s="15" t="n">
        <v>12.41</v>
      </c>
      <c r="CK14" s="2" t="s">
        <v>43</v>
      </c>
      <c r="CL14" s="14" t="s">
        <v>44</v>
      </c>
      <c r="CM14" s="2" t="n">
        <v>12.2</v>
      </c>
      <c r="CP14" s="2" t="s">
        <v>43</v>
      </c>
      <c r="CQ14" s="14" t="s">
        <v>44</v>
      </c>
      <c r="CR14" s="17" t="n">
        <v>55.8143</v>
      </c>
      <c r="CS14" s="17" t="n">
        <v>60.8942</v>
      </c>
      <c r="CT14" s="17" t="n">
        <v>54.5033</v>
      </c>
      <c r="CU14" s="17" t="n">
        <v>46.0922</v>
      </c>
      <c r="CV14" s="17" t="n">
        <v>61.4018</v>
      </c>
      <c r="CW14" s="17" t="n">
        <v>68.0428</v>
      </c>
      <c r="CX14" s="17" t="n">
        <v>69.9512</v>
      </c>
      <c r="CY14" s="17" t="n">
        <v>77.2071</v>
      </c>
      <c r="CZ14" s="17" t="n">
        <v>78.7519</v>
      </c>
      <c r="DA14" s="2" t="n">
        <v>45.2431</v>
      </c>
      <c r="DB14" s="2" t="n">
        <v>67.7501</v>
      </c>
      <c r="DC14" s="2" t="n">
        <v>76.6309</v>
      </c>
      <c r="DD14" s="2" t="n">
        <v>67.9087</v>
      </c>
      <c r="DE14" s="2" t="n">
        <v>85.9622</v>
      </c>
      <c r="DF14" s="2" t="n">
        <v>95.0297</v>
      </c>
      <c r="DG14" s="2" t="n">
        <v>97.3659</v>
      </c>
      <c r="DH14" s="2" t="n">
        <v>102.56</v>
      </c>
      <c r="DI14" s="2" t="n">
        <v>107.082</v>
      </c>
      <c r="DJ14" s="2" t="n">
        <v>120.953</v>
      </c>
      <c r="DK14" s="16" t="n">
        <v>124.1701</v>
      </c>
      <c r="DN14" s="2" t="s">
        <v>43</v>
      </c>
      <c r="DO14" s="14" t="s">
        <v>44</v>
      </c>
      <c r="DP14" s="2" t="n">
        <v>58.6839</v>
      </c>
      <c r="DQ14" s="2" t="n">
        <v>61.4687</v>
      </c>
      <c r="DR14" s="2" t="n">
        <v>63.8558</v>
      </c>
      <c r="DS14" s="2" t="n">
        <v>66.7335</v>
      </c>
      <c r="DT14" s="2" t="n">
        <v>71.5682</v>
      </c>
      <c r="DU14" s="2" t="n">
        <v>67.4636</v>
      </c>
      <c r="DV14" s="2" t="n">
        <v>76.3324</v>
      </c>
      <c r="DW14" s="2" t="n">
        <v>70.5976</v>
      </c>
      <c r="DX14" s="2" t="n">
        <v>70.5992</v>
      </c>
      <c r="DY14" s="2" t="n">
        <v>64.989</v>
      </c>
      <c r="DZ14" s="16" t="n">
        <v>64.956</v>
      </c>
      <c r="EA14" s="0" t="n">
        <v>12</v>
      </c>
      <c r="EB14" s="2" t="s">
        <v>43</v>
      </c>
      <c r="EC14" s="14" t="s">
        <v>44</v>
      </c>
      <c r="ED14" s="2" t="n">
        <v>89.63</v>
      </c>
      <c r="EE14" s="2" t="n">
        <v>90.72</v>
      </c>
      <c r="EF14" s="2" t="n">
        <v>91.4199957622284</v>
      </c>
      <c r="EG14" s="2" t="n">
        <v>92.859992359525</v>
      </c>
      <c r="EH14" s="2" t="n">
        <v>93.9564</v>
      </c>
      <c r="EI14" s="2" t="n">
        <v>91.666666</v>
      </c>
      <c r="EJ14" s="2" t="n">
        <v>91.7241379310345</v>
      </c>
      <c r="EK14" s="2" t="n">
        <v>90.4109589</v>
      </c>
      <c r="EL14" s="2" t="n">
        <v>93.19727891</v>
      </c>
      <c r="EM14" s="15" t="n">
        <v>94.7120737217303</v>
      </c>
      <c r="EP14" s="2" t="s">
        <v>43</v>
      </c>
      <c r="EQ14" s="14" t="s">
        <v>44</v>
      </c>
      <c r="ER14" s="2" t="n">
        <v>93.4304</v>
      </c>
      <c r="ES14" s="2" t="n">
        <v>110.981</v>
      </c>
      <c r="ET14" s="2" t="n">
        <v>121.152</v>
      </c>
      <c r="EU14" s="2" t="n">
        <v>127.819</v>
      </c>
      <c r="EV14" s="2" t="n">
        <v>145.116</v>
      </c>
      <c r="EW14" s="2" t="n">
        <v>148.896</v>
      </c>
      <c r="EX14" s="2" t="n">
        <v>173.349</v>
      </c>
      <c r="EY14" s="2" t="n">
        <v>170.42</v>
      </c>
      <c r="EZ14" s="2" t="n">
        <v>182.229</v>
      </c>
      <c r="FA14" s="2" t="n">
        <v>196.866</v>
      </c>
      <c r="FB14" s="18" t="n">
        <v>207.938</v>
      </c>
      <c r="FE14" s="2" t="s">
        <v>43</v>
      </c>
      <c r="FF14" s="14" t="s">
        <v>44</v>
      </c>
      <c r="FG14" s="15" t="n">
        <v>399312373189.572</v>
      </c>
      <c r="FH14" s="2" t="n">
        <f aca="false">FG14*0.02</f>
        <v>7986247463.79144</v>
      </c>
      <c r="FK14" s="2" t="s">
        <v>43</v>
      </c>
      <c r="FL14" s="14" t="s">
        <v>44</v>
      </c>
      <c r="FM14" s="15" t="n">
        <v>991941839767.178</v>
      </c>
      <c r="FO14" s="19" t="n">
        <f aca="false">FH14/FM14</f>
        <v>0.00805112471681396</v>
      </c>
    </row>
    <row r="15" customFormat="false" ht="12.8" hidden="false" customHeight="false" outlineLevel="0" collapsed="false">
      <c r="A15" s="2" t="s">
        <v>45</v>
      </c>
      <c r="B15" s="14" t="s">
        <v>46</v>
      </c>
      <c r="C15" s="2" t="n">
        <v>13084.0010333884</v>
      </c>
      <c r="D15" s="2" t="n">
        <f aca="false">LN(C15)</f>
        <v>9.47914546763935</v>
      </c>
      <c r="G15" s="2" t="s">
        <v>45</v>
      </c>
      <c r="M15" s="15"/>
      <c r="O15" s="2" t="s">
        <v>45</v>
      </c>
      <c r="P15" s="14" t="s">
        <v>46</v>
      </c>
      <c r="X15" s="2" t="n">
        <v>204461</v>
      </c>
      <c r="AH15" s="2" t="n">
        <v>28852</v>
      </c>
      <c r="AR15" s="2" t="n">
        <v>3495</v>
      </c>
      <c r="BB15" s="2" t="n">
        <v>238241</v>
      </c>
      <c r="BC15" s="2" t="n">
        <v>241141</v>
      </c>
      <c r="BE15" s="2" t="str">
        <f aca="false">IF(OR(AA15="",AK15=""),"",AA15+AK15)</f>
        <v/>
      </c>
      <c r="BF15" s="2" t="str">
        <f aca="false">IF(OR(AB15="",AL15=""),"",AB15+AL15)</f>
        <v/>
      </c>
      <c r="BG15" s="2" t="str">
        <f aca="false">IF(OR(AC15="",AM15=""),"",AC15+AM15)</f>
        <v/>
      </c>
      <c r="BH15" s="2" t="str">
        <f aca="false">IF(OR(AD15="",AN15=""),"",AD15+AN15)</f>
        <v/>
      </c>
      <c r="BI15" s="2" t="str">
        <f aca="false">IF(OR(AE15="",AO15=""),"",AE15+AO15)</f>
        <v/>
      </c>
      <c r="BJ15" s="2" t="str">
        <f aca="false">IF(OR(AF15="",AP15=""),"",AF15+AP15)</f>
        <v/>
      </c>
      <c r="BK15" s="2" t="str">
        <f aca="false">IF(OR(AG15="",AQ15=""),"",AG15+AQ15)</f>
        <v/>
      </c>
      <c r="BL15" s="2" t="n">
        <f aca="false">IF(OR(AH15="",AR15=""),"",AH15+AR15)</f>
        <v>32347</v>
      </c>
      <c r="BM15" s="2" t="str">
        <f aca="false">IF(OR(AI15="",AS15=""),"",AI15+AS15)</f>
        <v/>
      </c>
      <c r="BN15" s="2" t="str">
        <f aca="false">IF(OR(AJ15="",AT15=""),"",AJ15+AT15)</f>
        <v/>
      </c>
      <c r="BO15" s="2" t="str">
        <f aca="false">IF(OR(BE15="",AU15=""),"",BE15/AU15)</f>
        <v/>
      </c>
      <c r="BP15" s="2" t="str">
        <f aca="false">IF(OR(BF15="",AV15=""),"",BF15/AV15)</f>
        <v/>
      </c>
      <c r="BQ15" s="2" t="str">
        <f aca="false">IF(OR(BG15="",AW15=""),"",BG15/AW15)</f>
        <v/>
      </c>
      <c r="BR15" s="2" t="str">
        <f aca="false">IF(OR(BH15="",AX15=""),"",BH15/AX15)</f>
        <v/>
      </c>
      <c r="BS15" s="2" t="str">
        <f aca="false">IF(OR(BI15="",AY15=""),"",BI15/AY15)</f>
        <v/>
      </c>
      <c r="BT15" s="2" t="str">
        <f aca="false">IF(OR(BJ15="",AZ15=""),"",BJ15/AZ15)</f>
        <v/>
      </c>
      <c r="BU15" s="2" t="str">
        <f aca="false">IF(OR(BK15="",BA15=""),"",BK15/BA15)</f>
        <v/>
      </c>
      <c r="BV15" s="2" t="n">
        <f aca="false">IF(OR(BL15="",BB15=""),"",BL15/BB15)</f>
        <v>0.135774278986405</v>
      </c>
      <c r="BW15" s="2" t="str">
        <f aca="false">IF(OR(BM15="",BC15=""),"",BM15/BC15)</f>
        <v/>
      </c>
      <c r="BX15" s="16" t="n">
        <f aca="false">BV15</f>
        <v>0.135774278986405</v>
      </c>
      <c r="BY15" s="2" t="s">
        <v>45</v>
      </c>
      <c r="BZ15" s="14" t="s">
        <v>46</v>
      </c>
      <c r="CA15" s="2" t="n">
        <v>13</v>
      </c>
      <c r="CC15" s="2" t="s">
        <v>45</v>
      </c>
      <c r="CD15" s="2" t="n">
        <v>9.4</v>
      </c>
      <c r="CE15" s="2" t="n">
        <v>9.14</v>
      </c>
      <c r="CF15" s="2" t="n">
        <v>9.09</v>
      </c>
      <c r="CI15" s="15" t="n">
        <v>9.7</v>
      </c>
      <c r="CK15" s="2" t="s">
        <v>45</v>
      </c>
      <c r="CL15" s="14" t="s">
        <v>46</v>
      </c>
      <c r="CM15" s="2" t="n">
        <v>9.2</v>
      </c>
      <c r="CP15" s="2" t="s">
        <v>45</v>
      </c>
      <c r="CQ15" s="14" t="s">
        <v>46</v>
      </c>
      <c r="CR15" s="17" t="n">
        <v>2.16819</v>
      </c>
      <c r="CS15" s="17" t="n">
        <v>3.25818</v>
      </c>
      <c r="CT15" s="17" t="n">
        <v>3.77437</v>
      </c>
      <c r="CU15" s="17" t="n">
        <v>4.21137</v>
      </c>
      <c r="CV15" s="17" t="n">
        <v>6.59858</v>
      </c>
      <c r="CW15" s="17" t="n">
        <v>6.51516</v>
      </c>
      <c r="CX15" s="17" t="n">
        <v>7.43724</v>
      </c>
      <c r="CY15" s="17" t="n">
        <v>9.53614</v>
      </c>
      <c r="CZ15" s="17" t="n">
        <v>10.5075</v>
      </c>
      <c r="DA15" s="2" t="n">
        <v>7.39366</v>
      </c>
      <c r="DB15" s="2" t="n">
        <v>10.8562</v>
      </c>
      <c r="DC15" s="2" t="n">
        <v>10.6575</v>
      </c>
      <c r="DD15" s="2" t="n">
        <v>10.5466</v>
      </c>
      <c r="DE15" s="2" t="n">
        <v>11.4039</v>
      </c>
      <c r="DF15" s="2" t="n">
        <v>11.2516</v>
      </c>
      <c r="DG15" s="2" t="n">
        <v>13.1999</v>
      </c>
      <c r="DH15" s="2" t="n">
        <v>13.7036</v>
      </c>
      <c r="DI15" s="2" t="n">
        <v>14.4121</v>
      </c>
      <c r="DJ15" s="18" t="n">
        <v>15.2361</v>
      </c>
      <c r="DK15" s="16" t="n">
        <v>16.027</v>
      </c>
      <c r="DN15" s="2" t="s">
        <v>45</v>
      </c>
      <c r="DO15" s="14" t="s">
        <v>46</v>
      </c>
      <c r="DP15" s="2" t="n">
        <v>3.57829</v>
      </c>
      <c r="DQ15" s="2" t="n">
        <v>3.86854</v>
      </c>
      <c r="DR15" s="2" t="n">
        <v>4.12876</v>
      </c>
      <c r="DS15" s="2" t="n">
        <v>4.20504</v>
      </c>
      <c r="DT15" s="2" t="n">
        <v>4.37469</v>
      </c>
      <c r="DU15" s="2" t="n">
        <v>5.15756</v>
      </c>
      <c r="DV15" s="2" t="n">
        <v>5.80143</v>
      </c>
      <c r="DW15" s="2" t="n">
        <v>6.45182</v>
      </c>
      <c r="DX15" s="2" t="n">
        <v>6.4242</v>
      </c>
      <c r="DY15" s="2" t="n">
        <v>6.46531</v>
      </c>
      <c r="DZ15" s="16" t="n">
        <v>6.0503</v>
      </c>
      <c r="EA15" s="0" t="n">
        <v>13</v>
      </c>
      <c r="EB15" s="2" t="s">
        <v>45</v>
      </c>
      <c r="EC15" s="14" t="s">
        <v>46</v>
      </c>
      <c r="ED15" s="2" t="n">
        <v>31.4</v>
      </c>
      <c r="EE15" s="2" t="n">
        <v>34.77</v>
      </c>
      <c r="EF15" s="2" t="n">
        <v>36.01</v>
      </c>
      <c r="EG15" s="2" t="n">
        <v>38.2</v>
      </c>
      <c r="EH15" s="2" t="n">
        <v>39.2</v>
      </c>
      <c r="EI15" s="2" t="n">
        <v>40.2</v>
      </c>
      <c r="EJ15" s="2" t="n">
        <v>40.8526009090468</v>
      </c>
      <c r="EK15" s="2" t="n">
        <v>45.46174069</v>
      </c>
      <c r="EL15" s="2" t="n">
        <v>48.72763146</v>
      </c>
      <c r="EM15" s="15" t="n">
        <v>52.5403101713654</v>
      </c>
      <c r="EP15" s="2" t="s">
        <v>45</v>
      </c>
      <c r="EQ15" s="14" t="s">
        <v>46</v>
      </c>
      <c r="ER15" s="2" t="n">
        <v>13.8623</v>
      </c>
      <c r="ES15" s="2" t="n">
        <v>18.7704</v>
      </c>
      <c r="ET15" s="2" t="n">
        <v>20.5486</v>
      </c>
      <c r="EU15" s="2" t="n">
        <v>17.4023</v>
      </c>
      <c r="EV15" s="2" t="n">
        <v>19.0337</v>
      </c>
      <c r="EW15" s="2" t="n">
        <v>18.6886</v>
      </c>
      <c r="EX15" s="2" t="n">
        <v>19.9465</v>
      </c>
      <c r="EY15" s="2" t="n">
        <v>20.7113</v>
      </c>
      <c r="EZ15" s="2" t="n">
        <v>20.7635</v>
      </c>
      <c r="FA15" s="2" t="n">
        <v>22.3645</v>
      </c>
      <c r="FB15" s="18" t="n">
        <v>22.5303</v>
      </c>
      <c r="FE15" s="2" t="s">
        <v>45</v>
      </c>
      <c r="FF15" s="14" t="s">
        <v>46</v>
      </c>
      <c r="FG15" s="15" t="n">
        <v>248410256311.236</v>
      </c>
      <c r="FH15" s="2" t="n">
        <f aca="false">FG15*0.02</f>
        <v>4968205126.22472</v>
      </c>
      <c r="FK15" s="2" t="s">
        <v>45</v>
      </c>
      <c r="FL15" s="14" t="s">
        <v>46</v>
      </c>
      <c r="FM15" s="15" t="n">
        <v>418547458561.325</v>
      </c>
      <c r="FO15" s="19" t="n">
        <f aca="false">FH15/FM15</f>
        <v>0.0118701117987957</v>
      </c>
    </row>
    <row r="16" customFormat="false" ht="12.8" hidden="false" customHeight="false" outlineLevel="0" collapsed="false">
      <c r="A16" s="2" t="s">
        <v>47</v>
      </c>
      <c r="B16" s="14" t="s">
        <v>48</v>
      </c>
      <c r="C16" s="2" t="n">
        <v>31834.4090985051</v>
      </c>
      <c r="D16" s="2" t="n">
        <f aca="false">LN(C16)</f>
        <v>10.3683030309</v>
      </c>
      <c r="G16" s="2" t="s">
        <v>47</v>
      </c>
      <c r="H16" s="2" t="n">
        <v>53.22</v>
      </c>
      <c r="I16" s="2" t="n">
        <v>49.69</v>
      </c>
      <c r="J16" s="2" t="n">
        <v>47.62</v>
      </c>
      <c r="L16" s="2" t="n">
        <v>48.89</v>
      </c>
      <c r="M16" s="15"/>
      <c r="O16" s="2" t="s">
        <v>47</v>
      </c>
      <c r="P16" s="14" t="s">
        <v>48</v>
      </c>
      <c r="U16" s="2" t="n">
        <v>392182</v>
      </c>
      <c r="V16" s="2" t="n">
        <v>362043</v>
      </c>
      <c r="W16" s="2" t="n">
        <v>334259</v>
      </c>
      <c r="X16" s="2" t="n">
        <v>316953</v>
      </c>
      <c r="Y16" s="2" t="n">
        <v>327275</v>
      </c>
      <c r="AE16" s="2" t="n">
        <v>198956</v>
      </c>
      <c r="AF16" s="2" t="n">
        <v>189872</v>
      </c>
      <c r="AG16" s="2" t="n">
        <v>177973</v>
      </c>
      <c r="AH16" s="2" t="n">
        <v>166754</v>
      </c>
      <c r="AI16" s="2" t="n">
        <v>186785</v>
      </c>
      <c r="AK16" s="2" t="n">
        <v>5068</v>
      </c>
      <c r="AL16" s="2" t="n">
        <v>3317</v>
      </c>
      <c r="AM16" s="2" t="n">
        <v>3055</v>
      </c>
      <c r="AN16" s="2" t="n">
        <v>3590</v>
      </c>
      <c r="AO16" s="2" t="n">
        <v>3719</v>
      </c>
      <c r="AP16" s="2" t="n">
        <v>3376</v>
      </c>
      <c r="AQ16" s="2" t="n">
        <v>3787</v>
      </c>
      <c r="AR16" s="2" t="n">
        <v>3764</v>
      </c>
      <c r="AS16" s="2" t="n">
        <v>3196</v>
      </c>
      <c r="AU16" s="2" t="n">
        <v>574972</v>
      </c>
      <c r="AV16" s="2" t="n">
        <v>624799</v>
      </c>
      <c r="AW16" s="2" t="n">
        <v>648045</v>
      </c>
      <c r="AX16" s="2" t="n">
        <v>638957</v>
      </c>
      <c r="AY16" s="2" t="n">
        <v>598124</v>
      </c>
      <c r="AZ16" s="2" t="n">
        <v>557769</v>
      </c>
      <c r="BA16" s="2" t="n">
        <v>516675</v>
      </c>
      <c r="BB16" s="2" t="n">
        <v>487640</v>
      </c>
      <c r="BC16" s="2" t="n">
        <v>517305</v>
      </c>
      <c r="BE16" s="2" t="str">
        <f aca="false">IF(OR(AA16="",AK16=""),"",AA16+AK16)</f>
        <v/>
      </c>
      <c r="BF16" s="2" t="str">
        <f aca="false">IF(OR(AB16="",AL16=""),"",AB16+AL16)</f>
        <v/>
      </c>
      <c r="BG16" s="2" t="str">
        <f aca="false">IF(OR(AC16="",AM16=""),"",AC16+AM16)</f>
        <v/>
      </c>
      <c r="BH16" s="2" t="str">
        <f aca="false">IF(OR(AD16="",AN16=""),"",AD16+AN16)</f>
        <v/>
      </c>
      <c r="BI16" s="2" t="n">
        <f aca="false">IF(OR(AE16="",AO16=""),"",AE16+AO16)</f>
        <v>202675</v>
      </c>
      <c r="BJ16" s="2" t="n">
        <f aca="false">IF(OR(AF16="",AP16=""),"",AF16+AP16)</f>
        <v>193248</v>
      </c>
      <c r="BK16" s="2" t="n">
        <f aca="false">IF(OR(AG16="",AQ16=""),"",AG16+AQ16)</f>
        <v>181760</v>
      </c>
      <c r="BL16" s="2" t="n">
        <f aca="false">IF(OR(AH16="",AR16=""),"",AH16+AR16)</f>
        <v>170518</v>
      </c>
      <c r="BM16" s="2" t="n">
        <f aca="false">IF(OR(AI16="",AS16=""),"",AI16+AS16)</f>
        <v>189981</v>
      </c>
      <c r="BN16" s="2" t="str">
        <f aca="false">IF(OR(AJ16="",AT16=""),"",AJ16+AT16)</f>
        <v/>
      </c>
      <c r="BO16" s="2" t="str">
        <f aca="false">IF(OR(BE16="",AU16=""),"",BE16/AU16)</f>
        <v/>
      </c>
      <c r="BP16" s="2" t="str">
        <f aca="false">IF(OR(BF16="",AV16=""),"",BF16/AV16)</f>
        <v/>
      </c>
      <c r="BQ16" s="2" t="str">
        <f aca="false">IF(OR(BG16="",AW16=""),"",BG16/AW16)</f>
        <v/>
      </c>
      <c r="BR16" s="2" t="str">
        <f aca="false">IF(OR(BH16="",AX16=""),"",BH16/AX16)</f>
        <v/>
      </c>
      <c r="BS16" s="2" t="n">
        <f aca="false">IF(OR(BI16="",AY16=""),"",BI16/AY16)</f>
        <v>0.338851141234928</v>
      </c>
      <c r="BT16" s="2" t="n">
        <f aca="false">IF(OR(BJ16="",AZ16=""),"",BJ16/AZ16)</f>
        <v>0.34646601012247</v>
      </c>
      <c r="BU16" s="2" t="n">
        <f aca="false">IF(OR(BK16="",BA16=""),"",BK16/BA16)</f>
        <v>0.351787874389123</v>
      </c>
      <c r="BV16" s="2" t="n">
        <f aca="false">IF(OR(BL16="",BB16=""),"",BL16/BB16)</f>
        <v>0.349680091871052</v>
      </c>
      <c r="BW16" s="2" t="n">
        <f aca="false">IF(OR(BM16="",BC16=""),"",BM16/BC16)</f>
        <v>0.367251428074347</v>
      </c>
      <c r="BX16" s="16" t="n">
        <f aca="false">BW16</f>
        <v>0.367251428074347</v>
      </c>
      <c r="BY16" s="2" t="s">
        <v>47</v>
      </c>
      <c r="BZ16" s="14" t="s">
        <v>48</v>
      </c>
      <c r="CA16" s="2" t="n">
        <v>14</v>
      </c>
      <c r="CC16" s="2" t="s">
        <v>47</v>
      </c>
      <c r="CD16" s="2" t="n">
        <v>12.94</v>
      </c>
      <c r="CE16" s="2" t="n">
        <v>13.01</v>
      </c>
      <c r="CG16" s="2" t="n">
        <v>13.18</v>
      </c>
      <c r="CI16" s="15"/>
      <c r="CK16" s="2" t="s">
        <v>47</v>
      </c>
      <c r="CL16" s="14" t="s">
        <v>48</v>
      </c>
      <c r="CM16" s="2" t="n">
        <v>12.3</v>
      </c>
      <c r="CP16" s="2" t="s">
        <v>47</v>
      </c>
      <c r="CQ16" s="14" t="s">
        <v>48</v>
      </c>
      <c r="CR16" s="17" t="n">
        <v>0.016498</v>
      </c>
      <c r="CS16" s="17" t="n">
        <v>0.027344</v>
      </c>
      <c r="CT16" s="17" t="n">
        <v>0.056687</v>
      </c>
      <c r="CU16" s="17" t="n">
        <v>0.095128</v>
      </c>
      <c r="CV16" s="17" t="n">
        <v>0.10528</v>
      </c>
      <c r="CW16" s="17" t="n">
        <v>0.291651</v>
      </c>
      <c r="CX16" s="17" t="n">
        <v>0.549119</v>
      </c>
      <c r="CY16" s="17" t="n">
        <v>1.51239</v>
      </c>
      <c r="CZ16" s="17" t="n">
        <v>2.8057</v>
      </c>
      <c r="DA16" s="2" t="n">
        <v>0.791485</v>
      </c>
      <c r="DB16" s="2" t="n">
        <v>1.99163</v>
      </c>
      <c r="DC16" s="2" t="n">
        <v>2.25214</v>
      </c>
      <c r="DD16" s="2" t="n">
        <v>1.33731</v>
      </c>
      <c r="DE16" s="2" t="n">
        <v>1.8357</v>
      </c>
      <c r="DF16" s="2" t="n">
        <v>2.12158</v>
      </c>
      <c r="DG16" s="2" t="n">
        <v>2.27822</v>
      </c>
      <c r="DH16" s="2" t="n">
        <v>4.79838</v>
      </c>
      <c r="DI16" s="2" t="n">
        <v>3.59575</v>
      </c>
      <c r="DJ16" s="2" t="n">
        <v>4.28155</v>
      </c>
      <c r="DK16" s="16" t="n">
        <v>4.8533</v>
      </c>
      <c r="DN16" s="2" t="s">
        <v>47</v>
      </c>
      <c r="DO16" s="14" t="s">
        <v>48</v>
      </c>
      <c r="DP16" s="2" t="n">
        <v>10.7233</v>
      </c>
      <c r="DQ16" s="2" t="n">
        <v>10.1286</v>
      </c>
      <c r="DR16" s="2" t="n">
        <v>10.0443</v>
      </c>
      <c r="DS16" s="2" t="n">
        <v>9.32679</v>
      </c>
      <c r="DT16" s="2" t="n">
        <v>9.9946</v>
      </c>
      <c r="DU16" s="2" t="n">
        <v>10.1147</v>
      </c>
      <c r="DV16" s="2" t="n">
        <v>10.3829</v>
      </c>
      <c r="DW16" s="2" t="n">
        <v>10.0142</v>
      </c>
      <c r="DX16" s="2" t="n">
        <v>9.94785</v>
      </c>
      <c r="DY16" s="18" t="n">
        <v>9.777</v>
      </c>
      <c r="DZ16" s="16" t="n">
        <v>9.5348</v>
      </c>
      <c r="EA16" s="0" t="n">
        <v>14</v>
      </c>
      <c r="EB16" s="2" t="s">
        <v>47</v>
      </c>
      <c r="EC16" s="14" t="s">
        <v>48</v>
      </c>
      <c r="ED16" s="2" t="n">
        <v>58.97</v>
      </c>
      <c r="EE16" s="2" t="n">
        <v>62.32</v>
      </c>
      <c r="EF16" s="2" t="n">
        <v>61.94999896898</v>
      </c>
      <c r="EG16" s="2" t="n">
        <v>62.3099972714691</v>
      </c>
      <c r="EH16" s="2" t="n">
        <v>62.8492</v>
      </c>
      <c r="EI16" s="2" t="n">
        <v>66.6</v>
      </c>
      <c r="EJ16" s="2" t="n">
        <v>67.997</v>
      </c>
      <c r="EK16" s="2" t="n">
        <v>73.3007041</v>
      </c>
      <c r="EL16" s="2" t="n">
        <v>75.98536595</v>
      </c>
      <c r="EM16" s="15" t="n">
        <v>77.5417345350006</v>
      </c>
      <c r="EP16" s="2" t="s">
        <v>47</v>
      </c>
      <c r="EQ16" s="14" t="s">
        <v>48</v>
      </c>
      <c r="ER16" s="2" t="n">
        <v>10.8312</v>
      </c>
      <c r="ES16" s="2" t="n">
        <v>13.0476</v>
      </c>
      <c r="ET16" s="2" t="n">
        <v>15.3229</v>
      </c>
      <c r="EU16" s="2" t="n">
        <v>14.5366</v>
      </c>
      <c r="EV16" s="2" t="n">
        <v>16.7737</v>
      </c>
      <c r="EW16" s="2" t="n">
        <v>18.2026</v>
      </c>
      <c r="EX16" s="2" t="n">
        <v>8.73185</v>
      </c>
      <c r="EY16" s="2" t="n">
        <v>7.92621</v>
      </c>
      <c r="EZ16" s="2" t="n">
        <v>8.27521</v>
      </c>
      <c r="FA16" s="2" t="n">
        <v>9.0602</v>
      </c>
      <c r="FB16" s="18" t="n">
        <v>9.8379</v>
      </c>
      <c r="FE16" s="2" t="s">
        <v>47</v>
      </c>
      <c r="FF16" s="14" t="s">
        <v>48</v>
      </c>
      <c r="FG16" s="15" t="n">
        <v>655956375258.375</v>
      </c>
      <c r="FH16" s="2" t="n">
        <f aca="false">FG16*0.02</f>
        <v>13119127505.1675</v>
      </c>
      <c r="FK16" s="2" t="s">
        <v>47</v>
      </c>
      <c r="FL16" s="14" t="s">
        <v>48</v>
      </c>
      <c r="FM16" s="15" t="n">
        <v>1208903726913.46</v>
      </c>
      <c r="FO16" s="19" t="n">
        <f aca="false">FH16/FM16</f>
        <v>0.0108520862440079</v>
      </c>
    </row>
    <row r="17" customFormat="false" ht="12.8" hidden="false" customHeight="false" outlineLevel="0" collapsed="false">
      <c r="A17" s="2" t="s">
        <v>49</v>
      </c>
      <c r="B17" s="14" t="s">
        <v>50</v>
      </c>
      <c r="C17" s="2" t="n">
        <v>34340.7133450667</v>
      </c>
      <c r="D17" s="2" t="n">
        <f aca="false">LN(C17)</f>
        <v>10.4440869072429</v>
      </c>
      <c r="G17" s="2" t="s">
        <v>49</v>
      </c>
      <c r="H17" s="2" t="n">
        <v>53.5</v>
      </c>
      <c r="I17" s="2" t="n">
        <v>50.86</v>
      </c>
      <c r="J17" s="2" t="n">
        <v>51.31</v>
      </c>
      <c r="K17" s="2" t="n">
        <v>50.94</v>
      </c>
      <c r="L17" s="2" t="n">
        <v>51.46</v>
      </c>
      <c r="M17" s="15"/>
      <c r="O17" s="2" t="s">
        <v>49</v>
      </c>
      <c r="P17" s="14" t="s">
        <v>50</v>
      </c>
      <c r="U17" s="2" t="n">
        <v>51508</v>
      </c>
      <c r="V17" s="2" t="n">
        <v>47622</v>
      </c>
      <c r="W17" s="2" t="n">
        <v>47494</v>
      </c>
      <c r="X17" s="2" t="n">
        <v>46550</v>
      </c>
      <c r="Y17" s="2" t="n">
        <v>47280</v>
      </c>
      <c r="AE17" s="2" t="n">
        <v>39204</v>
      </c>
      <c r="AF17" s="2" t="n">
        <v>36873</v>
      </c>
      <c r="AG17" s="2" t="n">
        <v>24912</v>
      </c>
      <c r="AH17" s="2" t="n">
        <v>24022</v>
      </c>
      <c r="AI17" s="2" t="n">
        <v>24406</v>
      </c>
      <c r="AK17" s="2" t="n">
        <v>4376</v>
      </c>
      <c r="AL17" s="2" t="n">
        <v>2927</v>
      </c>
      <c r="AM17" s="2" t="n">
        <v>2314</v>
      </c>
      <c r="AN17" s="2" t="n">
        <v>2909</v>
      </c>
      <c r="AO17" s="2" t="n">
        <v>4155</v>
      </c>
      <c r="AP17" s="2" t="n">
        <v>4008</v>
      </c>
      <c r="AQ17" s="2" t="n">
        <v>2351</v>
      </c>
      <c r="AR17" s="2" t="n">
        <v>2344</v>
      </c>
      <c r="AS17" s="2" t="n">
        <v>2135</v>
      </c>
      <c r="AU17" s="2" t="n">
        <v>76567</v>
      </c>
      <c r="AV17" s="2" t="n">
        <v>78609</v>
      </c>
      <c r="AW17" s="2" t="n">
        <v>87129</v>
      </c>
      <c r="AX17" s="2" t="n">
        <v>94264</v>
      </c>
      <c r="AY17" s="2" t="n">
        <v>94867</v>
      </c>
      <c r="AZ17" s="2" t="n">
        <v>88503</v>
      </c>
      <c r="BA17" s="2" t="n">
        <v>74757</v>
      </c>
      <c r="BB17" s="2" t="n">
        <v>73086</v>
      </c>
      <c r="BC17" s="2" t="n">
        <v>77034</v>
      </c>
      <c r="BE17" s="2" t="str">
        <f aca="false">IF(OR(AA17="",AK17=""),"",AA17+AK17)</f>
        <v/>
      </c>
      <c r="BF17" s="2" t="str">
        <f aca="false">IF(OR(AB17="",AL17=""),"",AB17+AL17)</f>
        <v/>
      </c>
      <c r="BG17" s="2" t="str">
        <f aca="false">IF(OR(AC17="",AM17=""),"",AC17+AM17)</f>
        <v/>
      </c>
      <c r="BH17" s="2" t="str">
        <f aca="false">IF(OR(AD17="",AN17=""),"",AD17+AN17)</f>
        <v/>
      </c>
      <c r="BI17" s="2" t="n">
        <f aca="false">IF(OR(AE17="",AO17=""),"",AE17+AO17)</f>
        <v>43359</v>
      </c>
      <c r="BJ17" s="2" t="n">
        <f aca="false">IF(OR(AF17="",AP17=""),"",AF17+AP17)</f>
        <v>40881</v>
      </c>
      <c r="BK17" s="2" t="n">
        <f aca="false">IF(OR(AG17="",AQ17=""),"",AG17+AQ17)</f>
        <v>27263</v>
      </c>
      <c r="BL17" s="2" t="n">
        <f aca="false">IF(OR(AH17="",AR17=""),"",AH17+AR17)</f>
        <v>26366</v>
      </c>
      <c r="BM17" s="2" t="n">
        <f aca="false">IF(OR(AI17="",AS17=""),"",AI17+AS17)</f>
        <v>26541</v>
      </c>
      <c r="BN17" s="2" t="str">
        <f aca="false">IF(OR(AJ17="",AT17=""),"",AJ17+AT17)</f>
        <v/>
      </c>
      <c r="BO17" s="2" t="str">
        <f aca="false">IF(OR(BE17="",AU17=""),"",BE17/AU17)</f>
        <v/>
      </c>
      <c r="BP17" s="2" t="str">
        <f aca="false">IF(OR(BF17="",AV17=""),"",BF17/AV17)</f>
        <v/>
      </c>
      <c r="BQ17" s="2" t="str">
        <f aca="false">IF(OR(BG17="",AW17=""),"",BG17/AW17)</f>
        <v/>
      </c>
      <c r="BR17" s="2" t="str">
        <f aca="false">IF(OR(BH17="",AX17=""),"",BH17/AX17)</f>
        <v/>
      </c>
      <c r="BS17" s="2" t="n">
        <f aca="false">IF(OR(BI17="",AY17=""),"",BI17/AY17)</f>
        <v>0.45705039687141</v>
      </c>
      <c r="BT17" s="2" t="n">
        <f aca="false">IF(OR(BJ17="",AZ17=""),"",BJ17/AZ17)</f>
        <v>0.461916545201858</v>
      </c>
      <c r="BU17" s="2" t="n">
        <f aca="false">IF(OR(BK17="",BA17=""),"",BK17/BA17)</f>
        <v>0.364688256618109</v>
      </c>
      <c r="BV17" s="2" t="n">
        <f aca="false">IF(OR(BL17="",BB17=""),"",BL17/BB17)</f>
        <v>0.360753085406234</v>
      </c>
      <c r="BW17" s="2" t="n">
        <f aca="false">IF(OR(BM17="",BC17=""),"",BM17/BC17)</f>
        <v>0.344536178830127</v>
      </c>
      <c r="BX17" s="16" t="n">
        <f aca="false">BW17</f>
        <v>0.344536178830127</v>
      </c>
      <c r="BY17" s="2" t="s">
        <v>49</v>
      </c>
      <c r="BZ17" s="14" t="s">
        <v>50</v>
      </c>
      <c r="CA17" s="2" t="n">
        <v>15</v>
      </c>
      <c r="CC17" s="2" t="s">
        <v>49</v>
      </c>
      <c r="CD17" s="2" t="n">
        <v>8.53</v>
      </c>
      <c r="CE17" s="2" t="n">
        <v>8.99</v>
      </c>
      <c r="CF17" s="2" t="n">
        <v>9.11</v>
      </c>
      <c r="CG17" s="2" t="n">
        <v>9.24</v>
      </c>
      <c r="CH17" s="2" t="n">
        <v>9.34</v>
      </c>
      <c r="CI17" s="15" t="n">
        <v>9.26</v>
      </c>
      <c r="CK17" s="2" t="s">
        <v>49</v>
      </c>
      <c r="CL17" s="14" t="s">
        <v>50</v>
      </c>
      <c r="CM17" s="2" t="n">
        <v>9.2</v>
      </c>
      <c r="CP17" s="2" t="s">
        <v>49</v>
      </c>
      <c r="CQ17" s="14" t="s">
        <v>50</v>
      </c>
      <c r="CR17" s="17" t="n">
        <v>5.66922</v>
      </c>
      <c r="CS17" s="17" t="n">
        <v>6.4411</v>
      </c>
      <c r="CT17" s="17" t="n">
        <v>6.21686</v>
      </c>
      <c r="CU17" s="17" t="n">
        <v>6.25541</v>
      </c>
      <c r="CV17" s="17" t="n">
        <v>6.14588</v>
      </c>
      <c r="CW17" s="17" t="n">
        <v>8.75018</v>
      </c>
      <c r="CX17" s="17" t="n">
        <v>13.9352</v>
      </c>
      <c r="CY17" s="17" t="n">
        <v>18.961</v>
      </c>
      <c r="CZ17" s="17" t="n">
        <v>21.2169</v>
      </c>
      <c r="DA17" s="2" t="n">
        <v>12.3641</v>
      </c>
      <c r="DB17" s="2" t="n">
        <v>15.7807</v>
      </c>
      <c r="DC17" s="2" t="n">
        <v>15.271</v>
      </c>
      <c r="DD17" s="2" t="n">
        <v>11.3246</v>
      </c>
      <c r="DE17" s="2" t="n">
        <v>13.3856</v>
      </c>
      <c r="DF17" s="2" t="n">
        <v>15.5239</v>
      </c>
      <c r="DG17" s="2" t="n">
        <v>14.7085</v>
      </c>
      <c r="DH17" s="2" t="n">
        <v>17.2067</v>
      </c>
      <c r="DI17" s="2" t="n">
        <v>16.1133</v>
      </c>
      <c r="DJ17" s="2" t="n">
        <v>19.7672</v>
      </c>
      <c r="DK17" s="16" t="n">
        <v>19.353</v>
      </c>
      <c r="DN17" s="2" t="s">
        <v>49</v>
      </c>
      <c r="DO17" s="14" t="s">
        <v>50</v>
      </c>
      <c r="DP17" s="2" t="n">
        <v>31.7052</v>
      </c>
      <c r="DQ17" s="2" t="n">
        <v>33.1116</v>
      </c>
      <c r="DR17" s="2" t="n">
        <v>32.6148</v>
      </c>
      <c r="DS17" s="2" t="n">
        <v>29.2366</v>
      </c>
      <c r="DT17" s="2" t="n">
        <v>30.9706</v>
      </c>
      <c r="DU17" s="2" t="n">
        <v>31.0762</v>
      </c>
      <c r="DV17" s="2" t="n">
        <v>31.8069</v>
      </c>
      <c r="DW17" s="2" t="n">
        <v>30.0123</v>
      </c>
      <c r="DX17" s="2" t="n">
        <v>27.5998</v>
      </c>
      <c r="DY17" s="2" t="n">
        <v>27.6535</v>
      </c>
      <c r="DZ17" s="16" t="n">
        <v>25.5785</v>
      </c>
      <c r="EA17" s="0" t="n">
        <v>15</v>
      </c>
      <c r="EB17" s="2" t="s">
        <v>49</v>
      </c>
      <c r="EC17" s="14" t="s">
        <v>50</v>
      </c>
      <c r="ED17" s="2" t="n">
        <v>48.27</v>
      </c>
      <c r="EE17" s="2" t="n">
        <v>53.3</v>
      </c>
      <c r="EF17" s="2" t="n">
        <v>55.2499968797194</v>
      </c>
      <c r="EG17" s="2" t="n">
        <v>60.3399974868057</v>
      </c>
      <c r="EH17" s="2" t="n">
        <v>62.0956</v>
      </c>
      <c r="EI17" s="2" t="n">
        <v>64.59</v>
      </c>
      <c r="EJ17" s="2" t="n">
        <v>68.6329</v>
      </c>
      <c r="EK17" s="2" t="n">
        <v>70.42356709</v>
      </c>
      <c r="EL17" s="2" t="n">
        <v>73.79121395</v>
      </c>
      <c r="EM17" s="15" t="n">
        <v>74.6609681128324</v>
      </c>
      <c r="EP17" s="2" t="s">
        <v>49</v>
      </c>
      <c r="EQ17" s="14" t="s">
        <v>50</v>
      </c>
      <c r="ER17" s="2" t="n">
        <v>12.2332</v>
      </c>
      <c r="ES17" s="2" t="n">
        <v>13.3279</v>
      </c>
      <c r="ET17" s="2" t="n">
        <v>11.755</v>
      </c>
      <c r="EU17" s="2" t="n">
        <v>7.51438</v>
      </c>
      <c r="EV17" s="2" t="n">
        <v>8.59333</v>
      </c>
      <c r="EW17" s="2" t="n">
        <v>8.90238</v>
      </c>
      <c r="EX17" s="2" t="n">
        <v>10.1146</v>
      </c>
      <c r="EY17" s="2" t="n">
        <v>10.1018</v>
      </c>
      <c r="EZ17" s="2" t="n">
        <v>9.9035</v>
      </c>
      <c r="FA17" s="2" t="n">
        <v>10.1236</v>
      </c>
      <c r="FB17" s="18" t="n">
        <v>8.7614</v>
      </c>
      <c r="FE17" s="2" t="s">
        <v>49</v>
      </c>
      <c r="FF17" s="14" t="s">
        <v>50</v>
      </c>
      <c r="FG17" s="15" t="n">
        <v>200033147403.351</v>
      </c>
      <c r="FH17" s="2" t="n">
        <f aca="false">FG17*0.02</f>
        <v>4000662948.06702</v>
      </c>
      <c r="FK17" s="2" t="s">
        <v>49</v>
      </c>
      <c r="FL17" s="14" t="s">
        <v>50</v>
      </c>
      <c r="FM17" s="15" t="n">
        <v>353153783393.691</v>
      </c>
      <c r="FO17" s="19" t="n">
        <f aca="false">FH17/FM17</f>
        <v>0.0113283876208885</v>
      </c>
    </row>
    <row r="18" customFormat="false" ht="12.8" hidden="false" customHeight="false" outlineLevel="0" collapsed="false">
      <c r="A18" s="2" t="s">
        <v>51</v>
      </c>
      <c r="B18" s="14" t="s">
        <v>52</v>
      </c>
      <c r="C18" s="2" t="n">
        <v>28763.5166314767</v>
      </c>
      <c r="D18" s="2" t="n">
        <f aca="false">LN(C18)</f>
        <v>10.2668630794461</v>
      </c>
      <c r="G18" s="2" t="s">
        <v>53</v>
      </c>
      <c r="J18" s="2" t="n">
        <v>65.53</v>
      </c>
      <c r="K18" s="2" t="n">
        <v>75.04</v>
      </c>
      <c r="L18" s="2" t="n">
        <v>70.29</v>
      </c>
      <c r="M18" s="15"/>
      <c r="O18" s="2" t="s">
        <v>53</v>
      </c>
      <c r="P18" s="14" t="s">
        <v>52</v>
      </c>
      <c r="U18" s="2" t="n">
        <v>129375</v>
      </c>
      <c r="V18" s="2" t="n">
        <v>120172</v>
      </c>
      <c r="W18" s="2" t="n">
        <v>214497</v>
      </c>
      <c r="X18" s="2" t="n">
        <v>589754</v>
      </c>
      <c r="Y18" s="2" t="n">
        <v>762577</v>
      </c>
      <c r="Z18" s="22" t="n">
        <v>660950</v>
      </c>
      <c r="AE18" s="2" t="n">
        <v>1269594</v>
      </c>
      <c r="AF18" s="2" t="n">
        <v>1170798</v>
      </c>
      <c r="AG18" s="2" t="n">
        <v>1011659</v>
      </c>
      <c r="AH18" s="2" t="n">
        <v>710717</v>
      </c>
      <c r="AI18" s="2" t="n">
        <v>398502</v>
      </c>
      <c r="AJ18" s="23" t="n">
        <v>272203</v>
      </c>
      <c r="AK18" s="2" t="n">
        <v>34886</v>
      </c>
      <c r="AL18" s="2" t="n">
        <v>35537</v>
      </c>
      <c r="AM18" s="2" t="n">
        <v>35022</v>
      </c>
      <c r="AN18" s="2" t="n">
        <v>34403</v>
      </c>
      <c r="AO18" s="2" t="n">
        <v>36533</v>
      </c>
      <c r="AQ18" s="2" t="n">
        <v>29632</v>
      </c>
      <c r="AR18" s="2" t="n">
        <v>27212</v>
      </c>
      <c r="AS18" s="2" t="n">
        <v>27338</v>
      </c>
      <c r="AT18" s="24" t="n">
        <v>15795</v>
      </c>
      <c r="AU18" s="2" t="n">
        <v>2064473</v>
      </c>
      <c r="AW18" s="2" t="n">
        <v>2075040</v>
      </c>
      <c r="AX18" s="2" t="n">
        <v>1995269</v>
      </c>
      <c r="AY18" s="2" t="n">
        <v>1921834</v>
      </c>
      <c r="AZ18" s="2" t="n">
        <v>1732208</v>
      </c>
      <c r="BA18" s="2" t="n">
        <v>1706754</v>
      </c>
      <c r="BB18" s="2" t="n">
        <v>1773643</v>
      </c>
      <c r="BC18" s="2" t="n">
        <v>1657475</v>
      </c>
      <c r="BD18" s="25" t="n">
        <v>948948</v>
      </c>
      <c r="BE18" s="2" t="str">
        <f aca="false">IF(OR(AA18="",AK18=""),"",AA18+AK18)</f>
        <v/>
      </c>
      <c r="BF18" s="2" t="str">
        <f aca="false">IF(OR(AB18="",AL18=""),"",AB18+AL18)</f>
        <v/>
      </c>
      <c r="BG18" s="2" t="str">
        <f aca="false">IF(OR(AC18="",AM18=""),"",AC18+AM18)</f>
        <v/>
      </c>
      <c r="BH18" s="2" t="str">
        <f aca="false">IF(OR(AD18="",AN18=""),"",AD18+AN18)</f>
        <v/>
      </c>
      <c r="BI18" s="2" t="n">
        <f aca="false">IF(OR(AE18="",AO18=""),"",AE18+AO18)</f>
        <v>1306127</v>
      </c>
      <c r="BJ18" s="2" t="str">
        <f aca="false">IF(OR(AF18="",AP18=""),"",AF18+AP18)</f>
        <v/>
      </c>
      <c r="BK18" s="2" t="n">
        <f aca="false">IF(OR(AG18="",AQ18=""),"",AG18+AQ18)</f>
        <v>1041291</v>
      </c>
      <c r="BL18" s="2" t="n">
        <f aca="false">IF(OR(AH18="",AR18=""),"",AH18+AR18)</f>
        <v>737929</v>
      </c>
      <c r="BM18" s="2" t="n">
        <f aca="false">IF(OR(AI18="",AS18=""),"",AI18+AS18)</f>
        <v>425840</v>
      </c>
      <c r="BN18" s="26" t="n">
        <f aca="false">IF(OR(AJ18="",AT18=""),"",AJ18+AT18)</f>
        <v>287998</v>
      </c>
      <c r="BO18" s="2" t="str">
        <f aca="false">IF(OR(BE18="",AU18=""),"",BE18/AU18)</f>
        <v/>
      </c>
      <c r="BP18" s="2" t="str">
        <f aca="false">IF(OR(BF18="",AV18=""),"",BF18/AV18)</f>
        <v/>
      </c>
      <c r="BQ18" s="2" t="str">
        <f aca="false">IF(OR(BG18="",AW18=""),"",BG18/AW18)</f>
        <v/>
      </c>
      <c r="BR18" s="2" t="str">
        <f aca="false">IF(OR(BH18="",AX18=""),"",BH18/AX18)</f>
        <v/>
      </c>
      <c r="BS18" s="2" t="n">
        <f aca="false">IF(OR(BI18="",AY18=""),"",BI18/AY18)</f>
        <v>0.679625295420936</v>
      </c>
      <c r="BT18" s="2" t="str">
        <f aca="false">IF(OR(BJ18="",AZ18=""),"",BJ18/AZ18)</f>
        <v/>
      </c>
      <c r="BU18" s="2" t="n">
        <f aca="false">IF(OR(BK18="",BA18=""),"",BK18/BA18)</f>
        <v>0.610100225340031</v>
      </c>
      <c r="BV18" s="2" t="n">
        <f aca="false">IF(OR(BL18="",BB18=""),"",BL18/BB18)</f>
        <v>0.416052723124101</v>
      </c>
      <c r="BW18" s="2" t="n">
        <f aca="false">IF(OR(BM18="",BC18=""),"",BM18/BC18)</f>
        <v>0.256920918867555</v>
      </c>
      <c r="BX18" s="27" t="n">
        <f aca="false">IF(OR(BN18="",BD18=""),"",BN18/BD18)</f>
        <v>0.303491866783006</v>
      </c>
      <c r="BY18" s="2" t="s">
        <v>53</v>
      </c>
      <c r="BZ18" s="14" t="s">
        <v>52</v>
      </c>
      <c r="CA18" s="2" t="n">
        <v>16</v>
      </c>
      <c r="CC18" s="2" t="s">
        <v>53</v>
      </c>
      <c r="CI18" s="15"/>
      <c r="CK18" s="2" t="s">
        <v>53</v>
      </c>
      <c r="CL18" s="14" t="s">
        <v>52</v>
      </c>
      <c r="CM18" s="2" t="n">
        <v>12</v>
      </c>
      <c r="CP18" s="2" t="s">
        <v>53</v>
      </c>
      <c r="CQ18" s="14" t="s">
        <v>52</v>
      </c>
      <c r="CR18" s="17" t="n">
        <v>0.002851</v>
      </c>
      <c r="CS18" s="17" t="n">
        <v>0.016471</v>
      </c>
      <c r="CT18" s="17" t="n">
        <v>0.031735</v>
      </c>
      <c r="CU18" s="17" t="n">
        <v>0.014251</v>
      </c>
      <c r="CV18" s="17" t="n">
        <v>0.020801</v>
      </c>
      <c r="CW18" s="17" t="n">
        <v>0.020015</v>
      </c>
      <c r="CX18" s="17" t="n">
        <v>0.040652</v>
      </c>
      <c r="CY18" s="17" t="n">
        <v>0.046037</v>
      </c>
      <c r="CZ18" s="17" t="n">
        <v>0.295307</v>
      </c>
      <c r="DA18" s="2" t="n">
        <v>0.160008</v>
      </c>
      <c r="DB18" s="2" t="n">
        <v>0.192747</v>
      </c>
      <c r="DC18" s="2" t="n">
        <v>0.243234</v>
      </c>
      <c r="DD18" s="2" t="n">
        <v>0.220239</v>
      </c>
      <c r="DE18" s="2" t="n">
        <v>0.238497</v>
      </c>
      <c r="DF18" s="2" t="n">
        <v>0.140696</v>
      </c>
      <c r="DG18" s="2" t="n">
        <v>0.214806</v>
      </c>
      <c r="DH18" s="2" t="n">
        <v>0.206055</v>
      </c>
      <c r="DI18" s="2" t="n">
        <v>0.249675</v>
      </c>
      <c r="DJ18" s="2" t="n">
        <v>0.295685</v>
      </c>
      <c r="DK18" s="16" t="n">
        <v>0.3023</v>
      </c>
      <c r="DN18" s="2" t="s">
        <v>53</v>
      </c>
      <c r="DO18" s="14" t="s">
        <v>52</v>
      </c>
      <c r="DP18" s="2" t="n">
        <v>1.91746</v>
      </c>
      <c r="DQ18" s="2" t="n">
        <v>2.09561</v>
      </c>
      <c r="DR18" s="2" t="n">
        <v>1.69869</v>
      </c>
      <c r="DS18" s="2" t="n">
        <v>1.62733</v>
      </c>
      <c r="DT18" s="2" t="n">
        <v>1.64322</v>
      </c>
      <c r="DU18" s="2" t="n">
        <v>1.77558</v>
      </c>
      <c r="DV18" s="2" t="n">
        <v>1.95379</v>
      </c>
      <c r="DW18" s="2" t="n">
        <v>1.95224</v>
      </c>
      <c r="DX18" s="2" t="n">
        <v>2.19679</v>
      </c>
      <c r="DY18" s="2" t="n">
        <v>2.44314</v>
      </c>
      <c r="DZ18" s="16" t="n">
        <v>2.6137</v>
      </c>
      <c r="EA18" s="0" t="n">
        <v>16</v>
      </c>
      <c r="EB18" s="2" t="s">
        <v>53</v>
      </c>
      <c r="EC18" s="14" t="s">
        <v>52</v>
      </c>
      <c r="ED18" s="2" t="n">
        <v>29</v>
      </c>
      <c r="EE18" s="2" t="n">
        <v>43</v>
      </c>
      <c r="EF18" s="2" t="n">
        <v>49</v>
      </c>
      <c r="EG18" s="2" t="n">
        <v>63.8</v>
      </c>
      <c r="EH18" s="2" t="n">
        <v>67.97</v>
      </c>
      <c r="EI18" s="2" t="n">
        <v>70.52</v>
      </c>
      <c r="EJ18" s="2" t="n">
        <v>70.1</v>
      </c>
      <c r="EK18" s="2" t="n">
        <v>73.09143462</v>
      </c>
      <c r="EL18" s="2" t="n">
        <v>76.00813853</v>
      </c>
      <c r="EM18" s="15" t="n">
        <v>80.8647214200397</v>
      </c>
      <c r="EP18" s="2" t="s">
        <v>53</v>
      </c>
      <c r="EQ18" s="14" t="s">
        <v>52</v>
      </c>
      <c r="ER18" s="2" t="n">
        <v>1.29081</v>
      </c>
      <c r="ES18" s="2" t="n">
        <v>1.75907</v>
      </c>
      <c r="ET18" s="2" t="n">
        <v>1.80403</v>
      </c>
      <c r="EU18" s="2" t="n">
        <v>1.98061</v>
      </c>
      <c r="EV18" s="2" t="n">
        <v>2.26993</v>
      </c>
      <c r="EW18" s="2" t="n">
        <v>2.80588</v>
      </c>
      <c r="EX18" s="2" t="n">
        <v>2.7509</v>
      </c>
      <c r="EY18" s="2" t="n">
        <v>3.46847</v>
      </c>
      <c r="EZ18" s="2" t="n">
        <v>4.01723</v>
      </c>
      <c r="FA18" s="2" t="n">
        <v>4.22146</v>
      </c>
      <c r="FB18" s="18" t="n">
        <v>4.4145</v>
      </c>
      <c r="FE18" s="2" t="s">
        <v>53</v>
      </c>
      <c r="FF18" s="14" t="s">
        <v>52</v>
      </c>
      <c r="FG18" s="15" t="n">
        <v>1986134784903.8</v>
      </c>
      <c r="FH18" s="2" t="n">
        <f aca="false">FG18*0.02</f>
        <v>39722695698.076</v>
      </c>
      <c r="FK18" s="2" t="s">
        <v>53</v>
      </c>
      <c r="FL18" s="14" t="s">
        <v>52</v>
      </c>
      <c r="FM18" s="15" t="n">
        <v>4223363714785.31</v>
      </c>
      <c r="FO18" s="19" t="n">
        <f aca="false">FH18/FM18</f>
        <v>0.00940546407571133</v>
      </c>
    </row>
    <row r="19" customFormat="false" ht="12.8" hidden="false" customHeight="false" outlineLevel="0" collapsed="false">
      <c r="A19" s="2" t="s">
        <v>54</v>
      </c>
      <c r="B19" s="14" t="s">
        <v>55</v>
      </c>
      <c r="C19" s="2" t="n">
        <v>17563.1653653277</v>
      </c>
      <c r="D19" s="2" t="n">
        <f aca="false">LN(C19)</f>
        <v>9.77355911092872</v>
      </c>
      <c r="G19" s="2" t="s">
        <v>54</v>
      </c>
      <c r="M19" s="15"/>
      <c r="O19" s="2" t="s">
        <v>54</v>
      </c>
      <c r="P19" s="14" t="s">
        <v>55</v>
      </c>
      <c r="U19" s="2" t="n">
        <v>20954</v>
      </c>
      <c r="V19" s="2" t="n">
        <v>21784</v>
      </c>
      <c r="W19" s="2" t="n">
        <v>22099</v>
      </c>
      <c r="X19" s="2" t="n">
        <v>36575</v>
      </c>
      <c r="Y19" s="2" t="n">
        <v>37693</v>
      </c>
      <c r="Z19" s="2" t="n">
        <v>32658</v>
      </c>
      <c r="AE19" s="2" t="n">
        <v>26093</v>
      </c>
      <c r="AF19" s="2" t="n">
        <v>28203</v>
      </c>
      <c r="AG19" s="2" t="n">
        <v>27313</v>
      </c>
      <c r="AH19" s="2" t="n">
        <v>12685</v>
      </c>
      <c r="AI19" s="2" t="n">
        <v>12364</v>
      </c>
      <c r="AJ19" s="2" t="n">
        <v>11796</v>
      </c>
      <c r="AK19" s="2" t="n">
        <v>572</v>
      </c>
      <c r="AL19" s="2" t="n">
        <v>557</v>
      </c>
      <c r="AM19" s="2" t="n">
        <v>596</v>
      </c>
      <c r="AN19" s="2" t="n">
        <v>561</v>
      </c>
      <c r="AO19" s="2" t="n">
        <v>750</v>
      </c>
      <c r="AP19" s="2" t="n">
        <v>741</v>
      </c>
      <c r="AQ19" s="2" t="n">
        <v>1089</v>
      </c>
      <c r="AR19" s="2" t="n">
        <v>1066</v>
      </c>
      <c r="AS19" s="2" t="n">
        <v>1539</v>
      </c>
      <c r="AT19" s="2" t="n">
        <v>952</v>
      </c>
      <c r="AU19" s="2" t="n">
        <v>42598</v>
      </c>
      <c r="AV19" s="2" t="n">
        <v>43545</v>
      </c>
      <c r="AW19" s="2" t="n">
        <v>46162</v>
      </c>
      <c r="AX19" s="2" t="n">
        <v>47523</v>
      </c>
      <c r="AY19" s="2" t="n">
        <v>47797</v>
      </c>
      <c r="AZ19" s="2" t="n">
        <v>50728</v>
      </c>
      <c r="BA19" s="2" t="n">
        <v>50501</v>
      </c>
      <c r="BB19" s="2" t="n">
        <v>50326</v>
      </c>
      <c r="BC19" s="2" t="n">
        <v>51596</v>
      </c>
      <c r="BD19" s="2" t="n">
        <v>45406</v>
      </c>
      <c r="BE19" s="2" t="str">
        <f aca="false">IF(OR(AA19="",AK19=""),"",AA19+AK19)</f>
        <v/>
      </c>
      <c r="BF19" s="2" t="str">
        <f aca="false">IF(OR(AB19="",AL19=""),"",AB19+AL19)</f>
        <v/>
      </c>
      <c r="BG19" s="2" t="str">
        <f aca="false">IF(OR(AC19="",AM19=""),"",AC19+AM19)</f>
        <v/>
      </c>
      <c r="BH19" s="2" t="str">
        <f aca="false">IF(OR(AD19="",AN19=""),"",AD19+AN19)</f>
        <v/>
      </c>
      <c r="BI19" s="2" t="n">
        <f aca="false">IF(OR(AE19="",AO19=""),"",AE19+AO19)</f>
        <v>26843</v>
      </c>
      <c r="BJ19" s="2" t="n">
        <f aca="false">IF(OR(AF19="",AP19=""),"",AF19+AP19)</f>
        <v>28944</v>
      </c>
      <c r="BK19" s="2" t="n">
        <f aca="false">IF(OR(AG19="",AQ19=""),"",AG19+AQ19)</f>
        <v>28402</v>
      </c>
      <c r="BL19" s="2" t="n">
        <f aca="false">IF(OR(AH19="",AR19=""),"",AH19+AR19)</f>
        <v>13751</v>
      </c>
      <c r="BM19" s="2" t="n">
        <f aca="false">IF(OR(AI19="",AS19=""),"",AI19+AS19)</f>
        <v>13903</v>
      </c>
      <c r="BN19" s="2" t="n">
        <f aca="false">IF(OR(AJ19="",AT19=""),"",AJ19+AT19)</f>
        <v>12748</v>
      </c>
      <c r="BO19" s="2" t="str">
        <f aca="false">IF(OR(BE19="",AU19=""),"",BE19/AU19)</f>
        <v/>
      </c>
      <c r="BP19" s="2" t="str">
        <f aca="false">IF(OR(BF19="",AV19=""),"",BF19/AV19)</f>
        <v/>
      </c>
      <c r="BQ19" s="2" t="str">
        <f aca="false">IF(OR(BG19="",AW19=""),"",BG19/AW19)</f>
        <v/>
      </c>
      <c r="BR19" s="2" t="str">
        <f aca="false">IF(OR(BH19="",AX19=""),"",BH19/AX19)</f>
        <v/>
      </c>
      <c r="BS19" s="2" t="n">
        <f aca="false">IF(OR(BI19="",AY19=""),"",BI19/AY19)</f>
        <v>0.561604284787748</v>
      </c>
      <c r="BT19" s="2" t="n">
        <f aca="false">IF(OR(BJ19="",AZ19=""),"",BJ19/AZ19)</f>
        <v>0.570572464910897</v>
      </c>
      <c r="BU19" s="2" t="n">
        <f aca="false">IF(OR(BK19="",BA19=""),"",BK19/BA19)</f>
        <v>0.56240470485733</v>
      </c>
      <c r="BV19" s="2" t="n">
        <f aca="false">IF(OR(BL19="",BB19=""),"",BL19/BB19)</f>
        <v>0.273238485077296</v>
      </c>
      <c r="BW19" s="2" t="n">
        <f aca="false">IF(OR(BM19="",BC19=""),"",BM19/BC19)</f>
        <v>0.269458872780836</v>
      </c>
      <c r="BX19" s="15" t="n">
        <f aca="false">IF(OR(BN19="",BD19=""),"",BN19/BD19)</f>
        <v>0.280755847244858</v>
      </c>
      <c r="BY19" s="2" t="s">
        <v>54</v>
      </c>
      <c r="BZ19" s="14" t="s">
        <v>55</v>
      </c>
      <c r="CA19" s="2" t="n">
        <v>17</v>
      </c>
      <c r="CC19" s="2" t="s">
        <v>54</v>
      </c>
      <c r="CD19" s="2" t="n">
        <v>10.42</v>
      </c>
      <c r="CE19" s="2" t="n">
        <v>10.72</v>
      </c>
      <c r="CF19" s="2" t="n">
        <v>11.03</v>
      </c>
      <c r="CG19" s="2" t="n">
        <v>11.14</v>
      </c>
      <c r="CH19" s="2" t="n">
        <v>11.19</v>
      </c>
      <c r="CI19" s="15"/>
      <c r="CK19" s="2" t="s">
        <v>54</v>
      </c>
      <c r="CL19" s="14" t="s">
        <v>55</v>
      </c>
      <c r="CM19" s="2" t="n">
        <v>11.2</v>
      </c>
      <c r="CP19" s="2" t="s">
        <v>54</v>
      </c>
      <c r="CQ19" s="14" t="s">
        <v>55</v>
      </c>
      <c r="CR19" s="17"/>
      <c r="CS19" s="17"/>
      <c r="CT19" s="17"/>
      <c r="CU19" s="17"/>
      <c r="CV19" s="17"/>
      <c r="CW19" s="17"/>
      <c r="CX19" s="17"/>
      <c r="CY19" s="17"/>
      <c r="CZ19" s="17"/>
      <c r="DA19" s="2" t="n">
        <v>0.109</v>
      </c>
      <c r="DB19" s="2" t="n">
        <v>0.156</v>
      </c>
      <c r="DC19" s="2" t="n">
        <v>0.115</v>
      </c>
      <c r="DD19" s="2" t="n">
        <v>0.108</v>
      </c>
      <c r="DF19" s="2" t="n">
        <v>0.135647</v>
      </c>
      <c r="DG19" s="2" t="n">
        <v>0.083552</v>
      </c>
      <c r="DH19" s="2" t="n">
        <v>0.076142</v>
      </c>
      <c r="DI19" s="2" t="n">
        <v>0.139607</v>
      </c>
      <c r="DJ19" s="2" t="n">
        <v>0.223112</v>
      </c>
      <c r="DK19" s="16" t="n">
        <v>0.3057</v>
      </c>
      <c r="DN19" s="2" t="s">
        <v>54</v>
      </c>
      <c r="DO19" s="14" t="s">
        <v>55</v>
      </c>
      <c r="DP19" s="2" t="n">
        <v>2.91565</v>
      </c>
      <c r="DQ19" s="2" t="n">
        <v>3.25018</v>
      </c>
      <c r="DR19" s="2" t="n">
        <v>3.60243</v>
      </c>
      <c r="DS19" s="2" t="n">
        <v>3.47981</v>
      </c>
      <c r="DT19" s="2" t="n">
        <v>3.68761</v>
      </c>
      <c r="DU19" s="2" t="n">
        <v>3.58633</v>
      </c>
      <c r="DV19" s="2" t="n">
        <v>4.03552</v>
      </c>
      <c r="DW19" s="2" t="n">
        <v>4.44801</v>
      </c>
      <c r="DX19" s="2" t="n">
        <v>4.76858</v>
      </c>
      <c r="DY19" s="2" t="n">
        <v>4.90076</v>
      </c>
      <c r="DZ19" s="16" t="n">
        <v>5.1114</v>
      </c>
      <c r="EA19" s="0" t="n">
        <v>17</v>
      </c>
      <c r="EB19" s="2" t="s">
        <v>54</v>
      </c>
      <c r="EC19" s="14" t="s">
        <v>55</v>
      </c>
      <c r="ED19" s="2" t="n">
        <v>38.1</v>
      </c>
      <c r="EE19" s="2" t="n">
        <v>40.9</v>
      </c>
      <c r="EF19" s="2" t="n">
        <v>42.2</v>
      </c>
      <c r="EG19" s="2" t="n">
        <v>48.1</v>
      </c>
      <c r="EH19" s="2" t="n">
        <v>53.450364175</v>
      </c>
      <c r="EI19" s="2" t="n">
        <v>62.0750804639377</v>
      </c>
      <c r="EJ19" s="2" t="n">
        <v>65.3170254003801</v>
      </c>
      <c r="EK19" s="2" t="n">
        <v>67.05684137</v>
      </c>
      <c r="EL19" s="2" t="n">
        <v>70.33083553</v>
      </c>
      <c r="EM19" s="15" t="n">
        <v>73.360709154564</v>
      </c>
      <c r="EP19" s="2" t="s">
        <v>54</v>
      </c>
      <c r="EQ19" s="14" t="s">
        <v>55</v>
      </c>
      <c r="ER19" s="2" t="n">
        <v>0.159556</v>
      </c>
      <c r="ES19" s="2" t="n">
        <v>0.235514</v>
      </c>
      <c r="ET19" s="2" t="n">
        <v>0.303415</v>
      </c>
      <c r="EU19" s="2" t="n">
        <v>0.344724</v>
      </c>
      <c r="EV19" s="2" t="n">
        <v>0.420238</v>
      </c>
      <c r="EW19" s="2" t="n">
        <v>0.478034</v>
      </c>
      <c r="EX19" s="2" t="n">
        <v>0.567233</v>
      </c>
      <c r="EY19" s="2" t="n">
        <v>0.670217</v>
      </c>
      <c r="EZ19" s="2" t="n">
        <v>0.725461</v>
      </c>
      <c r="FA19" s="2" t="n">
        <v>0.761405</v>
      </c>
      <c r="FB19" s="18" t="n">
        <v>0.8454</v>
      </c>
      <c r="FE19" s="2" t="s">
        <v>54</v>
      </c>
      <c r="FF19" s="14" t="s">
        <v>55</v>
      </c>
      <c r="FG19" s="15" t="n">
        <v>71806257813.5862</v>
      </c>
      <c r="FH19" s="2" t="n">
        <f aca="false">FG19*0.02</f>
        <v>1436125156.27172</v>
      </c>
      <c r="FK19" s="2" t="s">
        <v>54</v>
      </c>
      <c r="FL19" s="14" t="s">
        <v>55</v>
      </c>
      <c r="FM19" s="15" t="n">
        <v>122636628732.599</v>
      </c>
      <c r="FO19" s="19" t="n">
        <f aca="false">FH19/FM19</f>
        <v>0.0117104096150841</v>
      </c>
    </row>
    <row r="20" customFormat="false" ht="12.8" hidden="false" customHeight="false" outlineLevel="0" collapsed="false">
      <c r="A20" s="2" t="s">
        <v>56</v>
      </c>
      <c r="B20" s="14" t="s">
        <v>57</v>
      </c>
      <c r="C20" s="2" t="n">
        <v>32574.8231445651</v>
      </c>
      <c r="D20" s="2" t="n">
        <f aca="false">LN(C20)</f>
        <v>10.3912949728015</v>
      </c>
      <c r="G20" s="2" t="s">
        <v>58</v>
      </c>
      <c r="H20" s="2" t="n">
        <v>44.61</v>
      </c>
      <c r="I20" s="2" t="n">
        <v>42.72</v>
      </c>
      <c r="J20" s="2" t="n">
        <v>39.89</v>
      </c>
      <c r="L20" s="2" t="n">
        <v>35.84</v>
      </c>
      <c r="M20" s="15"/>
      <c r="O20" s="2" t="s">
        <v>59</v>
      </c>
      <c r="P20" s="14" t="s">
        <v>57</v>
      </c>
      <c r="U20" s="2" t="n">
        <v>32887</v>
      </c>
      <c r="V20" s="2" t="n">
        <v>30867</v>
      </c>
      <c r="W20" s="2" t="n">
        <v>27735</v>
      </c>
      <c r="Y20" s="2" t="n">
        <v>22294</v>
      </c>
      <c r="AE20" s="2" t="n">
        <v>34233</v>
      </c>
      <c r="AF20" s="2" t="n">
        <v>32268</v>
      </c>
      <c r="AG20" s="2" t="n">
        <v>30592</v>
      </c>
      <c r="AI20" s="2" t="n">
        <v>25887</v>
      </c>
      <c r="AK20" s="2" t="n">
        <v>1937</v>
      </c>
      <c r="AL20" s="2" t="n">
        <v>2878</v>
      </c>
      <c r="AM20" s="2" t="n">
        <v>1672</v>
      </c>
      <c r="AN20" s="2" t="n">
        <v>2181</v>
      </c>
      <c r="AO20" s="2" t="n">
        <v>2119</v>
      </c>
      <c r="AP20" s="2" t="n">
        <v>2182</v>
      </c>
      <c r="AQ20" s="2" t="n">
        <v>1914</v>
      </c>
      <c r="AS20" s="2" t="n">
        <v>1660</v>
      </c>
      <c r="AU20" s="2" t="n">
        <v>75364</v>
      </c>
      <c r="AV20" s="2" t="n">
        <v>76899</v>
      </c>
      <c r="AW20" s="2" t="n">
        <v>74556</v>
      </c>
      <c r="AX20" s="2" t="n">
        <v>72374</v>
      </c>
      <c r="AY20" s="2" t="n">
        <v>70031</v>
      </c>
      <c r="AZ20" s="2" t="n">
        <v>66194</v>
      </c>
      <c r="BA20" s="2" t="n">
        <v>61054</v>
      </c>
      <c r="BC20" s="2" t="n">
        <v>50622</v>
      </c>
      <c r="BE20" s="2" t="str">
        <f aca="false">IF(OR(AA20="",AK20=""),"",AA20+AK20)</f>
        <v/>
      </c>
      <c r="BF20" s="2" t="str">
        <f aca="false">IF(OR(AB20="",AL20=""),"",AB20+AL20)</f>
        <v/>
      </c>
      <c r="BG20" s="2" t="str">
        <f aca="false">IF(OR(AC20="",AM20=""),"",AC20+AM20)</f>
        <v/>
      </c>
      <c r="BH20" s="2" t="str">
        <f aca="false">IF(OR(AD20="",AN20=""),"",AD20+AN20)</f>
        <v/>
      </c>
      <c r="BI20" s="2" t="n">
        <f aca="false">IF(OR(AE20="",AO20=""),"",AE20+AO20)</f>
        <v>36352</v>
      </c>
      <c r="BJ20" s="2" t="n">
        <f aca="false">IF(OR(AF20="",AP20=""),"",AF20+AP20)</f>
        <v>34450</v>
      </c>
      <c r="BK20" s="2" t="n">
        <f aca="false">IF(OR(AG20="",AQ20=""),"",AG20+AQ20)</f>
        <v>32506</v>
      </c>
      <c r="BL20" s="2" t="str">
        <f aca="false">IF(OR(AH20="",AR20=""),"",AH20+AR20)</f>
        <v/>
      </c>
      <c r="BM20" s="2" t="n">
        <f aca="false">IF(OR(AI20="",AS20=""),"",AI20+AS20)</f>
        <v>27547</v>
      </c>
      <c r="BN20" s="2" t="str">
        <f aca="false">IF(OR(AJ20="",AT20=""),"",AJ20+AT20)</f>
        <v/>
      </c>
      <c r="BO20" s="2" t="str">
        <f aca="false">IF(OR(BE20="",AU20=""),"",BE20/AU20)</f>
        <v/>
      </c>
      <c r="BP20" s="2" t="str">
        <f aca="false">IF(OR(BF20="",AV20=""),"",BF20/AV20)</f>
        <v/>
      </c>
      <c r="BQ20" s="2" t="str">
        <f aca="false">IF(OR(BG20="",AW20=""),"",BG20/AW20)</f>
        <v/>
      </c>
      <c r="BR20" s="2" t="str">
        <f aca="false">IF(OR(BH20="",AX20=""),"",BH20/AX20)</f>
        <v/>
      </c>
      <c r="BS20" s="2" t="n">
        <f aca="false">IF(OR(BI20="",AY20=""),"",BI20/AY20)</f>
        <v>0.519084405477574</v>
      </c>
      <c r="BT20" s="2" t="n">
        <f aca="false">IF(OR(BJ20="",AZ20=""),"",BJ20/AZ20)</f>
        <v>0.520439919025894</v>
      </c>
      <c r="BU20" s="2" t="n">
        <f aca="false">IF(OR(BK20="",BA20=""),"",BK20/BA20)</f>
        <v>0.532413928653323</v>
      </c>
      <c r="BV20" s="2" t="str">
        <f aca="false">IF(OR(BL20="",BB20=""),"",BL20/BB20)</f>
        <v/>
      </c>
      <c r="BW20" s="2" t="n">
        <f aca="false">IF(OR(BM20="",BC20=""),"",BM20/BC20)</f>
        <v>0.54417051874679</v>
      </c>
      <c r="BX20" s="16" t="n">
        <f aca="false">BW20</f>
        <v>0.54417051874679</v>
      </c>
      <c r="BY20" s="2" t="s">
        <v>59</v>
      </c>
      <c r="BZ20" s="14" t="s">
        <v>57</v>
      </c>
      <c r="CA20" s="2" t="n">
        <v>18</v>
      </c>
      <c r="CC20" s="2" t="s">
        <v>58</v>
      </c>
      <c r="CD20" s="2" t="n">
        <v>12.21</v>
      </c>
      <c r="CE20" s="2" t="n">
        <v>12.58</v>
      </c>
      <c r="CF20" s="2" t="n">
        <v>12.78</v>
      </c>
      <c r="CG20" s="2" t="n">
        <v>12.87</v>
      </c>
      <c r="CH20" s="2" t="n">
        <v>12.93</v>
      </c>
      <c r="CI20" s="15"/>
      <c r="CK20" s="2" t="s">
        <v>59</v>
      </c>
      <c r="CL20" s="14" t="s">
        <v>57</v>
      </c>
      <c r="CM20" s="2" t="n">
        <v>12.6</v>
      </c>
      <c r="CP20" s="2" t="s">
        <v>59</v>
      </c>
      <c r="CQ20" s="14" t="s">
        <v>57</v>
      </c>
      <c r="CR20" s="17" t="n">
        <v>4.09654</v>
      </c>
      <c r="CS20" s="17" t="n">
        <v>2.1303</v>
      </c>
      <c r="CT20" s="17" t="n">
        <v>2.6871</v>
      </c>
      <c r="CU20" s="17" t="n">
        <v>5.06949</v>
      </c>
      <c r="CV20" s="17" t="n">
        <v>39.722</v>
      </c>
      <c r="CW20" s="17" t="n">
        <v>49.595</v>
      </c>
      <c r="CX20" s="17" t="n">
        <v>31.6097</v>
      </c>
      <c r="CY20" s="17" t="n">
        <v>53.2244</v>
      </c>
      <c r="CZ20" s="17" t="n">
        <v>57.2943</v>
      </c>
      <c r="DA20" s="2" t="n">
        <v>24.8719</v>
      </c>
      <c r="DB20" s="2" t="n">
        <v>1.28235</v>
      </c>
      <c r="DC20" s="2" t="n">
        <v>1.56296</v>
      </c>
      <c r="DD20" s="2" t="n">
        <v>1.27899</v>
      </c>
      <c r="DE20" s="2" t="n">
        <v>2.58318</v>
      </c>
      <c r="DF20" s="2" t="n">
        <v>3.50214</v>
      </c>
      <c r="DG20" s="2" t="n">
        <v>3.97683</v>
      </c>
      <c r="DH20" s="2" t="n">
        <v>5.29976</v>
      </c>
      <c r="DI20" s="2" t="n">
        <v>6.45377</v>
      </c>
      <c r="DJ20" s="2" t="n">
        <v>9.03686</v>
      </c>
      <c r="DK20" s="16" t="n">
        <v>10.6437</v>
      </c>
      <c r="DN20" s="2" t="s">
        <v>59</v>
      </c>
      <c r="DO20" s="14" t="s">
        <v>57</v>
      </c>
      <c r="DP20" s="2" t="n">
        <v>7.48117</v>
      </c>
      <c r="DQ20" s="2" t="n">
        <v>9.58949</v>
      </c>
      <c r="DR20" s="2" t="n">
        <v>10.1046</v>
      </c>
      <c r="DS20" s="2" t="n">
        <v>9.69355</v>
      </c>
      <c r="DT20" s="2" t="n">
        <v>9.97443</v>
      </c>
      <c r="DU20" s="2" t="n">
        <v>9.82129</v>
      </c>
      <c r="DV20" s="2" t="n">
        <v>10.0686</v>
      </c>
      <c r="DW20" s="2" t="n">
        <v>8.74645</v>
      </c>
      <c r="DX20" s="2" t="n">
        <v>9.52098</v>
      </c>
      <c r="DY20" s="2" t="n">
        <v>9.31572</v>
      </c>
      <c r="DZ20" s="16" t="n">
        <v>8.8727</v>
      </c>
      <c r="EA20" s="0" t="n">
        <v>18</v>
      </c>
      <c r="EB20" s="2" t="s">
        <v>59</v>
      </c>
      <c r="EC20" s="14" t="s">
        <v>57</v>
      </c>
      <c r="ED20" s="2" t="n">
        <v>70</v>
      </c>
      <c r="EE20" s="2" t="n">
        <v>75.71</v>
      </c>
      <c r="EF20" s="2" t="n">
        <v>74.4399971746757</v>
      </c>
      <c r="EG20" s="2" t="n">
        <v>76.7099901181121</v>
      </c>
      <c r="EH20" s="2" t="n">
        <v>77.8826</v>
      </c>
      <c r="EI20" s="2" t="n">
        <v>79.98</v>
      </c>
      <c r="EJ20" s="2" t="n">
        <v>77.6347</v>
      </c>
      <c r="EK20" s="2" t="n">
        <v>80.47585728</v>
      </c>
      <c r="EL20" s="2" t="n">
        <v>81.62566752</v>
      </c>
      <c r="EM20" s="15" t="n">
        <v>80.660335563768</v>
      </c>
      <c r="EP20" s="2" t="s">
        <v>59</v>
      </c>
      <c r="EQ20" s="14" t="s">
        <v>57</v>
      </c>
      <c r="ER20" s="2" t="n">
        <v>4.63404</v>
      </c>
      <c r="ES20" s="2" t="n">
        <v>6.19422</v>
      </c>
      <c r="ET20" s="2" t="n">
        <v>7.22438</v>
      </c>
      <c r="EU20" s="2" t="n">
        <v>8.20996</v>
      </c>
      <c r="EV20" s="2" t="n">
        <v>9.3758</v>
      </c>
      <c r="EW20" s="2" t="n">
        <v>9.70421</v>
      </c>
      <c r="EX20" s="2" t="n">
        <v>10.4403</v>
      </c>
      <c r="EY20" s="2" t="n">
        <v>10.1556</v>
      </c>
      <c r="EZ20" s="2" t="n">
        <v>11.1219</v>
      </c>
      <c r="FA20" s="2" t="n">
        <v>11.7576</v>
      </c>
      <c r="FB20" s="18" t="n">
        <v>12.4966</v>
      </c>
      <c r="FE20" s="2" t="s">
        <v>59</v>
      </c>
      <c r="FF20" s="14" t="s">
        <v>57</v>
      </c>
      <c r="FG20" s="15" t="n">
        <v>85318487508.8978</v>
      </c>
      <c r="FH20" s="2" t="n">
        <f aca="false">FG20*0.02</f>
        <v>1706369750.17796</v>
      </c>
      <c r="FK20" s="2" t="s">
        <v>59</v>
      </c>
      <c r="FL20" s="14" t="s">
        <v>57</v>
      </c>
      <c r="FM20" s="15" t="n">
        <v>177427602033.946</v>
      </c>
      <c r="FO20" s="19" t="n">
        <f aca="false">FH20/FM20</f>
        <v>0.00961727335891902</v>
      </c>
    </row>
    <row r="21" customFormat="false" ht="12.8" hidden="false" customHeight="false" outlineLevel="0" collapsed="false">
      <c r="A21" s="2" t="s">
        <v>60</v>
      </c>
      <c r="B21" s="14" t="s">
        <v>61</v>
      </c>
      <c r="C21" s="2" t="n">
        <v>40482.5890103223</v>
      </c>
      <c r="D21" s="2" t="n">
        <f aca="false">LN(C21)</f>
        <v>10.608627259681</v>
      </c>
      <c r="G21" s="2" t="s">
        <v>60</v>
      </c>
      <c r="H21" s="2" t="n">
        <v>24.77</v>
      </c>
      <c r="I21" s="2" t="n">
        <v>50.11</v>
      </c>
      <c r="J21" s="2" t="n">
        <v>48.48</v>
      </c>
      <c r="K21" s="2" t="n">
        <v>44.15</v>
      </c>
      <c r="L21" s="2" t="n">
        <v>43.55</v>
      </c>
      <c r="M21" s="15"/>
      <c r="O21" s="2" t="s">
        <v>60</v>
      </c>
      <c r="P21" s="14" t="s">
        <v>61</v>
      </c>
      <c r="U21" s="2" t="n">
        <v>118294</v>
      </c>
      <c r="V21" s="2" t="n">
        <v>160488</v>
      </c>
      <c r="W21" s="2" t="n">
        <v>175051</v>
      </c>
      <c r="X21" s="2" t="n">
        <v>174629</v>
      </c>
      <c r="Y21" s="2" t="n">
        <v>177419</v>
      </c>
      <c r="AE21" s="2" t="n">
        <v>165403</v>
      </c>
      <c r="AF21" s="2" t="n">
        <v>151370</v>
      </c>
      <c r="AG21" s="2" t="n">
        <v>131253</v>
      </c>
      <c r="AH21" s="2" t="n">
        <v>129787</v>
      </c>
      <c r="AI21" s="2" t="n">
        <v>131123</v>
      </c>
      <c r="AK21" s="2" t="n">
        <v>7915</v>
      </c>
      <c r="AL21" s="2" t="n">
        <v>8696</v>
      </c>
      <c r="AM21" s="2" t="n">
        <v>8747</v>
      </c>
      <c r="AN21" s="2" t="n">
        <v>9483</v>
      </c>
      <c r="AO21" s="2" t="n">
        <v>10504</v>
      </c>
      <c r="AP21" s="2" t="n">
        <v>10889</v>
      </c>
      <c r="AQ21" s="2" t="n">
        <v>11316</v>
      </c>
      <c r="AR21" s="2" t="n">
        <v>14694</v>
      </c>
      <c r="AS21" s="2" t="n">
        <v>20049</v>
      </c>
      <c r="AU21" s="2" t="n">
        <v>310452</v>
      </c>
      <c r="AV21" s="2" t="n">
        <v>336810</v>
      </c>
      <c r="AW21" s="2" t="n">
        <v>381926</v>
      </c>
      <c r="AX21" s="2" t="n">
        <v>391956</v>
      </c>
      <c r="AY21" s="2" t="n">
        <v>407036</v>
      </c>
      <c r="AZ21" s="2" t="n">
        <v>443321</v>
      </c>
      <c r="BA21" s="2" t="n">
        <v>438616</v>
      </c>
      <c r="BB21" s="2" t="n">
        <v>438661</v>
      </c>
      <c r="BC21" s="2" t="n">
        <v>445559</v>
      </c>
      <c r="BE21" s="2" t="str">
        <f aca="false">IF(OR(AA21="",AK21=""),"",AA21+AK21)</f>
        <v/>
      </c>
      <c r="BF21" s="2" t="str">
        <f aca="false">IF(OR(AB21="",AL21=""),"",AB21+AL21)</f>
        <v/>
      </c>
      <c r="BG21" s="2" t="str">
        <f aca="false">IF(OR(AC21="",AM21=""),"",AC21+AM21)</f>
        <v/>
      </c>
      <c r="BH21" s="2" t="str">
        <f aca="false">IF(OR(AD21="",AN21=""),"",AD21+AN21)</f>
        <v/>
      </c>
      <c r="BI21" s="2" t="n">
        <f aca="false">IF(OR(AE21="",AO21=""),"",AE21+AO21)</f>
        <v>175907</v>
      </c>
      <c r="BJ21" s="2" t="n">
        <f aca="false">IF(OR(AF21="",AP21=""),"",AF21+AP21)</f>
        <v>162259</v>
      </c>
      <c r="BK21" s="2" t="n">
        <f aca="false">IF(OR(AG21="",AQ21=""),"",AG21+AQ21)</f>
        <v>142569</v>
      </c>
      <c r="BL21" s="2" t="n">
        <f aca="false">IF(OR(AH21="",AR21=""),"",AH21+AR21)</f>
        <v>144481</v>
      </c>
      <c r="BM21" s="2" t="n">
        <f aca="false">IF(OR(AI21="",AS21=""),"",AI21+AS21)</f>
        <v>151172</v>
      </c>
      <c r="BN21" s="2" t="str">
        <f aca="false">IF(OR(AJ21="",AT21=""),"",AJ21+AT21)</f>
        <v/>
      </c>
      <c r="BO21" s="2" t="str">
        <f aca="false">IF(OR(BE21="",AU21=""),"",BE21/AU21)</f>
        <v/>
      </c>
      <c r="BP21" s="2" t="str">
        <f aca="false">IF(OR(BF21="",AV21=""),"",BF21/AV21)</f>
        <v/>
      </c>
      <c r="BQ21" s="2" t="str">
        <f aca="false">IF(OR(BG21="",AW21=""),"",BG21/AW21)</f>
        <v/>
      </c>
      <c r="BR21" s="2" t="str">
        <f aca="false">IF(OR(BH21="",AX21=""),"",BH21/AX21)</f>
        <v/>
      </c>
      <c r="BS21" s="2" t="n">
        <f aca="false">IF(OR(BI21="",AY21=""),"",BI21/AY21)</f>
        <v>0.432165705244745</v>
      </c>
      <c r="BT21" s="2" t="n">
        <f aca="false">IF(OR(BJ21="",AZ21=""),"",BJ21/AZ21)</f>
        <v>0.366007926536302</v>
      </c>
      <c r="BU21" s="2" t="n">
        <f aca="false">IF(OR(BK21="",BA21=""),"",BK21/BA21)</f>
        <v>0.325042862093494</v>
      </c>
      <c r="BV21" s="2" t="n">
        <f aca="false">IF(OR(BL21="",BB21=""),"",BL21/BB21)</f>
        <v>0.329368236519773</v>
      </c>
      <c r="BW21" s="2" t="n">
        <f aca="false">IF(OR(BM21="",BC21=""),"",BM21/BC21)</f>
        <v>0.339286155144437</v>
      </c>
      <c r="BX21" s="16" t="n">
        <f aca="false">BW21</f>
        <v>0.339286155144437</v>
      </c>
      <c r="BY21" s="2" t="s">
        <v>60</v>
      </c>
      <c r="BZ21" s="14" t="s">
        <v>61</v>
      </c>
      <c r="CA21" s="2" t="n">
        <v>19</v>
      </c>
      <c r="CC21" s="2" t="s">
        <v>60</v>
      </c>
      <c r="CE21" s="2" t="n">
        <v>9.78</v>
      </c>
      <c r="CF21" s="2" t="n">
        <v>9.97</v>
      </c>
      <c r="CG21" s="2" t="n">
        <v>10.12</v>
      </c>
      <c r="CI21" s="15" t="n">
        <v>10.25</v>
      </c>
      <c r="CK21" s="2" t="s">
        <v>60</v>
      </c>
      <c r="CL21" s="14" t="s">
        <v>61</v>
      </c>
      <c r="CM21" s="2" t="n">
        <v>9.8</v>
      </c>
      <c r="CP21" s="2" t="s">
        <v>60</v>
      </c>
      <c r="CQ21" s="14" t="s">
        <v>61</v>
      </c>
      <c r="CR21" s="17" t="n">
        <v>6.70848</v>
      </c>
      <c r="CS21" s="17" t="n">
        <v>13.1148</v>
      </c>
      <c r="CT21" s="17" t="n">
        <v>10.5023</v>
      </c>
      <c r="CU21" s="17" t="n">
        <v>7.5416</v>
      </c>
      <c r="CV21" s="17" t="n">
        <v>8.92968</v>
      </c>
      <c r="CW21" s="17" t="n">
        <v>10.3125</v>
      </c>
      <c r="CX21" s="17" t="n">
        <v>11.1757</v>
      </c>
      <c r="CY21" s="17" t="n">
        <v>14.7995</v>
      </c>
      <c r="CZ21" s="17" t="n">
        <v>14.2124</v>
      </c>
      <c r="DA21" s="2" t="n">
        <v>5.79984</v>
      </c>
      <c r="DB21" s="2" t="n">
        <v>8.28873</v>
      </c>
      <c r="DC21" s="2" t="n">
        <v>9.62023</v>
      </c>
      <c r="DD21" s="2" t="n">
        <v>7.65384</v>
      </c>
      <c r="DE21" s="2" t="n">
        <v>10.32</v>
      </c>
      <c r="DF21" s="2" t="n">
        <v>14.0437</v>
      </c>
      <c r="DG21" s="2" t="n">
        <v>15.4336</v>
      </c>
      <c r="DH21" s="2" t="n">
        <v>20.4815</v>
      </c>
      <c r="DI21" s="2" t="n">
        <v>19.9003</v>
      </c>
      <c r="DJ21" s="2" t="n">
        <v>27.0201</v>
      </c>
      <c r="DK21" s="16" t="n">
        <v>27.6812</v>
      </c>
      <c r="DN21" s="2" t="s">
        <v>60</v>
      </c>
      <c r="DO21" s="14" t="s">
        <v>61</v>
      </c>
      <c r="DP21" s="2" t="n">
        <v>20.9635</v>
      </c>
      <c r="DQ21" s="2" t="n">
        <v>22.0332</v>
      </c>
      <c r="DR21" s="2" t="n">
        <v>22.0316</v>
      </c>
      <c r="DS21" s="2" t="n">
        <v>23.8833</v>
      </c>
      <c r="DT21" s="2" t="n">
        <v>24.8536</v>
      </c>
      <c r="DU21" s="2" t="n">
        <v>26.8239</v>
      </c>
      <c r="DV21" s="2" t="n">
        <v>29.0914</v>
      </c>
      <c r="DW21" s="2" t="n">
        <v>27.9524</v>
      </c>
      <c r="DX21" s="2" t="n">
        <v>27.9987</v>
      </c>
      <c r="DY21" s="2" t="n">
        <v>27.2599</v>
      </c>
      <c r="DZ21" s="16" t="n">
        <v>28.2302</v>
      </c>
      <c r="EA21" s="0" t="n">
        <v>19</v>
      </c>
      <c r="EB21" s="2" t="s">
        <v>60</v>
      </c>
      <c r="EC21" s="14" t="s">
        <v>61</v>
      </c>
      <c r="ED21" s="2" t="n">
        <v>62.4</v>
      </c>
      <c r="EE21" s="2" t="n">
        <v>65.8</v>
      </c>
      <c r="EF21" s="2" t="n">
        <v>67.0899993926581</v>
      </c>
      <c r="EG21" s="2" t="n">
        <v>69.8099999420024</v>
      </c>
      <c r="EH21" s="2" t="n">
        <v>71.635</v>
      </c>
      <c r="EI21" s="2" t="n">
        <v>76.19</v>
      </c>
      <c r="EJ21" s="2" t="n">
        <v>78.6896</v>
      </c>
      <c r="EK21" s="2" t="n">
        <v>80.56133294</v>
      </c>
      <c r="EL21" s="2" t="n">
        <v>84.6022428</v>
      </c>
      <c r="EM21" s="15" t="n">
        <v>86.1072355256591</v>
      </c>
      <c r="EP21" s="2" t="s">
        <v>60</v>
      </c>
      <c r="EQ21" s="14" t="s">
        <v>61</v>
      </c>
      <c r="ER21" s="2" t="n">
        <v>7.12974</v>
      </c>
      <c r="ES21" s="2" t="n">
        <v>7.95587</v>
      </c>
      <c r="ET21" s="2" t="n">
        <v>7.94229</v>
      </c>
      <c r="EU21" s="2" t="n">
        <v>7.85717</v>
      </c>
      <c r="EV21" s="2" t="n">
        <v>8.37861</v>
      </c>
      <c r="EW21" s="2" t="n">
        <v>9.0764</v>
      </c>
      <c r="EX21" s="2" t="n">
        <v>9.69137</v>
      </c>
      <c r="EY21" s="2" t="n">
        <v>9.60797</v>
      </c>
      <c r="EZ21" s="2" t="n">
        <v>9.49172</v>
      </c>
      <c r="FA21" s="2" t="n">
        <v>9.43421</v>
      </c>
      <c r="FB21" s="18" t="n">
        <v>10.2349</v>
      </c>
      <c r="FE21" s="2" t="s">
        <v>60</v>
      </c>
      <c r="FF21" s="14" t="s">
        <v>61</v>
      </c>
      <c r="FG21" s="15" t="n">
        <v>988845884124.182</v>
      </c>
      <c r="FH21" s="2" t="n">
        <f aca="false">FG21*0.02</f>
        <v>19776917682.4836</v>
      </c>
      <c r="FK21" s="2" t="s">
        <v>60</v>
      </c>
      <c r="FL21" s="14" t="s">
        <v>61</v>
      </c>
      <c r="FM21" s="15" t="n">
        <v>1894494241788.17</v>
      </c>
      <c r="FO21" s="19" t="n">
        <f aca="false">FH21/FM21</f>
        <v>0.0104391542852179</v>
      </c>
    </row>
    <row r="22" customFormat="false" ht="12.8" hidden="false" customHeight="false" outlineLevel="0" collapsed="false">
      <c r="A22" s="2" t="s">
        <v>62</v>
      </c>
      <c r="B22" s="14" t="s">
        <v>62</v>
      </c>
      <c r="C22" s="2" t="n">
        <v>62840.0202387957</v>
      </c>
      <c r="D22" s="2" t="n">
        <f aca="false">LN(C22)</f>
        <v>11.0483474144382</v>
      </c>
      <c r="G22" s="2" t="s">
        <v>63</v>
      </c>
      <c r="M22" s="15"/>
      <c r="O22" s="2" t="s">
        <v>64</v>
      </c>
      <c r="P22" s="14" t="s">
        <v>62</v>
      </c>
      <c r="U22" s="2" t="n">
        <v>1842400</v>
      </c>
      <c r="V22" s="2" t="n">
        <v>1871716</v>
      </c>
      <c r="W22" s="2" t="n">
        <v>1897211</v>
      </c>
      <c r="X22" s="2" t="n">
        <v>1922705</v>
      </c>
      <c r="AE22" s="2" t="n">
        <v>869173</v>
      </c>
      <c r="AF22" s="2" t="n">
        <v>870445</v>
      </c>
      <c r="AG22" s="2" t="n">
        <v>873763</v>
      </c>
      <c r="AH22" s="2" t="n">
        <v>899530</v>
      </c>
      <c r="AL22" s="2" t="n">
        <v>69570</v>
      </c>
      <c r="AM22" s="2" t="n">
        <v>73041</v>
      </c>
      <c r="AN22" s="2" t="n">
        <v>76288</v>
      </c>
      <c r="AO22" s="2" t="n">
        <v>65051</v>
      </c>
      <c r="AP22" s="2" t="n">
        <v>67449</v>
      </c>
      <c r="AQ22" s="2" t="n">
        <v>68923</v>
      </c>
      <c r="AR22" s="2" t="n">
        <v>69525</v>
      </c>
      <c r="AV22" s="2" t="n">
        <v>2997614</v>
      </c>
      <c r="AW22" s="2" t="n">
        <v>3164951</v>
      </c>
      <c r="AX22" s="2" t="n">
        <v>3308494</v>
      </c>
      <c r="AY22" s="2" t="n">
        <v>3784640</v>
      </c>
      <c r="AZ22" s="2" t="n">
        <v>3813956</v>
      </c>
      <c r="BA22" s="2" t="n">
        <v>3855101</v>
      </c>
      <c r="BB22" s="2" t="n">
        <v>3903542</v>
      </c>
      <c r="BE22" s="2" t="str">
        <f aca="false">IF(OR(AA22="",AK22=""),"",AA22+AK22)</f>
        <v/>
      </c>
      <c r="BF22" s="2" t="str">
        <f aca="false">IF(OR(AB22="",AL22=""),"",AB22+AL22)</f>
        <v/>
      </c>
      <c r="BG22" s="2" t="str">
        <f aca="false">IF(OR(AC22="",AM22=""),"",AC22+AM22)</f>
        <v/>
      </c>
      <c r="BH22" s="2" t="str">
        <f aca="false">IF(OR(AD22="",AN22=""),"",AD22+AN22)</f>
        <v/>
      </c>
      <c r="BI22" s="2" t="n">
        <f aca="false">IF(OR(AE22="",AO22=""),"",AE22+AO22)</f>
        <v>934224</v>
      </c>
      <c r="BJ22" s="2" t="n">
        <f aca="false">IF(OR(AF22="",AP22=""),"",AF22+AP22)</f>
        <v>937894</v>
      </c>
      <c r="BK22" s="2" t="n">
        <f aca="false">IF(OR(AG22="",AQ22=""),"",AG22+AQ22)</f>
        <v>942686</v>
      </c>
      <c r="BL22" s="2" t="n">
        <f aca="false">IF(OR(AH22="",AR22=""),"",AH22+AR22)</f>
        <v>969055</v>
      </c>
      <c r="BM22" s="2" t="str">
        <f aca="false">IF(OR(AI22="",AS22=""),"",AI22+AS22)</f>
        <v/>
      </c>
      <c r="BN22" s="2" t="str">
        <f aca="false">IF(OR(AJ22="",AT22=""),"",AJ22+AT22)</f>
        <v/>
      </c>
      <c r="BO22" s="2" t="str">
        <f aca="false">IF(OR(BE22="",AU22=""),"",BE22/AU22)</f>
        <v/>
      </c>
      <c r="BP22" s="2" t="str">
        <f aca="false">IF(OR(BF22="",AV22=""),"",BF22/AV22)</f>
        <v/>
      </c>
      <c r="BQ22" s="2" t="str">
        <f aca="false">IF(OR(BG22="",AW22=""),"",BG22/AW22)</f>
        <v/>
      </c>
      <c r="BR22" s="2" t="str">
        <f aca="false">IF(OR(BH22="",AX22=""),"",BH22/AX22)</f>
        <v/>
      </c>
      <c r="BS22" s="2" t="n">
        <f aca="false">IF(OR(BI22="",AY22=""),"",BI22/AY22)</f>
        <v>0.246846199374313</v>
      </c>
      <c r="BT22" s="2" t="n">
        <f aca="false">IF(OR(BJ22="",AZ22=""),"",BJ22/AZ22)</f>
        <v>0.245911069765881</v>
      </c>
      <c r="BU22" s="2" t="n">
        <f aca="false">IF(OR(BK22="",BA22=""),"",BK22/BA22)</f>
        <v>0.244529520757044</v>
      </c>
      <c r="BV22" s="2" t="n">
        <f aca="false">IF(OR(BL22="",BB22=""),"",BL22/BB22)</f>
        <v>0.24825017894005</v>
      </c>
      <c r="BW22" s="2" t="str">
        <f aca="false">IF(OR(BM22="",BC22=""),"",BM22/BC22)</f>
        <v/>
      </c>
      <c r="BX22" s="16" t="n">
        <f aca="false">BV22</f>
        <v>0.24825017894005</v>
      </c>
      <c r="BY22" s="2" t="s">
        <v>64</v>
      </c>
      <c r="BZ22" s="14" t="s">
        <v>62</v>
      </c>
      <c r="CA22" s="2" t="n">
        <v>20</v>
      </c>
      <c r="CC22" s="2" t="s">
        <v>63</v>
      </c>
      <c r="CD22" s="2" t="n">
        <v>13.27</v>
      </c>
      <c r="CE22" s="2" t="n">
        <v>13.29</v>
      </c>
      <c r="CF22" s="2" t="n">
        <v>13.32</v>
      </c>
      <c r="CG22" s="2" t="n">
        <v>13.41</v>
      </c>
      <c r="CI22" s="15" t="n">
        <v>13.75</v>
      </c>
      <c r="CK22" s="2" t="s">
        <v>64</v>
      </c>
      <c r="CL22" s="14" t="s">
        <v>62</v>
      </c>
      <c r="CM22" s="2" t="n">
        <v>13.4</v>
      </c>
      <c r="CP22" s="2" t="s">
        <v>64</v>
      </c>
      <c r="CQ22" s="14" t="s">
        <v>62</v>
      </c>
      <c r="CR22" s="17" t="n">
        <v>20.8056</v>
      </c>
      <c r="CS22" s="17" t="n">
        <v>18.0724</v>
      </c>
      <c r="CT22" s="17" t="n">
        <v>15.24</v>
      </c>
      <c r="CU22" s="17" t="n">
        <v>12.5633</v>
      </c>
      <c r="CV22" s="17" t="n">
        <v>18.1478</v>
      </c>
      <c r="CW22" s="17" t="n">
        <v>20.9634</v>
      </c>
      <c r="CX22" s="17" t="n">
        <v>25.4491</v>
      </c>
      <c r="CY22" s="17" t="n">
        <v>31.3361</v>
      </c>
      <c r="CZ22" s="17" t="n">
        <v>36.3136</v>
      </c>
      <c r="DA22" s="2" t="n">
        <v>18.6805</v>
      </c>
      <c r="DB22" s="2" t="n">
        <v>27.6511</v>
      </c>
      <c r="DC22" s="2" t="n">
        <v>32.6856</v>
      </c>
      <c r="DD22" s="2" t="n">
        <v>28.962</v>
      </c>
      <c r="DE22" s="2" t="n">
        <v>32.857</v>
      </c>
      <c r="DF22" s="2" t="n">
        <v>38.5638</v>
      </c>
      <c r="DG22" s="2" t="n">
        <v>38.6413</v>
      </c>
      <c r="DH22" s="2" t="n">
        <v>37.0825</v>
      </c>
      <c r="DI22" s="2" t="n">
        <v>38.2009</v>
      </c>
      <c r="DJ22" s="2" t="n">
        <v>46.8529</v>
      </c>
      <c r="DK22" s="16" t="n">
        <v>55.5049</v>
      </c>
      <c r="DN22" s="2" t="s">
        <v>64</v>
      </c>
      <c r="DO22" s="14" t="s">
        <v>62</v>
      </c>
      <c r="DP22" s="2" t="n">
        <v>39.5641</v>
      </c>
      <c r="DQ22" s="2" t="n">
        <v>31.9371</v>
      </c>
      <c r="DR22" s="2" t="n">
        <v>31.9063</v>
      </c>
      <c r="DS22" s="2" t="n">
        <v>32.3956</v>
      </c>
      <c r="DT22" s="2" t="n">
        <v>31.6896</v>
      </c>
      <c r="DU22" s="2" t="n">
        <v>31.2105</v>
      </c>
      <c r="DV22" s="2" t="n">
        <v>31.3991</v>
      </c>
      <c r="DW22" s="2" t="n">
        <v>30.3889</v>
      </c>
      <c r="DX22" s="2" t="n">
        <v>30.8163</v>
      </c>
      <c r="DY22" s="18" t="n">
        <v>30.3536</v>
      </c>
      <c r="DZ22" s="16" t="n">
        <v>30.183</v>
      </c>
      <c r="EA22" s="0" t="n">
        <v>20</v>
      </c>
      <c r="EB22" s="2" t="s">
        <v>64</v>
      </c>
      <c r="EC22" s="14" t="s">
        <v>62</v>
      </c>
      <c r="ED22" s="2" t="n">
        <v>71</v>
      </c>
      <c r="EE22" s="2" t="n">
        <v>71.69</v>
      </c>
      <c r="EF22" s="2" t="n">
        <v>69.7294607619268</v>
      </c>
      <c r="EG22" s="2" t="n">
        <v>74.7</v>
      </c>
      <c r="EH22" s="2" t="n">
        <v>71.4</v>
      </c>
      <c r="EI22" s="2" t="n">
        <v>73</v>
      </c>
      <c r="EJ22" s="2" t="n">
        <v>74.5542024462761</v>
      </c>
      <c r="EK22" s="2" t="n">
        <v>85.5444212887222</v>
      </c>
      <c r="EL22" s="2" t="n">
        <v>87.2661128245915</v>
      </c>
      <c r="EM22" s="18" t="n">
        <v>84.8811</v>
      </c>
      <c r="EP22" s="2" t="s">
        <v>64</v>
      </c>
      <c r="EQ22" s="14" t="s">
        <v>62</v>
      </c>
      <c r="ER22" s="2" t="n">
        <v>94.9747</v>
      </c>
      <c r="ES22" s="2" t="n">
        <v>112.326</v>
      </c>
      <c r="ET22" s="2" t="n">
        <v>119.817</v>
      </c>
      <c r="EU22" s="2" t="n">
        <v>116.712</v>
      </c>
      <c r="EV22" s="2" t="n">
        <v>123.379</v>
      </c>
      <c r="EW22" s="2" t="n">
        <v>135.725</v>
      </c>
      <c r="EX22" s="2" t="n">
        <v>136.844</v>
      </c>
      <c r="EY22" s="2" t="n">
        <v>131.879</v>
      </c>
      <c r="EZ22" s="2" t="n">
        <v>135.789</v>
      </c>
      <c r="FA22" s="2" t="n">
        <v>144.565</v>
      </c>
      <c r="FB22" s="18" t="n">
        <v>150.04</v>
      </c>
      <c r="FE22" s="2" t="s">
        <v>64</v>
      </c>
      <c r="FF22" s="14" t="s">
        <v>62</v>
      </c>
      <c r="FG22" s="15" t="n">
        <v>13998666000000</v>
      </c>
      <c r="FH22" s="2" t="n">
        <f aca="false">FG22*0.02</f>
        <v>279973320000</v>
      </c>
      <c r="FK22" s="2" t="s">
        <v>64</v>
      </c>
      <c r="FL22" s="14" t="s">
        <v>62</v>
      </c>
      <c r="FM22" s="15" t="n">
        <v>20529049174601.6</v>
      </c>
      <c r="FO22" s="19" t="n">
        <f aca="false">FH22/FM22</f>
        <v>0.0136379097550402</v>
      </c>
    </row>
    <row r="23" customFormat="false" ht="12.8" hidden="false" customHeight="false" outlineLevel="0" collapsed="false">
      <c r="G23" s="28" t="s">
        <v>65</v>
      </c>
      <c r="H23" s="28"/>
      <c r="I23" s="28"/>
      <c r="J23" s="28"/>
      <c r="K23" s="28"/>
      <c r="L23" s="28"/>
      <c r="M23" s="28"/>
      <c r="BX23" s="2" t="s">
        <v>66</v>
      </c>
      <c r="CC23" s="28" t="s">
        <v>65</v>
      </c>
      <c r="CD23" s="28"/>
      <c r="CE23" s="28"/>
      <c r="CF23" s="28"/>
      <c r="CG23" s="28"/>
      <c r="CH23" s="28"/>
      <c r="CI23" s="28"/>
      <c r="CK23" s="29" t="s">
        <v>67</v>
      </c>
      <c r="CL23" s="29"/>
      <c r="CM23" s="29"/>
      <c r="DY23" s="2" t="s">
        <v>68</v>
      </c>
      <c r="ER23" s="2" t="s">
        <v>69</v>
      </c>
      <c r="EU23" s="2" t="s">
        <v>70</v>
      </c>
    </row>
    <row r="24" customFormat="false" ht="12.8" hidden="false" customHeight="false" outlineLevel="0" collapsed="false">
      <c r="CK24" s="30" t="s">
        <v>71</v>
      </c>
      <c r="ER24" s="2" t="s">
        <v>72</v>
      </c>
      <c r="EU24" s="2" t="s">
        <v>73</v>
      </c>
    </row>
    <row r="25" customFormat="false" ht="12.8" hidden="false" customHeight="false" outlineLevel="0" collapsed="false">
      <c r="BF25" s="2" t="s">
        <v>21</v>
      </c>
      <c r="BG25" s="2" t="s">
        <v>23</v>
      </c>
      <c r="BH25" s="2" t="s">
        <v>25</v>
      </c>
      <c r="BI25" s="2" t="s">
        <v>27</v>
      </c>
      <c r="BJ25" s="2" t="s">
        <v>29</v>
      </c>
      <c r="BK25" s="2" t="s">
        <v>31</v>
      </c>
      <c r="BL25" s="2" t="s">
        <v>33</v>
      </c>
      <c r="BM25" s="2" t="s">
        <v>35</v>
      </c>
      <c r="BN25" s="2" t="s">
        <v>37</v>
      </c>
      <c r="BO25" s="2" t="s">
        <v>39</v>
      </c>
      <c r="BP25" s="2" t="s">
        <v>41</v>
      </c>
      <c r="BQ25" s="2" t="s">
        <v>43</v>
      </c>
      <c r="BR25" s="2" t="s">
        <v>45</v>
      </c>
      <c r="BS25" s="2" t="s">
        <v>47</v>
      </c>
      <c r="BT25" s="2" t="s">
        <v>49</v>
      </c>
      <c r="BU25" s="2" t="s">
        <v>53</v>
      </c>
      <c r="BV25" s="2" t="s">
        <v>54</v>
      </c>
      <c r="BW25" s="2" t="s">
        <v>59</v>
      </c>
      <c r="BX25" s="2" t="s">
        <v>60</v>
      </c>
      <c r="BY25" s="2" t="s">
        <v>64</v>
      </c>
      <c r="CK25" s="2" t="s">
        <v>74</v>
      </c>
      <c r="CR25" s="2"/>
      <c r="CS25" s="2"/>
      <c r="CT25" s="2"/>
      <c r="CU25" s="2"/>
      <c r="CV25" s="2"/>
      <c r="CW25" s="2"/>
      <c r="CX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ER25" s="2" t="s">
        <v>75</v>
      </c>
      <c r="EU25" s="2" t="s">
        <v>76</v>
      </c>
    </row>
    <row r="26" customFormat="false" ht="12.8" hidden="false" customHeight="false" outlineLevel="0" collapsed="false">
      <c r="BE26" s="2" t="n">
        <v>2013</v>
      </c>
      <c r="BG26" s="2" t="n">
        <v>0.423347334507625</v>
      </c>
      <c r="BH26" s="2" t="n">
        <v>0.139259861906972</v>
      </c>
      <c r="BI26" s="2" t="n">
        <v>0.146094631503159</v>
      </c>
      <c r="BJ26" s="2" t="n">
        <v>0.307812643783933</v>
      </c>
      <c r="BK26" s="2" t="n">
        <v>0.361084771477337</v>
      </c>
      <c r="BL26" s="2" t="n">
        <v>0.21981564214217</v>
      </c>
      <c r="BN26" s="2" t="n">
        <v>0.439950042414211</v>
      </c>
      <c r="BO26" s="2" t="n">
        <v>0.208005552984729</v>
      </c>
      <c r="BP26" s="2" t="n">
        <v>0.240799694384312</v>
      </c>
      <c r="BQ26" s="2" t="n">
        <v>0.322433927473878</v>
      </c>
      <c r="BS26" s="2" t="n">
        <v>0.338851141234928</v>
      </c>
      <c r="BT26" s="2" t="n">
        <v>0.45705039687141</v>
      </c>
      <c r="BU26" s="2" t="n">
        <v>0.679625295420936</v>
      </c>
      <c r="BV26" s="2" t="n">
        <v>0.561604284787748</v>
      </c>
      <c r="BW26" s="2" t="n">
        <v>0.519084405477574</v>
      </c>
      <c r="BX26" s="2" t="n">
        <v>0.432165705244745</v>
      </c>
      <c r="BY26" s="2" t="n">
        <v>0.246846199374313</v>
      </c>
      <c r="CK26" s="2" t="s">
        <v>77</v>
      </c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2"/>
      <c r="DL26" s="2"/>
      <c r="DM26" s="2"/>
      <c r="DN26" s="2"/>
      <c r="DO26" s="2"/>
      <c r="DP26" s="2"/>
      <c r="DQ26" s="2"/>
      <c r="DR26" s="2"/>
      <c r="DS26" s="2"/>
      <c r="EU26" s="2" t="s">
        <v>78</v>
      </c>
    </row>
    <row r="27" customFormat="false" ht="12.8" hidden="false" customHeight="false" outlineLevel="0" collapsed="false">
      <c r="BE27" s="2" t="n">
        <v>2014</v>
      </c>
      <c r="BF27" s="2" t="n">
        <v>0.0610244794048988</v>
      </c>
      <c r="BG27" s="2" t="n">
        <v>0.438940873873732</v>
      </c>
      <c r="BH27" s="2" t="n">
        <v>0.13734105998922</v>
      </c>
      <c r="BI27" s="2" t="n">
        <v>0.14471515792007</v>
      </c>
      <c r="BJ27" s="2" t="n">
        <v>0.321589793915604</v>
      </c>
      <c r="BK27" s="2" t="n">
        <v>0.363042429191878</v>
      </c>
      <c r="BL27" s="2" t="n">
        <v>0.184584476675813</v>
      </c>
      <c r="BN27" s="2" t="n">
        <v>0.441853010393933</v>
      </c>
      <c r="BO27" s="2" t="n">
        <v>0.268088786393773</v>
      </c>
      <c r="BP27" s="2" t="n">
        <v>0.274192574705705</v>
      </c>
      <c r="BQ27" s="2" t="n">
        <v>0.328902102357188</v>
      </c>
      <c r="BS27" s="2" t="n">
        <v>0.34646601012247</v>
      </c>
      <c r="BT27" s="2" t="n">
        <v>0.461916545201858</v>
      </c>
      <c r="BV27" s="2" t="n">
        <v>0.570572464910897</v>
      </c>
      <c r="BW27" s="2" t="n">
        <v>0.520439919025894</v>
      </c>
      <c r="BX27" s="2" t="n">
        <v>0.366007926536302</v>
      </c>
      <c r="BY27" s="2" t="n">
        <v>0.245911069765881</v>
      </c>
      <c r="CP27" s="10"/>
      <c r="DK27" s="2"/>
      <c r="DL27" s="2"/>
      <c r="DM27" s="2"/>
      <c r="DN27" s="2"/>
      <c r="DO27" s="2"/>
      <c r="DP27" s="2"/>
      <c r="DQ27" s="2"/>
      <c r="DR27" s="2"/>
      <c r="DS27" s="2"/>
    </row>
    <row r="28" customFormat="false" ht="12.8" hidden="false" customHeight="false" outlineLevel="0" collapsed="false">
      <c r="BE28" s="2" t="n">
        <v>2015</v>
      </c>
      <c r="BF28" s="2" t="n">
        <v>0.0601478374049512</v>
      </c>
      <c r="BG28" s="2" t="n">
        <v>0.455371663637233</v>
      </c>
      <c r="BH28" s="2" t="n">
        <v>0.150422530565853</v>
      </c>
      <c r="BI28" s="2" t="n">
        <v>0.132644125654401</v>
      </c>
      <c r="BJ28" s="2" t="n">
        <v>0.349537698980078</v>
      </c>
      <c r="BK28" s="2" t="n">
        <v>0.348959158176283</v>
      </c>
      <c r="BL28" s="2" t="n">
        <v>0.190915638786351</v>
      </c>
      <c r="BM28" s="2" t="n">
        <v>0.0708932858879982</v>
      </c>
      <c r="BN28" s="2" t="n">
        <v>0.447075295835108</v>
      </c>
      <c r="BO28" s="2" t="n">
        <v>0.275894483285353</v>
      </c>
      <c r="BP28" s="2" t="n">
        <v>0.278217668063965</v>
      </c>
      <c r="BS28" s="2" t="n">
        <v>0.351787874389123</v>
      </c>
      <c r="BT28" s="2" t="n">
        <v>0.364688256618109</v>
      </c>
      <c r="BU28" s="2" t="n">
        <v>0.610100225340031</v>
      </c>
      <c r="BV28" s="2" t="n">
        <v>0.56240470485733</v>
      </c>
      <c r="BW28" s="2" t="n">
        <v>0.532413928653323</v>
      </c>
      <c r="BX28" s="2" t="n">
        <v>0.325042862093494</v>
      </c>
      <c r="BY28" s="2" t="n">
        <v>0.244529520757044</v>
      </c>
      <c r="CP28" s="10"/>
      <c r="DK28" s="2"/>
      <c r="DL28" s="2"/>
      <c r="DM28" s="2"/>
      <c r="DN28" s="2"/>
      <c r="DO28" s="2"/>
      <c r="DP28" s="2"/>
      <c r="DQ28" s="2"/>
      <c r="DR28" s="2"/>
      <c r="DS28" s="2"/>
    </row>
    <row r="29" customFormat="false" ht="12.8" hidden="false" customHeight="false" outlineLevel="0" collapsed="false">
      <c r="BE29" s="2" t="n">
        <v>2016</v>
      </c>
      <c r="BF29" s="2" t="n">
        <v>0.0641588570679599</v>
      </c>
      <c r="BG29" s="2" t="n">
        <v>0.448304986502824</v>
      </c>
      <c r="BH29" s="2" t="n">
        <v>0.158324767378459</v>
      </c>
      <c r="BI29" s="2" t="n">
        <v>0.151031644810224</v>
      </c>
      <c r="BJ29" s="2" t="n">
        <v>0.348567530695771</v>
      </c>
      <c r="BK29" s="2" t="n">
        <v>0.355206363928227</v>
      </c>
      <c r="BL29" s="2" t="n">
        <v>0.202633085289067</v>
      </c>
      <c r="BM29" s="2" t="n">
        <v>0.0763893498951364</v>
      </c>
      <c r="BN29" s="2" t="n">
        <v>0.447710521035382</v>
      </c>
      <c r="BO29" s="2" t="n">
        <v>0.273360344390985</v>
      </c>
      <c r="BP29" s="2" t="n">
        <v>0.278206380756662</v>
      </c>
      <c r="BR29" s="2" t="n">
        <v>0.135774278986405</v>
      </c>
      <c r="BS29" s="2" t="n">
        <v>0.349680091871052</v>
      </c>
      <c r="BT29" s="2" t="n">
        <v>0.360753085406234</v>
      </c>
      <c r="BU29" s="2" t="n">
        <v>0.416052723124101</v>
      </c>
      <c r="BV29" s="2" t="n">
        <v>0.273238485077296</v>
      </c>
      <c r="BX29" s="2" t="n">
        <v>0.329368236519773</v>
      </c>
      <c r="BY29" s="2" t="n">
        <v>0.24825017894005</v>
      </c>
      <c r="CP29" s="10"/>
      <c r="DK29" s="2"/>
      <c r="DL29" s="2"/>
      <c r="DM29" s="2"/>
      <c r="DN29" s="2"/>
      <c r="DO29" s="2"/>
      <c r="DP29" s="2"/>
      <c r="DQ29" s="2"/>
      <c r="DR29" s="2"/>
      <c r="DS29" s="2"/>
    </row>
    <row r="30" customFormat="false" ht="12.8" hidden="false" customHeight="false" outlineLevel="0" collapsed="false">
      <c r="BE30" s="2" t="n">
        <v>2017</v>
      </c>
      <c r="BF30" s="2" t="n">
        <v>0.06483907986914</v>
      </c>
      <c r="BG30" s="2" t="n">
        <v>0.452938382790101</v>
      </c>
      <c r="BI30" s="2" t="n">
        <v>0.163714247343077</v>
      </c>
      <c r="BJ30" s="2" t="n">
        <v>0.36765166544847</v>
      </c>
      <c r="BK30" s="2" t="n">
        <v>0.350238705999715</v>
      </c>
      <c r="BL30" s="2" t="n">
        <v>0.255697796432319</v>
      </c>
      <c r="BM30" s="2" t="n">
        <v>0.0781523823776125</v>
      </c>
      <c r="BO30" s="2" t="n">
        <v>0.295537122095016</v>
      </c>
      <c r="BP30" s="2" t="n">
        <v>0.287494581707846</v>
      </c>
      <c r="BQ30" s="2" t="n">
        <v>0.32589515382241</v>
      </c>
      <c r="BS30" s="2" t="n">
        <v>0.367251428074347</v>
      </c>
      <c r="BT30" s="2" t="n">
        <v>0.344536178830127</v>
      </c>
      <c r="BU30" s="2" t="n">
        <v>0.256920918867555</v>
      </c>
      <c r="BV30" s="2" t="n">
        <v>0.269458872780836</v>
      </c>
      <c r="BW30" s="2" t="n">
        <v>0.54417051874679</v>
      </c>
      <c r="BX30" s="2" t="n">
        <v>0.339286155144437</v>
      </c>
      <c r="CP30" s="10"/>
      <c r="DK30" s="2"/>
      <c r="DL30" s="2"/>
      <c r="DM30" s="2"/>
      <c r="DN30" s="2"/>
      <c r="DO30" s="2"/>
      <c r="DQ30" s="2"/>
      <c r="DR30" s="2"/>
      <c r="DS30" s="2"/>
      <c r="EP30" s="2" t="s">
        <v>22</v>
      </c>
      <c r="EQ30" s="2" t="s">
        <v>24</v>
      </c>
      <c r="ER30" s="2" t="s">
        <v>26</v>
      </c>
      <c r="ES30" s="2" t="s">
        <v>28</v>
      </c>
      <c r="ET30" s="2" t="s">
        <v>30</v>
      </c>
      <c r="EU30" s="2" t="s">
        <v>32</v>
      </c>
      <c r="EV30" s="2" t="s">
        <v>36</v>
      </c>
      <c r="EW30" s="2" t="s">
        <v>38</v>
      </c>
      <c r="EX30" s="2" t="s">
        <v>40</v>
      </c>
      <c r="EY30" s="2" t="s">
        <v>42</v>
      </c>
      <c r="EZ30" s="2" t="s">
        <v>44</v>
      </c>
      <c r="FA30" s="2" t="s">
        <v>46</v>
      </c>
      <c r="FB30" s="2" t="s">
        <v>48</v>
      </c>
      <c r="FC30" s="2" t="s">
        <v>50</v>
      </c>
      <c r="FD30" s="2" t="s">
        <v>52</v>
      </c>
      <c r="FE30" s="2" t="s">
        <v>55</v>
      </c>
      <c r="FF30" s="2" t="s">
        <v>57</v>
      </c>
      <c r="FG30" s="2" t="s">
        <v>61</v>
      </c>
      <c r="FH30" s="2" t="s">
        <v>62</v>
      </c>
    </row>
    <row r="31" customFormat="false" ht="12.8" hidden="false" customHeight="false" outlineLevel="0" collapsed="false">
      <c r="BE31" s="2" t="n">
        <v>2018</v>
      </c>
      <c r="BF31" s="31" t="n">
        <v>0.06483907986914</v>
      </c>
      <c r="BG31" s="31" t="n">
        <v>0.452938382790101</v>
      </c>
      <c r="BH31" s="31" t="n">
        <v>0.158324767378459</v>
      </c>
      <c r="BI31" s="31" t="n">
        <v>0.163714247343077</v>
      </c>
      <c r="BJ31" s="31" t="n">
        <v>0.36765166544847</v>
      </c>
      <c r="BK31" s="31" t="n">
        <v>0.350238705999715</v>
      </c>
      <c r="BL31" s="2" t="n">
        <v>0.240390024376524</v>
      </c>
      <c r="BM31" s="2" t="n">
        <v>0.077710923684071</v>
      </c>
      <c r="BN31" s="31" t="n">
        <v>0.447710521035382</v>
      </c>
      <c r="BO31" s="31" t="n">
        <v>0.295537122095016</v>
      </c>
      <c r="BP31" s="31" t="n">
        <v>0.287494581707846</v>
      </c>
      <c r="BQ31" s="31" t="n">
        <v>0.32589515382241</v>
      </c>
      <c r="BR31" s="31" t="n">
        <v>0.135774278986405</v>
      </c>
      <c r="BS31" s="31" t="n">
        <v>0.367251428074347</v>
      </c>
      <c r="BT31" s="31" t="n">
        <v>0.344536178830127</v>
      </c>
      <c r="BU31" s="32" t="n">
        <v>0.305149640668957</v>
      </c>
      <c r="BV31" s="2" t="n">
        <v>0.280755847244858</v>
      </c>
      <c r="BW31" s="31" t="n">
        <v>0.54417051874679</v>
      </c>
      <c r="BX31" s="31" t="n">
        <v>0.339286155144437</v>
      </c>
      <c r="BY31" s="31" t="n">
        <v>0.24825017894005</v>
      </c>
      <c r="CP31" s="10"/>
      <c r="DK31" s="2"/>
      <c r="DL31" s="2"/>
      <c r="DM31" s="2"/>
      <c r="DN31" s="2"/>
      <c r="DO31" s="2"/>
      <c r="DP31" s="2"/>
      <c r="DQ31" s="2"/>
      <c r="DR31" s="2"/>
      <c r="DS31" s="2"/>
      <c r="EP31" s="2" t="n">
        <v>14.1372</v>
      </c>
      <c r="EQ31" s="2" t="n">
        <v>3.16009</v>
      </c>
      <c r="ER31" s="2" t="n">
        <v>52.9916</v>
      </c>
      <c r="ES31" s="2" t="n">
        <v>49.8474</v>
      </c>
      <c r="ET31" s="2" t="n">
        <v>5.5769</v>
      </c>
      <c r="EU31" s="2" t="n">
        <v>67.9409</v>
      </c>
      <c r="EV31" s="2" t="n">
        <v>1.59838</v>
      </c>
      <c r="EW31" s="2" t="n">
        <v>3.89273</v>
      </c>
      <c r="EX31" s="2" t="n">
        <v>2.24253</v>
      </c>
      <c r="EY31" s="2" t="n">
        <v>2.04744</v>
      </c>
      <c r="EZ31" s="2" t="n">
        <v>93.4304</v>
      </c>
      <c r="FA31" s="2" t="n">
        <v>13.8623</v>
      </c>
      <c r="FB31" s="2" t="n">
        <v>10.8312</v>
      </c>
      <c r="FC31" s="2" t="n">
        <v>12.2332</v>
      </c>
      <c r="FD31" s="2" t="n">
        <v>1.29081</v>
      </c>
      <c r="FE31" s="2" t="n">
        <v>0.159556</v>
      </c>
      <c r="FF31" s="2" t="n">
        <v>4.63404</v>
      </c>
      <c r="FG31" s="2" t="n">
        <v>7.12974</v>
      </c>
      <c r="FH31" s="2" t="n">
        <v>94.9747</v>
      </c>
    </row>
    <row r="32" customFormat="false" ht="12.8" hidden="false" customHeight="false" outlineLevel="0" collapsed="false">
      <c r="B32" s="14"/>
      <c r="C32" s="2"/>
      <c r="CP32" s="10"/>
      <c r="DK32" s="2"/>
      <c r="DL32" s="2"/>
      <c r="DM32" s="2"/>
      <c r="DN32" s="2"/>
      <c r="DO32" s="2"/>
      <c r="DP32" s="2"/>
      <c r="DQ32" s="2" t="s">
        <v>22</v>
      </c>
      <c r="DR32" s="2" t="s">
        <v>24</v>
      </c>
      <c r="DS32" s="2" t="s">
        <v>26</v>
      </c>
      <c r="DT32" s="2" t="s">
        <v>28</v>
      </c>
      <c r="DU32" s="2" t="s">
        <v>30</v>
      </c>
      <c r="DV32" s="2" t="s">
        <v>32</v>
      </c>
      <c r="DW32" s="2" t="s">
        <v>34</v>
      </c>
      <c r="DX32" s="2" t="s">
        <v>36</v>
      </c>
      <c r="DY32" s="2" t="s">
        <v>38</v>
      </c>
      <c r="DZ32" s="2" t="s">
        <v>40</v>
      </c>
      <c r="EA32" s="2" t="s">
        <v>42</v>
      </c>
      <c r="EB32" s="2" t="s">
        <v>44</v>
      </c>
      <c r="EC32" s="2" t="s">
        <v>46</v>
      </c>
      <c r="ED32" s="2" t="s">
        <v>48</v>
      </c>
      <c r="EE32" s="2" t="s">
        <v>50</v>
      </c>
      <c r="EF32" s="2" t="s">
        <v>52</v>
      </c>
      <c r="EG32" s="2" t="s">
        <v>55</v>
      </c>
      <c r="EH32" s="2" t="s">
        <v>57</v>
      </c>
      <c r="EI32" s="2" t="s">
        <v>61</v>
      </c>
      <c r="EJ32" s="2" t="s">
        <v>62</v>
      </c>
      <c r="EP32" s="2" t="n">
        <v>15.3004</v>
      </c>
      <c r="EQ32" s="2" t="n">
        <v>4.32435</v>
      </c>
      <c r="ER32" s="2" t="n">
        <v>73.4062</v>
      </c>
      <c r="ES32" s="2" t="n">
        <v>61.928</v>
      </c>
      <c r="ET32" s="2" t="n">
        <v>8.27592</v>
      </c>
      <c r="EU32" s="2" t="n">
        <v>82.2863</v>
      </c>
      <c r="EV32" s="2" t="n">
        <v>1.79759</v>
      </c>
      <c r="EW32" s="2" t="n">
        <v>4.75267</v>
      </c>
      <c r="EX32" s="2" t="n">
        <v>4.27537</v>
      </c>
      <c r="EY32" s="2" t="n">
        <v>3.59298</v>
      </c>
      <c r="EZ32" s="2" t="n">
        <v>110.981</v>
      </c>
      <c r="FA32" s="2" t="n">
        <v>18.7704</v>
      </c>
      <c r="FB32" s="2" t="n">
        <v>13.0476</v>
      </c>
      <c r="FC32" s="2" t="n">
        <v>13.3279</v>
      </c>
      <c r="FD32" s="2" t="n">
        <v>1.75907</v>
      </c>
      <c r="FE32" s="2" t="n">
        <v>0.235514</v>
      </c>
      <c r="FF32" s="2" t="n">
        <v>6.19422</v>
      </c>
      <c r="FG32" s="2" t="n">
        <v>7.95587</v>
      </c>
      <c r="FH32" s="2" t="n">
        <v>112.326</v>
      </c>
    </row>
    <row r="33" customFormat="false" ht="12.8" hidden="false" customHeight="false" outlineLevel="0" collapsed="false">
      <c r="B33" s="14"/>
      <c r="C33" s="2"/>
      <c r="CP33" s="10"/>
      <c r="DK33" s="2"/>
      <c r="DL33" s="2"/>
      <c r="DM33" s="2"/>
      <c r="DN33" s="2"/>
      <c r="DO33" s="2"/>
      <c r="DP33" s="2" t="n">
        <v>2008</v>
      </c>
      <c r="DQ33" s="2" t="n">
        <v>7.41443</v>
      </c>
      <c r="DR33" s="2" t="n">
        <v>3.50348</v>
      </c>
      <c r="DS33" s="2" t="n">
        <v>23.1999</v>
      </c>
      <c r="DT33" s="2" t="n">
        <v>15.3779</v>
      </c>
      <c r="DU33" s="2" t="n">
        <v>4.48453</v>
      </c>
      <c r="DV33" s="2" t="n">
        <v>22.0684</v>
      </c>
      <c r="DW33" s="2" t="n">
        <v>1.31229</v>
      </c>
      <c r="DX33" s="2" t="n">
        <v>2.50155</v>
      </c>
      <c r="DY33" s="2" t="n">
        <v>29.5685</v>
      </c>
      <c r="DZ33" s="2" t="n">
        <v>1.61835</v>
      </c>
      <c r="EA33" s="2" t="n">
        <v>3.01141</v>
      </c>
      <c r="EB33" s="2" t="n">
        <v>58.6839</v>
      </c>
      <c r="EC33" s="2" t="n">
        <v>3.57829</v>
      </c>
      <c r="ED33" s="2" t="n">
        <v>10.7233</v>
      </c>
      <c r="EE33" s="2" t="n">
        <v>31.7052</v>
      </c>
      <c r="EF33" s="2" t="n">
        <v>1.91746</v>
      </c>
      <c r="EG33" s="2" t="n">
        <v>2.91565</v>
      </c>
      <c r="EH33" s="2" t="n">
        <v>7.48117</v>
      </c>
      <c r="EI33" s="2" t="n">
        <v>20.9635</v>
      </c>
      <c r="EJ33" s="2" t="n">
        <v>39.5641</v>
      </c>
      <c r="EP33" s="2" t="n">
        <v>14.4473</v>
      </c>
      <c r="EQ33" s="2" t="n">
        <v>5.33284</v>
      </c>
      <c r="ER33" s="2" t="n">
        <v>73.7139</v>
      </c>
      <c r="ES33" s="2" t="n">
        <v>62.4251</v>
      </c>
      <c r="ET33" s="2" t="n">
        <v>9.00908</v>
      </c>
      <c r="EU33" s="2" t="n">
        <v>87.7023</v>
      </c>
      <c r="EV33" s="2" t="n">
        <v>1.83155</v>
      </c>
      <c r="EW33" s="2" t="n">
        <v>5.29404</v>
      </c>
      <c r="EX33" s="2" t="n">
        <v>6.58127</v>
      </c>
      <c r="EY33" s="2" t="n">
        <v>4.04654</v>
      </c>
      <c r="EZ33" s="2" t="n">
        <v>121.152</v>
      </c>
      <c r="FA33" s="2" t="n">
        <v>20.5486</v>
      </c>
      <c r="FB33" s="2" t="n">
        <v>15.3229</v>
      </c>
      <c r="FC33" s="2" t="n">
        <v>11.755</v>
      </c>
      <c r="FD33" s="2" t="n">
        <v>1.80403</v>
      </c>
      <c r="FE33" s="2" t="n">
        <v>0.303415</v>
      </c>
      <c r="FF33" s="2" t="n">
        <v>7.22438</v>
      </c>
      <c r="FG33" s="2" t="n">
        <v>7.94229</v>
      </c>
      <c r="FH33" s="2" t="n">
        <v>119.817</v>
      </c>
    </row>
    <row r="34" customFormat="false" ht="12.8" hidden="false" customHeight="false" outlineLevel="0" collapsed="false">
      <c r="B34" s="14"/>
      <c r="C34" s="2"/>
      <c r="BR34" s="33" t="s">
        <v>79</v>
      </c>
      <c r="BS34" s="33"/>
      <c r="BT34" s="33"/>
      <c r="BU34" s="2" t="s">
        <v>80</v>
      </c>
      <c r="CP34" s="10"/>
      <c r="DK34" s="2"/>
      <c r="DL34" s="2"/>
      <c r="DM34" s="2"/>
      <c r="DN34" s="2"/>
      <c r="DO34" s="2"/>
      <c r="DP34" s="2" t="n">
        <v>2009</v>
      </c>
      <c r="DQ34" s="2" t="n">
        <v>8.74747</v>
      </c>
      <c r="DR34" s="2" t="n">
        <v>3.81853</v>
      </c>
      <c r="DS34" s="2" t="n">
        <v>43.9741</v>
      </c>
      <c r="DT34" s="2" t="n">
        <v>20.8675</v>
      </c>
      <c r="DU34" s="2" t="n">
        <v>8.04828</v>
      </c>
      <c r="DV34" s="2" t="n">
        <v>27.0124</v>
      </c>
      <c r="DW34" s="2" t="n">
        <v>1.84303</v>
      </c>
      <c r="DX34" s="2" t="n">
        <v>2.98824</v>
      </c>
      <c r="DY34" s="2" t="n">
        <v>35.6531</v>
      </c>
      <c r="DZ34" s="2" t="n">
        <v>1.9129</v>
      </c>
      <c r="EA34" s="2" t="n">
        <v>3.59105</v>
      </c>
      <c r="EB34" s="2" t="n">
        <v>61.4687</v>
      </c>
      <c r="EC34" s="2" t="n">
        <v>3.86854</v>
      </c>
      <c r="ED34" s="2" t="n">
        <v>10.1286</v>
      </c>
      <c r="EE34" s="2" t="n">
        <v>33.1116</v>
      </c>
      <c r="EF34" s="2" t="n">
        <v>2.09561</v>
      </c>
      <c r="EG34" s="2" t="n">
        <v>3.25018</v>
      </c>
      <c r="EH34" s="2" t="n">
        <v>9.58949</v>
      </c>
      <c r="EI34" s="2" t="n">
        <v>22.0332</v>
      </c>
      <c r="EJ34" s="2" t="n">
        <v>31.9371</v>
      </c>
      <c r="EP34" s="2" t="n">
        <v>13.6362</v>
      </c>
      <c r="EQ34" s="2" t="n">
        <v>5.66221</v>
      </c>
      <c r="ER34" s="2" t="n">
        <v>69.1463</v>
      </c>
      <c r="ES34" s="2" t="n">
        <v>57.7257</v>
      </c>
      <c r="ET34" s="2" t="n">
        <v>8.37296</v>
      </c>
      <c r="EU34" s="2" t="n">
        <v>50.5333</v>
      </c>
      <c r="EV34" s="2" t="n">
        <v>1.74347</v>
      </c>
      <c r="EW34" s="2" t="n">
        <v>5.65848</v>
      </c>
      <c r="EX34" s="2" t="n">
        <v>6.16396</v>
      </c>
      <c r="EY34" s="2" t="n">
        <v>3.86462</v>
      </c>
      <c r="EZ34" s="2" t="n">
        <v>127.819</v>
      </c>
      <c r="FA34" s="2" t="n">
        <v>17.4023</v>
      </c>
      <c r="FB34" s="2" t="n">
        <v>14.5366</v>
      </c>
      <c r="FC34" s="2" t="n">
        <v>7.51438</v>
      </c>
      <c r="FD34" s="2" t="n">
        <v>1.98061</v>
      </c>
      <c r="FE34" s="2" t="n">
        <v>0.344724</v>
      </c>
      <c r="FF34" s="2" t="n">
        <v>8.20996</v>
      </c>
      <c r="FG34" s="2" t="n">
        <v>7.85717</v>
      </c>
      <c r="FH34" s="2" t="n">
        <v>116.712</v>
      </c>
    </row>
    <row r="35" customFormat="false" ht="12.8" hidden="false" customHeight="false" outlineLevel="0" collapsed="false">
      <c r="B35" s="14"/>
      <c r="C35" s="2"/>
      <c r="BR35" s="2" t="s">
        <v>81</v>
      </c>
      <c r="BV35" s="2" t="s">
        <v>82</v>
      </c>
      <c r="BW35" s="2" t="n">
        <v>15465</v>
      </c>
      <c r="BX35" s="2" t="s">
        <v>83</v>
      </c>
      <c r="CP35" s="10"/>
      <c r="DK35" s="2"/>
      <c r="DM35" s="2"/>
      <c r="DN35" s="2"/>
      <c r="DO35" s="2"/>
      <c r="DP35" s="2" t="n">
        <v>2010</v>
      </c>
      <c r="DQ35" s="2" t="n">
        <v>8.90161</v>
      </c>
      <c r="DR35" s="2" t="n">
        <v>3.90887</v>
      </c>
      <c r="DS35" s="2" t="n">
        <v>42.6101</v>
      </c>
      <c r="DT35" s="2" t="n">
        <v>19.5275</v>
      </c>
      <c r="DU35" s="2" t="n">
        <v>9.14833</v>
      </c>
      <c r="DV35" s="2" t="n">
        <v>27.7841</v>
      </c>
      <c r="DW35" s="2" t="n">
        <v>2.16177</v>
      </c>
      <c r="DX35" s="2" t="n">
        <v>3.41118</v>
      </c>
      <c r="DY35" s="2" t="n">
        <v>36.5727</v>
      </c>
      <c r="DZ35" s="2" t="n">
        <v>2.87226</v>
      </c>
      <c r="EA35" s="2" t="n">
        <v>2.87612</v>
      </c>
      <c r="EB35" s="2" t="n">
        <v>63.8558</v>
      </c>
      <c r="EC35" s="2" t="n">
        <v>4.12876</v>
      </c>
      <c r="ED35" s="2" t="n">
        <v>10.0443</v>
      </c>
      <c r="EE35" s="2" t="n">
        <v>32.6148</v>
      </c>
      <c r="EF35" s="2" t="n">
        <v>1.69869</v>
      </c>
      <c r="EG35" s="2" t="n">
        <v>3.60243</v>
      </c>
      <c r="EH35" s="2" t="n">
        <v>10.1046</v>
      </c>
      <c r="EI35" s="2" t="n">
        <v>22.0316</v>
      </c>
      <c r="EJ35" s="2" t="n">
        <v>31.9063</v>
      </c>
      <c r="EP35" s="2" t="n">
        <v>14.0682</v>
      </c>
      <c r="EQ35" s="2" t="n">
        <v>6.92573</v>
      </c>
      <c r="ER35" s="2" t="n">
        <v>75.4844</v>
      </c>
      <c r="ES35" s="2" t="n">
        <v>59.6902</v>
      </c>
      <c r="ET35" s="2" t="n">
        <v>9.83156</v>
      </c>
      <c r="EU35" s="2" t="n">
        <v>53.6941</v>
      </c>
      <c r="EV35" s="2" t="n">
        <v>1.78453</v>
      </c>
      <c r="EW35" s="2" t="n">
        <v>6.62592</v>
      </c>
      <c r="EX35" s="2" t="n">
        <v>7.62996</v>
      </c>
      <c r="EY35" s="2" t="n">
        <v>4.28784</v>
      </c>
      <c r="EZ35" s="2" t="n">
        <v>145.116</v>
      </c>
      <c r="FA35" s="2" t="n">
        <v>19.0337</v>
      </c>
      <c r="FB35" s="2" t="n">
        <v>16.7737</v>
      </c>
      <c r="FC35" s="2" t="n">
        <v>8.59333</v>
      </c>
      <c r="FD35" s="2" t="n">
        <v>2.26993</v>
      </c>
      <c r="FE35" s="2" t="n">
        <v>0.420238</v>
      </c>
      <c r="FF35" s="2" t="n">
        <v>9.3758</v>
      </c>
      <c r="FG35" s="2" t="n">
        <v>8.37861</v>
      </c>
      <c r="FH35" s="2" t="n">
        <v>123.379</v>
      </c>
    </row>
    <row r="36" customFormat="false" ht="12.8" hidden="false" customHeight="false" outlineLevel="0" collapsed="false">
      <c r="B36" s="14"/>
      <c r="C36" s="2"/>
      <c r="BR36" s="2" t="s">
        <v>84</v>
      </c>
      <c r="BV36" s="2" t="s">
        <v>85</v>
      </c>
      <c r="BW36" s="2" t="n">
        <v>330</v>
      </c>
      <c r="BX36" s="2" t="s">
        <v>86</v>
      </c>
      <c r="CP36" s="10"/>
      <c r="DP36" s="2" t="n">
        <v>2011</v>
      </c>
      <c r="DQ36" s="2" t="n">
        <v>8.56018</v>
      </c>
      <c r="DR36" s="2" t="n">
        <v>3.68213</v>
      </c>
      <c r="DS36" s="2" t="n">
        <v>71.1635</v>
      </c>
      <c r="DT36" s="2" t="n">
        <v>16.7218</v>
      </c>
      <c r="DU36" s="2" t="n">
        <v>8.00599</v>
      </c>
      <c r="DV36" s="2" t="n">
        <v>25.9729</v>
      </c>
      <c r="DW36" s="2" t="n">
        <v>2.07072</v>
      </c>
      <c r="DX36" s="2" t="n">
        <v>3.50754</v>
      </c>
      <c r="DY36" s="2" t="n">
        <v>35.7668</v>
      </c>
      <c r="DZ36" s="2" t="n">
        <v>2.50111</v>
      </c>
      <c r="EA36" s="2" t="n">
        <v>2.56361</v>
      </c>
      <c r="EB36" s="2" t="n">
        <v>66.7335</v>
      </c>
      <c r="EC36" s="2" t="n">
        <v>4.20504</v>
      </c>
      <c r="ED36" s="2" t="n">
        <v>9.32679</v>
      </c>
      <c r="EE36" s="2" t="n">
        <v>29.2366</v>
      </c>
      <c r="EF36" s="2" t="n">
        <v>1.62733</v>
      </c>
      <c r="EG36" s="2" t="n">
        <v>3.47981</v>
      </c>
      <c r="EH36" s="2" t="n">
        <v>9.69355</v>
      </c>
      <c r="EI36" s="2" t="n">
        <v>23.8833</v>
      </c>
      <c r="EJ36" s="2" t="n">
        <v>32.3956</v>
      </c>
      <c r="EP36" s="2" t="n">
        <v>12.7828</v>
      </c>
      <c r="EQ36" s="2" t="n">
        <v>8.31742</v>
      </c>
      <c r="ER36" s="2" t="n">
        <v>75.8731</v>
      </c>
      <c r="ES36" s="2" t="n">
        <v>61.9154</v>
      </c>
      <c r="ET36" s="2" t="n">
        <v>10.8907</v>
      </c>
      <c r="EU36" s="2" t="n">
        <v>56.8118</v>
      </c>
      <c r="EV36" s="2" t="n">
        <v>1.65093</v>
      </c>
      <c r="EW36" s="2" t="n">
        <v>7.38209</v>
      </c>
      <c r="EX36" s="2" t="n">
        <v>8.44948</v>
      </c>
      <c r="EY36" s="2" t="n">
        <v>4.60706</v>
      </c>
      <c r="EZ36" s="2" t="n">
        <v>148.896</v>
      </c>
      <c r="FA36" s="2" t="n">
        <v>18.6886</v>
      </c>
      <c r="FB36" s="2" t="n">
        <v>18.2026</v>
      </c>
      <c r="FC36" s="2" t="n">
        <v>8.90238</v>
      </c>
      <c r="FD36" s="2" t="n">
        <v>2.80588</v>
      </c>
      <c r="FE36" s="2" t="n">
        <v>0.478034</v>
      </c>
      <c r="FF36" s="2" t="n">
        <v>9.70421</v>
      </c>
      <c r="FG36" s="2" t="n">
        <v>9.0764</v>
      </c>
      <c r="FH36" s="2" t="n">
        <v>135.725</v>
      </c>
    </row>
    <row r="37" customFormat="false" ht="12.8" hidden="false" customHeight="false" outlineLevel="0" collapsed="false">
      <c r="B37" s="14"/>
      <c r="C37" s="2"/>
      <c r="BW37" s="24" t="n">
        <f aca="false">SUM(BW35:BW36)</f>
        <v>15795</v>
      </c>
      <c r="BX37" s="2" t="s">
        <v>87</v>
      </c>
      <c r="CP37" s="10"/>
      <c r="DP37" s="2" t="n">
        <v>2012</v>
      </c>
      <c r="DQ37" s="2" t="n">
        <v>9.53569</v>
      </c>
      <c r="DR37" s="2" t="n">
        <v>3.78022</v>
      </c>
      <c r="DS37" s="2" t="n">
        <v>73.0115</v>
      </c>
      <c r="DT37" s="2" t="n">
        <v>18.6252</v>
      </c>
      <c r="DU37" s="2" t="n">
        <v>7.92703</v>
      </c>
      <c r="DV37" s="2" t="n">
        <v>28.188</v>
      </c>
      <c r="DW37" s="2" t="n">
        <v>2.40845</v>
      </c>
      <c r="DX37" s="2" t="n">
        <v>3.82556</v>
      </c>
      <c r="DY37" s="2" t="n">
        <v>37.4214</v>
      </c>
      <c r="DZ37" s="2" t="n">
        <v>2.53209</v>
      </c>
      <c r="EA37" s="2" t="n">
        <v>2.59248</v>
      </c>
      <c r="EB37" s="2" t="n">
        <v>71.5682</v>
      </c>
      <c r="EC37" s="2" t="n">
        <v>4.37469</v>
      </c>
      <c r="ED37" s="2" t="n">
        <v>9.9946</v>
      </c>
      <c r="EE37" s="2" t="n">
        <v>30.9706</v>
      </c>
      <c r="EF37" s="2" t="n">
        <v>1.64322</v>
      </c>
      <c r="EG37" s="2" t="n">
        <v>3.68761</v>
      </c>
      <c r="EH37" s="2" t="n">
        <v>9.97443</v>
      </c>
      <c r="EI37" s="2" t="n">
        <v>24.8536</v>
      </c>
      <c r="EJ37" s="2" t="n">
        <v>31.6896</v>
      </c>
      <c r="EP37" s="2" t="n">
        <v>12.1851</v>
      </c>
      <c r="EQ37" s="2" t="n">
        <v>9.74802</v>
      </c>
      <c r="ER37" s="2" t="n">
        <v>80.0611</v>
      </c>
      <c r="ES37" s="2" t="n">
        <v>67.6069</v>
      </c>
      <c r="ET37" s="2" t="n">
        <v>12.6731</v>
      </c>
      <c r="EU37" s="2" t="n">
        <v>59.6694</v>
      </c>
      <c r="EV37" s="2" t="n">
        <v>1.76107</v>
      </c>
      <c r="EW37" s="2" t="n">
        <v>8.2724</v>
      </c>
      <c r="EX37" s="2" t="n">
        <v>9.82731</v>
      </c>
      <c r="EY37" s="2" t="n">
        <v>5.2472</v>
      </c>
      <c r="EZ37" s="2" t="n">
        <v>173.349</v>
      </c>
      <c r="FA37" s="2" t="n">
        <v>19.9465</v>
      </c>
      <c r="FB37" s="2" t="n">
        <v>8.73185</v>
      </c>
      <c r="FC37" s="2" t="n">
        <v>10.1146</v>
      </c>
      <c r="FD37" s="2" t="n">
        <v>2.7509</v>
      </c>
      <c r="FE37" s="2" t="n">
        <v>0.567233</v>
      </c>
      <c r="FF37" s="2" t="n">
        <v>10.4403</v>
      </c>
      <c r="FG37" s="2" t="n">
        <v>9.69137</v>
      </c>
      <c r="FH37" s="2" t="n">
        <v>136.844</v>
      </c>
    </row>
    <row r="38" customFormat="false" ht="12.8" hidden="false" customHeight="false" outlineLevel="0" collapsed="false">
      <c r="B38" s="14"/>
      <c r="C38" s="2"/>
      <c r="BX38" s="2"/>
      <c r="CP38" s="10"/>
      <c r="DP38" s="2" t="n">
        <v>2013</v>
      </c>
      <c r="DQ38" s="2" t="n">
        <v>9.58169</v>
      </c>
      <c r="DR38" s="2" t="n">
        <v>4.01379</v>
      </c>
      <c r="DS38" s="2" t="n">
        <v>77.7641</v>
      </c>
      <c r="DT38" s="2" t="n">
        <v>17.779</v>
      </c>
      <c r="DU38" s="2" t="n">
        <v>7.66827</v>
      </c>
      <c r="DV38" s="2" t="n">
        <v>30.2458</v>
      </c>
      <c r="DW38" s="2" t="n">
        <v>1.99822</v>
      </c>
      <c r="DX38" s="2" t="n">
        <v>3.94547</v>
      </c>
      <c r="DY38" s="2" t="n">
        <v>39.962</v>
      </c>
      <c r="DZ38" s="2" t="n">
        <v>2.32811</v>
      </c>
      <c r="EA38" s="2" t="n">
        <v>2.46058</v>
      </c>
      <c r="EB38" s="2" t="n">
        <v>67.4636</v>
      </c>
      <c r="EC38" s="2" t="n">
        <v>5.15756</v>
      </c>
      <c r="ED38" s="2" t="n">
        <v>10.1147</v>
      </c>
      <c r="EE38" s="2" t="n">
        <v>31.0762</v>
      </c>
      <c r="EF38" s="2" t="n">
        <v>1.77558</v>
      </c>
      <c r="EG38" s="2" t="n">
        <v>3.58633</v>
      </c>
      <c r="EH38" s="2" t="n">
        <v>9.82129</v>
      </c>
      <c r="EI38" s="2" t="n">
        <v>26.8239</v>
      </c>
      <c r="EJ38" s="2" t="n">
        <v>31.2105</v>
      </c>
      <c r="EP38" s="2" t="n">
        <v>12.044</v>
      </c>
      <c r="EQ38" s="2" t="n">
        <v>10.5425</v>
      </c>
      <c r="ER38" s="2" t="n">
        <v>83.9609</v>
      </c>
      <c r="ES38" s="2" t="n">
        <v>68.5648</v>
      </c>
      <c r="ET38" s="2" t="n">
        <v>14.3478</v>
      </c>
      <c r="EU38" s="2" t="n">
        <v>58.2415</v>
      </c>
      <c r="EV38" s="2" t="n">
        <v>1.73607</v>
      </c>
      <c r="EW38" s="2" t="n">
        <v>8.61717</v>
      </c>
      <c r="EX38" s="2" t="n">
        <v>11.0303</v>
      </c>
      <c r="EY38" s="2" t="n">
        <v>5.82997</v>
      </c>
      <c r="EZ38" s="2" t="n">
        <v>170.42</v>
      </c>
      <c r="FA38" s="2" t="n">
        <v>20.7113</v>
      </c>
      <c r="FB38" s="2" t="n">
        <v>7.92621</v>
      </c>
      <c r="FC38" s="2" t="n">
        <v>10.1018</v>
      </c>
      <c r="FD38" s="2" t="n">
        <v>3.46847</v>
      </c>
      <c r="FE38" s="2" t="n">
        <v>0.670217</v>
      </c>
      <c r="FF38" s="2" t="n">
        <v>10.1556</v>
      </c>
      <c r="FG38" s="2" t="n">
        <v>9.60797</v>
      </c>
      <c r="FH38" s="2" t="n">
        <v>131.879</v>
      </c>
    </row>
    <row r="39" customFormat="false" ht="12.8" hidden="false" customHeight="false" outlineLevel="0" collapsed="false">
      <c r="B39" s="14"/>
      <c r="C39" s="2"/>
      <c r="BR39" s="33" t="s">
        <v>88</v>
      </c>
      <c r="BS39" s="33"/>
      <c r="BT39" s="33"/>
      <c r="BU39" s="33"/>
      <c r="BV39" s="33"/>
      <c r="BW39" s="2" t="s">
        <v>89</v>
      </c>
      <c r="BX39" s="2"/>
      <c r="CP39" s="10"/>
      <c r="DP39" s="2" t="n">
        <v>2014</v>
      </c>
      <c r="DQ39" s="2" t="n">
        <v>10.392</v>
      </c>
      <c r="DR39" s="2" t="n">
        <v>4.22768</v>
      </c>
      <c r="DS39" s="2" t="n">
        <v>69.1767</v>
      </c>
      <c r="DT39" s="2" t="n">
        <v>18.4559</v>
      </c>
      <c r="DU39" s="2" t="n">
        <v>7.73939</v>
      </c>
      <c r="DV39" s="2" t="n">
        <v>32.0767</v>
      </c>
      <c r="DW39" s="2" t="n">
        <v>1.68673</v>
      </c>
      <c r="DX39" s="2" t="n">
        <v>4.35953</v>
      </c>
      <c r="DY39" s="2" t="n">
        <v>43.355</v>
      </c>
      <c r="DZ39" s="2" t="n">
        <v>2.44345</v>
      </c>
      <c r="EA39" s="2" t="n">
        <v>2.79859</v>
      </c>
      <c r="EB39" s="2" t="n">
        <v>76.3324</v>
      </c>
      <c r="EC39" s="2" t="n">
        <v>5.80143</v>
      </c>
      <c r="ED39" s="2" t="n">
        <v>10.3829</v>
      </c>
      <c r="EE39" s="2" t="n">
        <v>31.8069</v>
      </c>
      <c r="EF39" s="2" t="n">
        <v>1.95379</v>
      </c>
      <c r="EG39" s="2" t="n">
        <v>4.03552</v>
      </c>
      <c r="EH39" s="2" t="n">
        <v>10.0686</v>
      </c>
      <c r="EI39" s="2" t="n">
        <v>29.0914</v>
      </c>
      <c r="EJ39" s="2" t="n">
        <v>31.3991</v>
      </c>
      <c r="EP39" s="2" t="n">
        <v>12.6992</v>
      </c>
      <c r="EQ39" s="2" t="n">
        <v>11.4281</v>
      </c>
      <c r="ER39" s="2" t="n">
        <v>90.5408</v>
      </c>
      <c r="ES39" s="2" t="n">
        <v>68.7853</v>
      </c>
      <c r="ET39" s="2" t="n">
        <v>15.9961</v>
      </c>
      <c r="EU39" s="2" t="n">
        <v>59.2036</v>
      </c>
      <c r="EV39" s="2" t="n">
        <v>1.84479</v>
      </c>
      <c r="EW39" s="2" t="n">
        <v>9.27694</v>
      </c>
      <c r="EX39" s="2" t="n">
        <v>12.6538</v>
      </c>
      <c r="EY39" s="2" t="n">
        <v>6.62577</v>
      </c>
      <c r="EZ39" s="2" t="n">
        <v>182.229</v>
      </c>
      <c r="FA39" s="2" t="n">
        <v>20.7635</v>
      </c>
      <c r="FB39" s="2" t="n">
        <v>8.27521</v>
      </c>
      <c r="FC39" s="2" t="n">
        <v>9.9035</v>
      </c>
      <c r="FD39" s="2" t="n">
        <v>4.01723</v>
      </c>
      <c r="FE39" s="2" t="n">
        <v>0.725461</v>
      </c>
      <c r="FF39" s="2" t="n">
        <v>11.1219</v>
      </c>
      <c r="FG39" s="2" t="n">
        <v>9.49172</v>
      </c>
      <c r="FH39" s="2" t="n">
        <v>135.789</v>
      </c>
    </row>
    <row r="40" customFormat="false" ht="12.8" hidden="false" customHeight="false" outlineLevel="0" collapsed="false">
      <c r="B40" s="14"/>
      <c r="C40" s="2"/>
      <c r="BR40" s="2" t="s">
        <v>90</v>
      </c>
      <c r="BS40" s="2" t="s">
        <v>91</v>
      </c>
      <c r="BT40" s="2" t="s">
        <v>92</v>
      </c>
      <c r="BX40" s="2"/>
      <c r="CP40" s="10"/>
      <c r="DP40" s="2" t="n">
        <v>2015</v>
      </c>
      <c r="DQ40" s="2" t="n">
        <v>11.78</v>
      </c>
      <c r="DR40" s="2" t="n">
        <v>4.30509</v>
      </c>
      <c r="DS40" s="2" t="n">
        <v>75.7895</v>
      </c>
      <c r="DT40" s="2" t="n">
        <v>18.9871</v>
      </c>
      <c r="DU40" s="2" t="n">
        <v>8.13586</v>
      </c>
      <c r="DV40" s="2" t="n">
        <v>33.5262</v>
      </c>
      <c r="DW40" s="2" t="n">
        <v>1.63865</v>
      </c>
      <c r="DX40" s="2" t="n">
        <v>4.11608</v>
      </c>
      <c r="DY40" s="2" t="n">
        <v>46.1684</v>
      </c>
      <c r="DZ40" s="2" t="n">
        <v>2.64671</v>
      </c>
      <c r="EA40" s="2" t="n">
        <v>3.0549</v>
      </c>
      <c r="EB40" s="2" t="n">
        <v>70.5976</v>
      </c>
      <c r="EC40" s="2" t="n">
        <v>6.45182</v>
      </c>
      <c r="ED40" s="2" t="n">
        <v>10.0142</v>
      </c>
      <c r="EE40" s="2" t="n">
        <v>30.0123</v>
      </c>
      <c r="EF40" s="2" t="n">
        <v>1.95224</v>
      </c>
      <c r="EG40" s="2" t="n">
        <v>4.44801</v>
      </c>
      <c r="EH40" s="2" t="n">
        <v>8.74645</v>
      </c>
      <c r="EI40" s="2" t="n">
        <v>27.9524</v>
      </c>
      <c r="EJ40" s="2" t="n">
        <v>30.3889</v>
      </c>
      <c r="EP40" s="2" t="n">
        <v>12.834</v>
      </c>
      <c r="EQ40" s="2" t="n">
        <v>12.5324</v>
      </c>
      <c r="ER40" s="2" t="n">
        <v>94.6528</v>
      </c>
      <c r="ES40" s="2" t="n">
        <v>72.0403</v>
      </c>
      <c r="ET40" s="2" t="n">
        <v>17.0846</v>
      </c>
      <c r="EU40" s="2" t="n">
        <v>60.4867</v>
      </c>
      <c r="EV40" s="2" t="n">
        <v>1.87863</v>
      </c>
      <c r="EW40" s="2" t="n">
        <v>9.70883</v>
      </c>
      <c r="EX40" s="2" t="n">
        <v>13.7206</v>
      </c>
      <c r="EY40" s="2" t="n">
        <v>7.13948</v>
      </c>
      <c r="EZ40" s="2" t="n">
        <v>196.866</v>
      </c>
      <c r="FA40" s="2" t="n">
        <v>22.3645</v>
      </c>
      <c r="FB40" s="2" t="n">
        <v>9.0602</v>
      </c>
      <c r="FC40" s="2" t="n">
        <v>10.1236</v>
      </c>
      <c r="FD40" s="2" t="n">
        <v>4.22146</v>
      </c>
      <c r="FE40" s="2" t="n">
        <v>0.761405</v>
      </c>
      <c r="FF40" s="2" t="n">
        <v>11.7576</v>
      </c>
      <c r="FG40" s="2" t="n">
        <v>9.43421</v>
      </c>
      <c r="FH40" s="2" t="n">
        <v>144.565</v>
      </c>
    </row>
    <row r="41" customFormat="false" ht="12.8" hidden="false" customHeight="false" outlineLevel="0" collapsed="false">
      <c r="B41" s="14"/>
      <c r="C41" s="2"/>
      <c r="BR41" s="2" t="s">
        <v>93</v>
      </c>
      <c r="BS41" s="2" t="s">
        <v>94</v>
      </c>
      <c r="BT41" s="2" t="s">
        <v>95</v>
      </c>
      <c r="BX41" s="2"/>
      <c r="CP41" s="10"/>
      <c r="DP41" s="2" t="n">
        <v>2016</v>
      </c>
      <c r="DQ41" s="2" t="n">
        <v>13.3552</v>
      </c>
      <c r="DR41" s="2" t="n">
        <v>4.20178</v>
      </c>
      <c r="DS41" s="2" t="n">
        <v>77.77</v>
      </c>
      <c r="DT41" s="2" t="n">
        <v>21.9013</v>
      </c>
      <c r="DU41" s="2" t="n">
        <v>8.37753</v>
      </c>
      <c r="DV41" s="2" t="n">
        <v>33.8538</v>
      </c>
      <c r="DW41" s="2" t="n">
        <v>1.59866</v>
      </c>
      <c r="DX41" s="2" t="n">
        <v>4.42169</v>
      </c>
      <c r="DY41" s="2" t="n">
        <v>47.9504</v>
      </c>
      <c r="DZ41" s="2" t="n">
        <v>2.4055</v>
      </c>
      <c r="EA41" s="2" t="n">
        <v>4.5368</v>
      </c>
      <c r="EB41" s="2" t="n">
        <v>70.5992</v>
      </c>
      <c r="EC41" s="2" t="n">
        <v>6.4242</v>
      </c>
      <c r="ED41" s="2" t="n">
        <v>9.94785</v>
      </c>
      <c r="EE41" s="2" t="n">
        <v>27.5998</v>
      </c>
      <c r="EF41" s="2" t="n">
        <v>2.19679</v>
      </c>
      <c r="EG41" s="2" t="n">
        <v>4.76858</v>
      </c>
      <c r="EH41" s="2" t="n">
        <v>9.52098</v>
      </c>
      <c r="EI41" s="2" t="n">
        <v>27.9987</v>
      </c>
      <c r="EJ41" s="2" t="n">
        <v>30.8163</v>
      </c>
    </row>
    <row r="42" customFormat="false" ht="12.8" hidden="false" customHeight="false" outlineLevel="0" collapsed="false">
      <c r="B42" s="14"/>
      <c r="C42" s="2"/>
      <c r="BR42" s="2" t="s">
        <v>96</v>
      </c>
      <c r="BS42" s="2" t="s">
        <v>97</v>
      </c>
      <c r="BT42" s="2" t="s">
        <v>98</v>
      </c>
      <c r="BX42" s="2"/>
      <c r="CP42" s="10"/>
      <c r="DP42" s="2" t="n">
        <v>2017</v>
      </c>
      <c r="DQ42" s="2" t="n">
        <v>14.6927</v>
      </c>
      <c r="DR42" s="2" t="n">
        <v>8.66104</v>
      </c>
      <c r="DT42" s="2" t="n">
        <v>23.3338</v>
      </c>
      <c r="DU42" s="2" t="n">
        <v>7.54859</v>
      </c>
      <c r="DV42" s="2" t="n">
        <v>32.3828</v>
      </c>
      <c r="DW42" s="2" t="n">
        <v>1.52999</v>
      </c>
      <c r="DZ42" s="2" t="n">
        <v>2.6106</v>
      </c>
      <c r="EA42" s="2" t="n">
        <v>4.52988</v>
      </c>
      <c r="EB42" s="2" t="n">
        <v>64.989</v>
      </c>
      <c r="EC42" s="2" t="n">
        <v>6.46531</v>
      </c>
      <c r="EE42" s="2" t="n">
        <v>27.6535</v>
      </c>
      <c r="EF42" s="2" t="n">
        <v>2.44314</v>
      </c>
      <c r="EG42" s="2" t="n">
        <v>4.90076</v>
      </c>
      <c r="EH42" s="2" t="n">
        <v>9.31572</v>
      </c>
      <c r="EI42" s="2" t="n">
        <v>27.2599</v>
      </c>
    </row>
    <row r="43" customFormat="false" ht="12.8" hidden="false" customHeight="false" outlineLevel="0" collapsed="false">
      <c r="B43" s="14"/>
      <c r="C43" s="2"/>
      <c r="BR43" s="2" t="s">
        <v>99</v>
      </c>
      <c r="BS43" s="2" t="s">
        <v>100</v>
      </c>
      <c r="BT43" s="2" t="s">
        <v>101</v>
      </c>
      <c r="BX43" s="2"/>
      <c r="CP43" s="10"/>
    </row>
    <row r="44" customFormat="false" ht="12.8" hidden="false" customHeight="false" outlineLevel="0" collapsed="false">
      <c r="B44" s="14"/>
      <c r="C44" s="2"/>
      <c r="BR44" s="2" t="s">
        <v>102</v>
      </c>
      <c r="BS44" s="2" t="s">
        <v>103</v>
      </c>
      <c r="BT44" s="22" t="n">
        <v>660950</v>
      </c>
      <c r="BU44" s="2" t="s">
        <v>104</v>
      </c>
      <c r="BX44" s="2"/>
      <c r="CP44" s="10"/>
    </row>
    <row r="45" customFormat="false" ht="12.8" hidden="false" customHeight="false" outlineLevel="0" collapsed="false">
      <c r="B45" s="14"/>
      <c r="C45" s="2"/>
      <c r="CP45" s="10"/>
    </row>
    <row r="46" customFormat="false" ht="12.8" hidden="false" customHeight="false" outlineLevel="0" collapsed="false">
      <c r="B46" s="14"/>
      <c r="C46" s="2"/>
      <c r="BR46" s="2" t="s">
        <v>105</v>
      </c>
      <c r="BS46" s="2" t="s">
        <v>100</v>
      </c>
      <c r="BT46" s="2" t="s">
        <v>106</v>
      </c>
      <c r="CP46" s="10"/>
      <c r="DQ46" s="2" t="s">
        <v>22</v>
      </c>
      <c r="DR46" s="2" t="s">
        <v>24</v>
      </c>
      <c r="DS46" s="2" t="s">
        <v>26</v>
      </c>
      <c r="DT46" s="2" t="s">
        <v>28</v>
      </c>
      <c r="DU46" s="2" t="s">
        <v>30</v>
      </c>
      <c r="DV46" s="2" t="s">
        <v>32</v>
      </c>
      <c r="DW46" s="2" t="s">
        <v>34</v>
      </c>
      <c r="DX46" s="2" t="s">
        <v>36</v>
      </c>
      <c r="DY46" s="2" t="s">
        <v>38</v>
      </c>
      <c r="DZ46" s="2" t="s">
        <v>40</v>
      </c>
      <c r="EA46" s="2" t="s">
        <v>42</v>
      </c>
      <c r="EB46" s="2" t="s">
        <v>44</v>
      </c>
      <c r="EC46" s="2" t="s">
        <v>46</v>
      </c>
      <c r="ED46" s="2" t="s">
        <v>48</v>
      </c>
      <c r="EE46" s="2" t="s">
        <v>50</v>
      </c>
      <c r="EF46" s="2" t="s">
        <v>52</v>
      </c>
      <c r="EG46" s="2" t="s">
        <v>55</v>
      </c>
      <c r="EH46" s="2" t="s">
        <v>57</v>
      </c>
      <c r="EI46" s="2" t="s">
        <v>61</v>
      </c>
      <c r="EJ46" s="2" t="s">
        <v>62</v>
      </c>
    </row>
    <row r="47" customFormat="false" ht="12.8" hidden="false" customHeight="false" outlineLevel="0" collapsed="false">
      <c r="B47" s="14"/>
      <c r="C47" s="2"/>
      <c r="BR47" s="2" t="s">
        <v>107</v>
      </c>
      <c r="BS47" s="2" t="s">
        <v>103</v>
      </c>
      <c r="BT47" s="2" t="n">
        <v>101766</v>
      </c>
      <c r="BU47" s="2" t="s">
        <v>108</v>
      </c>
      <c r="DP47" s="2" t="n">
        <v>1980</v>
      </c>
      <c r="DS47" s="2" t="n">
        <v>17.0585</v>
      </c>
      <c r="DT47" s="2" t="n">
        <v>1.416</v>
      </c>
      <c r="EB47" s="2" t="n">
        <v>8.18</v>
      </c>
      <c r="EJ47" s="2" t="n">
        <v>22.5775</v>
      </c>
    </row>
    <row r="48" customFormat="false" ht="12.8" hidden="false" customHeight="false" outlineLevel="0" collapsed="false">
      <c r="B48" s="14"/>
      <c r="C48" s="2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P48" s="2" t="n">
        <v>1981</v>
      </c>
      <c r="DS48" s="2" t="n">
        <v>16.299</v>
      </c>
      <c r="DT48" s="2" t="n">
        <v>1.365</v>
      </c>
      <c r="EB48" s="2" t="n">
        <v>8.38</v>
      </c>
      <c r="EJ48" s="2" t="n">
        <v>21.8619</v>
      </c>
    </row>
    <row r="49" customFormat="false" ht="12.8" hidden="false" customHeight="false" outlineLevel="0" collapsed="false">
      <c r="B49" s="14"/>
      <c r="C49" s="2"/>
      <c r="BR49" s="2" t="s">
        <v>109</v>
      </c>
      <c r="BS49" s="2" t="s">
        <v>100</v>
      </c>
      <c r="BT49" s="2" t="s">
        <v>110</v>
      </c>
      <c r="CP49" s="10"/>
      <c r="DP49" s="2" t="n">
        <v>1982</v>
      </c>
      <c r="DS49" s="2" t="n">
        <v>17.7502</v>
      </c>
      <c r="DT49" s="2" t="n">
        <v>2.195</v>
      </c>
      <c r="EB49" s="2" t="n">
        <v>9.03</v>
      </c>
      <c r="EJ49" s="2" t="n">
        <v>23.3148</v>
      </c>
    </row>
    <row r="50" customFormat="false" ht="12.8" hidden="false" customHeight="false" outlineLevel="0" collapsed="false">
      <c r="B50" s="14"/>
      <c r="C50" s="2"/>
      <c r="BR50" s="2" t="s">
        <v>111</v>
      </c>
      <c r="BS50" s="2" t="s">
        <v>103</v>
      </c>
      <c r="BT50" s="2" t="n">
        <v>170437</v>
      </c>
      <c r="BU50" s="2" t="s">
        <v>112</v>
      </c>
      <c r="CP50" s="10"/>
      <c r="DP50" s="2" t="n">
        <v>1983</v>
      </c>
      <c r="DS50" s="2" t="n">
        <v>18.1574</v>
      </c>
      <c r="DT50" s="2" t="n">
        <v>2.396</v>
      </c>
      <c r="EB50" s="2" t="n">
        <v>9.87</v>
      </c>
      <c r="EJ50" s="2" t="n">
        <v>23.856</v>
      </c>
    </row>
    <row r="51" customFormat="false" ht="12.8" hidden="false" customHeight="false" outlineLevel="0" collapsed="false">
      <c r="B51" s="14"/>
      <c r="C51" s="2"/>
      <c r="BT51" s="23" t="n">
        <f aca="false">BT47+BT50</f>
        <v>272203</v>
      </c>
      <c r="BU51" s="2" t="s">
        <v>113</v>
      </c>
      <c r="CP51" s="10"/>
      <c r="DP51" s="2" t="n">
        <v>1984</v>
      </c>
      <c r="DS51" s="2" t="n">
        <v>18.3529</v>
      </c>
      <c r="DT51" s="2" t="n">
        <v>3.114</v>
      </c>
      <c r="EB51" s="2" t="n">
        <v>10.51</v>
      </c>
      <c r="EJ51" s="2" t="n">
        <v>23.4647</v>
      </c>
    </row>
    <row r="52" customFormat="false" ht="12.8" hidden="false" customHeight="false" outlineLevel="0" collapsed="false">
      <c r="CP52" s="10"/>
      <c r="DP52" s="2" t="n">
        <v>1985</v>
      </c>
      <c r="DS52" s="2" t="n">
        <v>19.6627</v>
      </c>
      <c r="DT52" s="2" t="n">
        <v>2.68881</v>
      </c>
      <c r="EB52" s="2" t="n">
        <v>11.3</v>
      </c>
      <c r="EJ52" s="2" t="n">
        <v>25.1838</v>
      </c>
    </row>
    <row r="53" customFormat="false" ht="12.8" hidden="false" customHeight="false" outlineLevel="0" collapsed="false">
      <c r="BR53" s="2" t="s">
        <v>114</v>
      </c>
      <c r="BS53" s="2" t="s">
        <v>100</v>
      </c>
      <c r="BT53" s="2" t="s">
        <v>115</v>
      </c>
      <c r="CP53" s="10"/>
      <c r="DP53" s="2" t="n">
        <v>1986</v>
      </c>
      <c r="DS53" s="2" t="n">
        <v>21.031</v>
      </c>
      <c r="DT53" s="2" t="n">
        <v>3.44079</v>
      </c>
      <c r="EB53" s="2" t="n">
        <v>12.19</v>
      </c>
      <c r="EJ53" s="2" t="n">
        <v>27.4398</v>
      </c>
    </row>
    <row r="54" customFormat="false" ht="12.8" hidden="false" customHeight="false" outlineLevel="0" collapsed="false">
      <c r="BS54" s="2" t="s">
        <v>103</v>
      </c>
      <c r="BT54" s="2" t="n">
        <v>933153</v>
      </c>
      <c r="BU54" s="2" t="s">
        <v>116</v>
      </c>
      <c r="CP54" s="10"/>
      <c r="DP54" s="2" t="n">
        <v>1987</v>
      </c>
      <c r="DS54" s="2" t="n">
        <v>21.1907</v>
      </c>
      <c r="DT54" s="2" t="n">
        <v>3.6621</v>
      </c>
      <c r="EB54" s="2" t="n">
        <v>12.68</v>
      </c>
      <c r="EJ54" s="2" t="n">
        <v>28.9569</v>
      </c>
    </row>
    <row r="55" customFormat="false" ht="12.8" hidden="false" customHeight="false" outlineLevel="0" collapsed="false">
      <c r="BT55" s="24" t="n">
        <f aca="false">BW37</f>
        <v>15795</v>
      </c>
      <c r="BU55" s="2" t="s">
        <v>117</v>
      </c>
      <c r="CP55" s="10"/>
      <c r="DP55" s="2" t="n">
        <v>1988</v>
      </c>
      <c r="DS55" s="2" t="n">
        <v>21.2724</v>
      </c>
      <c r="DT55" s="2" t="n">
        <v>4.0937</v>
      </c>
      <c r="EB55" s="2" t="n">
        <v>13.89</v>
      </c>
      <c r="EJ55" s="2" t="n">
        <v>30.0602</v>
      </c>
    </row>
    <row r="56" customFormat="false" ht="12.8" hidden="false" customHeight="false" outlineLevel="0" collapsed="false">
      <c r="BT56" s="25" t="n">
        <f aca="false">BT54+BT55</f>
        <v>948948</v>
      </c>
      <c r="BU56" s="2" t="s">
        <v>118</v>
      </c>
      <c r="DP56" s="2" t="n">
        <v>1989</v>
      </c>
      <c r="DS56" s="2" t="n">
        <v>22.2609</v>
      </c>
      <c r="DT56" s="2" t="n">
        <v>4.37663</v>
      </c>
      <c r="EB56" s="2" t="n">
        <v>14.79</v>
      </c>
      <c r="EI56" s="2" t="n">
        <v>7.31979</v>
      </c>
      <c r="EJ56" s="2" t="n">
        <v>30.9061</v>
      </c>
    </row>
    <row r="57" customFormat="false" ht="12.8" hidden="false" customHeight="false" outlineLevel="0" collapsed="false">
      <c r="DP57" s="2" t="n">
        <v>1990</v>
      </c>
      <c r="DS57" s="2" t="n">
        <v>20.7382</v>
      </c>
      <c r="DT57" s="2" t="n">
        <v>5.59884</v>
      </c>
      <c r="EB57" s="2" t="n">
        <v>14.79</v>
      </c>
      <c r="EI57" s="2" t="n">
        <v>7.45631</v>
      </c>
      <c r="EJ57" s="2" t="n">
        <v>31.5225</v>
      </c>
    </row>
    <row r="58" customFormat="false" ht="12.8" hidden="false" customHeight="false" outlineLevel="0" collapsed="false">
      <c r="DP58" s="2" t="n">
        <v>1991</v>
      </c>
      <c r="DS58" s="2" t="n">
        <v>22.8844</v>
      </c>
      <c r="DT58" s="2" t="n">
        <v>6.716</v>
      </c>
      <c r="EB58" s="2" t="n">
        <v>17.61</v>
      </c>
      <c r="ED58" s="2" t="n">
        <v>0.953</v>
      </c>
      <c r="EI58" s="2" t="n">
        <v>8.23316</v>
      </c>
      <c r="EJ58" s="2" t="n">
        <v>33.2884</v>
      </c>
    </row>
    <row r="59" customFormat="false" ht="12.8" hidden="false" customHeight="false" outlineLevel="0" collapsed="false">
      <c r="DP59" s="2" t="n">
        <v>1992</v>
      </c>
      <c r="DS59" s="2" t="n">
        <v>24.0182</v>
      </c>
      <c r="DT59" s="2" t="n">
        <v>7.27091</v>
      </c>
      <c r="EB59" s="2" t="n">
        <v>18.75</v>
      </c>
      <c r="ED59" s="2" t="n">
        <v>1.026</v>
      </c>
      <c r="EI59" s="2" t="n">
        <v>8.68505</v>
      </c>
      <c r="EJ59" s="2" t="n">
        <v>33.4117</v>
      </c>
    </row>
    <row r="60" customFormat="false" ht="12.8" hidden="false" customHeight="false" outlineLevel="0" collapsed="false">
      <c r="DP60" s="2" t="n">
        <v>1993</v>
      </c>
      <c r="DS60" s="2" t="n">
        <v>25.2947</v>
      </c>
      <c r="DT60" s="2" t="n">
        <v>8.42833</v>
      </c>
      <c r="EB60" s="2" t="n">
        <v>21.02</v>
      </c>
      <c r="ED60" s="2" t="n">
        <v>1.305</v>
      </c>
      <c r="EI60" s="2" t="n">
        <v>9.90091</v>
      </c>
      <c r="EJ60" s="2" t="n">
        <v>34.8519</v>
      </c>
    </row>
    <row r="61" customFormat="false" ht="12.8" hidden="false" customHeight="false" outlineLevel="0" collapsed="false">
      <c r="DP61" s="2" t="n">
        <v>1994</v>
      </c>
      <c r="DS61" s="2" t="n">
        <v>23.4848</v>
      </c>
      <c r="DT61" s="2" t="n">
        <v>10.295</v>
      </c>
      <c r="EB61" s="2" t="n">
        <v>21.11</v>
      </c>
      <c r="ED61" s="2" t="n">
        <v>1.598</v>
      </c>
      <c r="EI61" s="2" t="n">
        <v>11.3947</v>
      </c>
      <c r="EJ61" s="2" t="n">
        <v>34.766</v>
      </c>
    </row>
    <row r="62" customFormat="false" ht="12.8" hidden="false" customHeight="false" outlineLevel="0" collapsed="false">
      <c r="DP62" s="2" t="n">
        <v>1995</v>
      </c>
      <c r="DS62" s="2" t="n">
        <v>25.2</v>
      </c>
      <c r="DT62" s="2" t="n">
        <v>9.69407</v>
      </c>
      <c r="DV62" s="2" t="n">
        <v>12.7532</v>
      </c>
      <c r="EB62" s="2" t="n">
        <v>49.6545</v>
      </c>
      <c r="ED62" s="2" t="n">
        <v>1.393</v>
      </c>
      <c r="EE62" s="2" t="n">
        <v>9.79641</v>
      </c>
      <c r="EI62" s="2" t="n">
        <v>13.0773</v>
      </c>
      <c r="EJ62" s="2" t="n">
        <v>36.7019</v>
      </c>
    </row>
    <row r="63" customFormat="false" ht="12.8" hidden="false" customHeight="false" outlineLevel="0" collapsed="false">
      <c r="DP63" s="2" t="n">
        <v>1996</v>
      </c>
      <c r="DS63" s="2" t="n">
        <v>25.887</v>
      </c>
      <c r="DT63" s="2" t="n">
        <v>10.8803</v>
      </c>
      <c r="DV63" s="2" t="n">
        <v>15.5614</v>
      </c>
      <c r="EB63" s="2" t="n">
        <v>53.9209</v>
      </c>
      <c r="ED63" s="2" t="n">
        <v>1.78</v>
      </c>
      <c r="EE63" s="2" t="n">
        <v>11.992</v>
      </c>
      <c r="EH63" s="2" t="n">
        <v>4.45587</v>
      </c>
      <c r="EI63" s="2" t="n">
        <v>14.6793</v>
      </c>
      <c r="EJ63" s="2" t="n">
        <v>37.3617</v>
      </c>
    </row>
    <row r="64" customFormat="false" ht="12.8" hidden="false" customHeight="false" outlineLevel="0" collapsed="false">
      <c r="DP64" s="2" t="n">
        <v>1997</v>
      </c>
      <c r="DS64" s="2" t="n">
        <v>25.8474</v>
      </c>
      <c r="DT64" s="2" t="n">
        <v>11.6054</v>
      </c>
      <c r="DV64" s="2" t="n">
        <v>19.3971</v>
      </c>
      <c r="DZ64" s="2" t="n">
        <v>1.25156</v>
      </c>
      <c r="EB64" s="2" t="n">
        <v>57.7608</v>
      </c>
      <c r="ED64" s="2" t="n">
        <v>2.432</v>
      </c>
      <c r="EE64" s="2" t="n">
        <v>15.0552</v>
      </c>
      <c r="EH64" s="2" t="n">
        <v>4.68496</v>
      </c>
      <c r="EI64" s="2" t="n">
        <v>16.3375</v>
      </c>
      <c r="EJ64" s="2" t="n">
        <v>39.1519</v>
      </c>
    </row>
    <row r="65" customFormat="false" ht="12.8" hidden="false" customHeight="false" outlineLevel="0" collapsed="false">
      <c r="DP65" s="2" t="n">
        <v>1998</v>
      </c>
      <c r="DS65" s="2" t="n">
        <v>25.5565</v>
      </c>
      <c r="DT65" s="2" t="n">
        <v>12.8509</v>
      </c>
      <c r="DV65" s="2" t="n">
        <v>21.4035</v>
      </c>
      <c r="DZ65" s="2" t="n">
        <v>1.40556</v>
      </c>
      <c r="EB65" s="2" t="n">
        <v>61.8385</v>
      </c>
      <c r="EC65" s="2" t="n">
        <v>1.65938</v>
      </c>
      <c r="ED65" s="2" t="n">
        <v>3.252</v>
      </c>
      <c r="EE65" s="2" t="n">
        <v>16.6593</v>
      </c>
      <c r="EH65" s="2" t="n">
        <v>4.96374</v>
      </c>
      <c r="EI65" s="2" t="n">
        <v>17.9398</v>
      </c>
      <c r="EJ65" s="2" t="n">
        <v>40.2298</v>
      </c>
    </row>
    <row r="66" customFormat="false" ht="12.8" hidden="false" customHeight="false" outlineLevel="0" collapsed="false">
      <c r="DP66" s="2" t="n">
        <v>1999</v>
      </c>
      <c r="DR66" s="2" t="n">
        <v>2.16325</v>
      </c>
      <c r="DS66" s="2" t="n">
        <v>24.2998</v>
      </c>
      <c r="DT66" s="2" t="n">
        <v>14.6958</v>
      </c>
      <c r="DV66" s="2" t="n">
        <v>32.5875</v>
      </c>
      <c r="DY66" s="2" t="n">
        <v>21.8221</v>
      </c>
      <c r="DZ66" s="2" t="n">
        <v>1.50836</v>
      </c>
      <c r="EB66" s="2" t="n">
        <v>63.6625</v>
      </c>
      <c r="EC66" s="2" t="n">
        <v>2.00836</v>
      </c>
      <c r="ED66" s="2" t="n">
        <v>4.271</v>
      </c>
      <c r="EE66" s="2" t="n">
        <v>18.7695</v>
      </c>
      <c r="EH66" s="2" t="n">
        <v>4.85224</v>
      </c>
      <c r="EI66" s="2" t="n">
        <v>19.2815</v>
      </c>
      <c r="EJ66" s="2" t="n">
        <v>40.8881</v>
      </c>
    </row>
    <row r="67" customFormat="false" ht="12.8" hidden="false" customHeight="false" outlineLevel="0" collapsed="false">
      <c r="DP67" s="2" t="n">
        <v>2000</v>
      </c>
      <c r="DQ67" s="2" t="n">
        <v>3.30408</v>
      </c>
      <c r="DR67" s="2" t="n">
        <v>2.2046</v>
      </c>
      <c r="DS67" s="2" t="n">
        <v>23.9835</v>
      </c>
      <c r="DT67" s="2" t="n">
        <v>15.7075</v>
      </c>
      <c r="DV67" s="2" t="n">
        <v>29.8354</v>
      </c>
      <c r="DY67" s="2" t="n">
        <v>23.7875</v>
      </c>
      <c r="DZ67" s="2" t="n">
        <v>1.55562</v>
      </c>
      <c r="EB67" s="2" t="n">
        <v>61.9021</v>
      </c>
      <c r="EC67" s="2" t="n">
        <v>2.16804</v>
      </c>
      <c r="ED67" s="2" t="n">
        <v>5.07701</v>
      </c>
      <c r="EE67" s="2" t="n">
        <v>19.6885</v>
      </c>
      <c r="EH67" s="2" t="n">
        <v>4.8701</v>
      </c>
      <c r="EI67" s="2" t="n">
        <v>19.6873</v>
      </c>
      <c r="EJ67" s="2" t="n">
        <v>38.9548</v>
      </c>
    </row>
    <row r="68" customFormat="false" ht="12.8" hidden="false" customHeight="false" outlineLevel="0" collapsed="false">
      <c r="DP68" s="2" t="n">
        <v>2001</v>
      </c>
      <c r="DQ68" s="2" t="n">
        <v>3.59462</v>
      </c>
      <c r="DR68" s="2" t="n">
        <v>2.24721</v>
      </c>
      <c r="DS68" s="2" t="n">
        <v>24.1812</v>
      </c>
      <c r="DT68" s="2" t="n">
        <v>17.4274</v>
      </c>
      <c r="DV68" s="2" t="n">
        <v>25.3889</v>
      </c>
      <c r="DX68" s="2" t="n">
        <v>2.04249</v>
      </c>
      <c r="DY68" s="2" t="n">
        <v>24.6537</v>
      </c>
      <c r="DZ68" s="2" t="n">
        <v>1.52663</v>
      </c>
      <c r="EA68" s="2" t="n">
        <v>1.91913</v>
      </c>
      <c r="EB68" s="2" t="n">
        <v>59.2277</v>
      </c>
      <c r="EC68" s="2" t="n">
        <v>2.36585</v>
      </c>
      <c r="ED68" s="2" t="n">
        <v>6.05703</v>
      </c>
      <c r="EE68" s="2" t="n">
        <v>19.0925</v>
      </c>
      <c r="EH68" s="2" t="n">
        <v>5.6425</v>
      </c>
      <c r="EI68" s="2" t="n">
        <v>20.1692</v>
      </c>
      <c r="EJ68" s="2" t="n">
        <v>38.5502</v>
      </c>
    </row>
    <row r="69" customFormat="false" ht="12.8" hidden="false" customHeight="false" outlineLevel="0" collapsed="false">
      <c r="DP69" s="2" t="n">
        <v>2002</v>
      </c>
      <c r="DQ69" s="2" t="n">
        <v>4.17413</v>
      </c>
      <c r="DR69" s="2" t="n">
        <v>2.39805</v>
      </c>
      <c r="DS69" s="2" t="n">
        <v>24.5667</v>
      </c>
      <c r="DT69" s="2" t="n">
        <v>18.1855</v>
      </c>
      <c r="DV69" s="2" t="n">
        <v>24.6343</v>
      </c>
      <c r="DX69" s="2" t="n">
        <v>2.08508</v>
      </c>
      <c r="DY69" s="2" t="n">
        <v>25.4239</v>
      </c>
      <c r="DZ69" s="2" t="n">
        <v>1.49661</v>
      </c>
      <c r="EA69" s="2" t="n">
        <v>2.21649</v>
      </c>
      <c r="EB69" s="2" t="n">
        <v>54.892</v>
      </c>
      <c r="EC69" s="2" t="n">
        <v>2.61597</v>
      </c>
      <c r="ED69" s="2" t="n">
        <v>7.09367</v>
      </c>
      <c r="EE69" s="2" t="n">
        <v>19.8204</v>
      </c>
      <c r="EG69" s="2" t="n">
        <v>3.19878</v>
      </c>
      <c r="EH69" s="2" t="n">
        <v>5.8235</v>
      </c>
      <c r="EI69" s="2" t="n">
        <v>21.1881</v>
      </c>
      <c r="EJ69" s="2" t="n">
        <v>39.0412</v>
      </c>
    </row>
    <row r="70" customFormat="false" ht="12.8" hidden="false" customHeight="false" outlineLevel="0" collapsed="false">
      <c r="DP70" s="2" t="n">
        <v>2003</v>
      </c>
      <c r="DQ70" s="2" t="n">
        <v>4.94686</v>
      </c>
      <c r="DR70" s="2" t="n">
        <v>2.20277</v>
      </c>
      <c r="DS70" s="2" t="n">
        <v>26.0681</v>
      </c>
      <c r="DT70" s="2" t="n">
        <v>22.4092</v>
      </c>
      <c r="DV70" s="2" t="n">
        <v>25.7718</v>
      </c>
      <c r="DX70" s="2" t="n">
        <v>2.25058</v>
      </c>
      <c r="DY70" s="2" t="n">
        <v>27.8433</v>
      </c>
      <c r="DZ70" s="2" t="n">
        <v>1.50688</v>
      </c>
      <c r="EA70" s="2" t="n">
        <v>2.42291</v>
      </c>
      <c r="EB70" s="2" t="n">
        <v>57.1235</v>
      </c>
      <c r="EC70" s="2" t="n">
        <v>3.04813</v>
      </c>
      <c r="ED70" s="2" t="n">
        <v>7.76933</v>
      </c>
      <c r="EE70" s="2" t="n">
        <v>21.3871</v>
      </c>
      <c r="EG70" s="2" t="n">
        <v>3.0078</v>
      </c>
      <c r="EH70" s="2" t="n">
        <v>6.5042</v>
      </c>
      <c r="EI70" s="2" t="n">
        <v>21.7223</v>
      </c>
      <c r="EJ70" s="2" t="n">
        <v>42.171</v>
      </c>
    </row>
    <row r="71" customFormat="false" ht="12.8" hidden="false" customHeight="false" outlineLevel="0" collapsed="false">
      <c r="DP71" s="2" t="n">
        <v>2004</v>
      </c>
      <c r="DQ71" s="2" t="n">
        <v>5.62723</v>
      </c>
      <c r="DR71" s="2" t="n">
        <v>2.31596</v>
      </c>
      <c r="DS71" s="2" t="n">
        <v>26.2377</v>
      </c>
      <c r="DT71" s="2" t="n">
        <v>20.3044</v>
      </c>
      <c r="DV71" s="2" t="n">
        <v>24.548</v>
      </c>
      <c r="DX71" s="2" t="n">
        <v>2.56613</v>
      </c>
      <c r="DY71" s="2" t="n">
        <v>30.7964</v>
      </c>
      <c r="DZ71" s="2" t="n">
        <v>1.40326</v>
      </c>
      <c r="EA71" s="2" t="n">
        <v>2.61931</v>
      </c>
      <c r="EB71" s="2" t="n">
        <v>58.2562</v>
      </c>
      <c r="EC71" s="2" t="n">
        <v>3.14534</v>
      </c>
      <c r="ED71" s="2" t="n">
        <v>8.30573</v>
      </c>
      <c r="EE71" s="2" t="n">
        <v>22.0244</v>
      </c>
      <c r="EG71" s="2" t="n">
        <v>2.12202</v>
      </c>
      <c r="EH71" s="2" t="n">
        <v>7.01271</v>
      </c>
      <c r="EI71" s="2" t="n">
        <v>22.9519</v>
      </c>
      <c r="EJ71" s="2" t="n">
        <v>43.3071</v>
      </c>
    </row>
    <row r="72" customFormat="false" ht="12.8" hidden="false" customHeight="false" outlineLevel="0" collapsed="false">
      <c r="DP72" s="2" t="n">
        <v>2005</v>
      </c>
      <c r="DQ72" s="2" t="n">
        <v>6.16758</v>
      </c>
      <c r="DR72" s="2" t="n">
        <v>2.62723</v>
      </c>
      <c r="DS72" s="2" t="n">
        <v>25.5918</v>
      </c>
      <c r="DT72" s="2" t="n">
        <v>19.6275</v>
      </c>
      <c r="DV72" s="2" t="n">
        <v>26.8513</v>
      </c>
      <c r="DX72" s="2" t="n">
        <v>2.49202</v>
      </c>
      <c r="DY72" s="2" t="n">
        <v>35.8972</v>
      </c>
      <c r="DZ72" s="2" t="n">
        <v>1.38493</v>
      </c>
      <c r="EA72" s="2" t="n">
        <v>2.78631</v>
      </c>
      <c r="EB72" s="2" t="n">
        <v>63.4748</v>
      </c>
      <c r="EC72" s="2" t="n">
        <v>3.55603</v>
      </c>
      <c r="ED72" s="2" t="n">
        <v>9.04236</v>
      </c>
      <c r="EE72" s="2" t="n">
        <v>25.2885</v>
      </c>
      <c r="EF72" s="2" t="n">
        <v>2.69178</v>
      </c>
      <c r="EG72" s="2" t="n">
        <v>2.51238</v>
      </c>
      <c r="EH72" s="2" t="n">
        <v>7.58703</v>
      </c>
      <c r="EI72" s="2" t="n">
        <v>23.7676</v>
      </c>
      <c r="EJ72" s="2" t="n">
        <v>42.9327</v>
      </c>
    </row>
    <row r="73" customFormat="false" ht="12.8" hidden="false" customHeight="false" outlineLevel="0" collapsed="false">
      <c r="DP73" s="2" t="n">
        <v>2006</v>
      </c>
      <c r="DQ73" s="2" t="n">
        <v>6.88103</v>
      </c>
      <c r="DR73" s="2" t="n">
        <v>3.29823</v>
      </c>
      <c r="DS73" s="2" t="n">
        <v>26.071</v>
      </c>
      <c r="DT73" s="2" t="n">
        <v>16.436</v>
      </c>
      <c r="DV73" s="2" t="n">
        <v>27.5435</v>
      </c>
      <c r="DX73" s="2" t="n">
        <v>2.61012</v>
      </c>
      <c r="DY73" s="2" t="n">
        <v>35.2552</v>
      </c>
      <c r="DZ73" s="2" t="n">
        <v>1.42412</v>
      </c>
      <c r="EA73" s="2" t="n">
        <v>3.22497</v>
      </c>
      <c r="EB73" s="2" t="n">
        <v>63.0435</v>
      </c>
      <c r="EC73" s="2" t="n">
        <v>3.41367</v>
      </c>
      <c r="ED73" s="2" t="n">
        <v>10.1501</v>
      </c>
      <c r="EE73" s="2" t="n">
        <v>30.153</v>
      </c>
      <c r="EF73" s="2" t="n">
        <v>2.31662</v>
      </c>
      <c r="EG73" s="2" t="n">
        <v>2.57217</v>
      </c>
      <c r="EH73" s="2" t="n">
        <v>7.52403</v>
      </c>
      <c r="EI73" s="2" t="n">
        <v>22.9079</v>
      </c>
      <c r="EJ73" s="2" t="n">
        <v>43.5846</v>
      </c>
    </row>
    <row r="74" customFormat="false" ht="12.8" hidden="false" customHeight="false" outlineLevel="0" collapsed="false">
      <c r="DP74" s="2" t="n">
        <v>2007</v>
      </c>
      <c r="DQ74" s="2" t="n">
        <v>7.53531</v>
      </c>
      <c r="DR74" s="2" t="n">
        <v>3.41307</v>
      </c>
      <c r="DS74" s="2" t="n">
        <v>25.0724</v>
      </c>
      <c r="DT74" s="2" t="n">
        <v>17.7834</v>
      </c>
      <c r="DU74" s="2" t="n">
        <v>5.03</v>
      </c>
      <c r="DV74" s="2" t="n">
        <v>25.5043</v>
      </c>
      <c r="DX74" s="2" t="n">
        <v>3.03571</v>
      </c>
      <c r="DY74" s="2" t="n">
        <v>31.512</v>
      </c>
      <c r="DZ74" s="2" t="n">
        <v>1.4605</v>
      </c>
      <c r="EA74" s="2" t="n">
        <v>3.40952</v>
      </c>
      <c r="EB74" s="2" t="n">
        <v>61.3815</v>
      </c>
      <c r="EC74" s="2" t="n">
        <v>3.42794</v>
      </c>
      <c r="ED74" s="2" t="n">
        <v>10.6895</v>
      </c>
      <c r="EE74" s="2" t="n">
        <v>31.233</v>
      </c>
      <c r="EF74" s="2" t="n">
        <v>2.12524</v>
      </c>
      <c r="EG74" s="2" t="n">
        <v>2.79771</v>
      </c>
      <c r="EH74" s="2" t="n">
        <v>8.44356</v>
      </c>
      <c r="EI74" s="2" t="n">
        <v>21.3385</v>
      </c>
      <c r="EJ74" s="2" t="n">
        <v>43.8391</v>
      </c>
    </row>
    <row r="75" customFormat="false" ht="12.8" hidden="false" customHeight="false" outlineLevel="0" collapsed="false">
      <c r="DP75" s="2" t="n">
        <v>2008</v>
      </c>
      <c r="DQ75" s="2" t="n">
        <v>7.41443</v>
      </c>
      <c r="DR75" s="2" t="n">
        <v>3.50348</v>
      </c>
      <c r="DS75" s="2" t="n">
        <v>23.1999</v>
      </c>
      <c r="DT75" s="2" t="n">
        <v>15.3779</v>
      </c>
      <c r="DU75" s="2" t="n">
        <v>4.48453</v>
      </c>
      <c r="DV75" s="2" t="n">
        <v>22.0684</v>
      </c>
      <c r="DW75" s="2" t="n">
        <v>1.31229</v>
      </c>
      <c r="DX75" s="2" t="n">
        <v>2.50155</v>
      </c>
      <c r="DY75" s="2" t="n">
        <v>29.5685</v>
      </c>
      <c r="DZ75" s="2" t="n">
        <v>1.61835</v>
      </c>
      <c r="EA75" s="2" t="n">
        <v>3.01141</v>
      </c>
      <c r="EB75" s="2" t="n">
        <v>58.6839</v>
      </c>
      <c r="EC75" s="2" t="n">
        <v>3.57829</v>
      </c>
      <c r="ED75" s="2" t="n">
        <v>10.7233</v>
      </c>
      <c r="EE75" s="2" t="n">
        <v>31.7052</v>
      </c>
      <c r="EF75" s="2" t="n">
        <v>1.91746</v>
      </c>
      <c r="EG75" s="2" t="n">
        <v>2.91565</v>
      </c>
      <c r="EH75" s="2" t="n">
        <v>7.48117</v>
      </c>
      <c r="EI75" s="2" t="n">
        <v>20.9635</v>
      </c>
      <c r="EJ75" s="2" t="n">
        <v>39.5641</v>
      </c>
    </row>
    <row r="76" customFormat="false" ht="12.8" hidden="false" customHeight="false" outlineLevel="0" collapsed="false">
      <c r="DP76" s="2" t="n">
        <v>2009</v>
      </c>
      <c r="DQ76" s="2" t="n">
        <v>8.74747</v>
      </c>
      <c r="DR76" s="2" t="n">
        <v>3.81853</v>
      </c>
      <c r="DS76" s="2" t="n">
        <v>43.9741</v>
      </c>
      <c r="DT76" s="2" t="n">
        <v>20.8675</v>
      </c>
      <c r="DU76" s="2" t="n">
        <v>8.04828</v>
      </c>
      <c r="DV76" s="2" t="n">
        <v>27.0124</v>
      </c>
      <c r="DW76" s="2" t="n">
        <v>1.84303</v>
      </c>
      <c r="DX76" s="2" t="n">
        <v>2.98824</v>
      </c>
      <c r="DY76" s="2" t="n">
        <v>35.6531</v>
      </c>
      <c r="DZ76" s="2" t="n">
        <v>1.9129</v>
      </c>
      <c r="EA76" s="2" t="n">
        <v>3.59105</v>
      </c>
      <c r="EB76" s="2" t="n">
        <v>61.4687</v>
      </c>
      <c r="EC76" s="2" t="n">
        <v>3.86854</v>
      </c>
      <c r="ED76" s="2" t="n">
        <v>10.1286</v>
      </c>
      <c r="EE76" s="2" t="n">
        <v>33.1116</v>
      </c>
      <c r="EF76" s="2" t="n">
        <v>2.09561</v>
      </c>
      <c r="EG76" s="2" t="n">
        <v>3.25018</v>
      </c>
      <c r="EH76" s="2" t="n">
        <v>9.58949</v>
      </c>
      <c r="EI76" s="2" t="n">
        <v>22.0332</v>
      </c>
      <c r="EJ76" s="2" t="n">
        <v>31.9371</v>
      </c>
    </row>
    <row r="77" customFormat="false" ht="12.8" hidden="false" customHeight="false" outlineLevel="0" collapsed="false">
      <c r="DP77" s="2" t="n">
        <v>2010</v>
      </c>
      <c r="DQ77" s="2" t="n">
        <v>8.90161</v>
      </c>
      <c r="DR77" s="2" t="n">
        <v>3.90887</v>
      </c>
      <c r="DS77" s="2" t="n">
        <v>42.6101</v>
      </c>
      <c r="DT77" s="2" t="n">
        <v>19.5275</v>
      </c>
      <c r="DU77" s="2" t="n">
        <v>9.14833</v>
      </c>
      <c r="DV77" s="2" t="n">
        <v>27.7841</v>
      </c>
      <c r="DW77" s="2" t="n">
        <v>2.16177</v>
      </c>
      <c r="DX77" s="2" t="n">
        <v>3.41118</v>
      </c>
      <c r="DY77" s="2" t="n">
        <v>36.5727</v>
      </c>
      <c r="DZ77" s="2" t="n">
        <v>2.87226</v>
      </c>
      <c r="EA77" s="2" t="n">
        <v>2.87612</v>
      </c>
      <c r="EB77" s="2" t="n">
        <v>63.8558</v>
      </c>
      <c r="EC77" s="2" t="n">
        <v>4.12876</v>
      </c>
      <c r="ED77" s="2" t="n">
        <v>10.0443</v>
      </c>
      <c r="EE77" s="2" t="n">
        <v>32.6148</v>
      </c>
      <c r="EF77" s="2" t="n">
        <v>1.69869</v>
      </c>
      <c r="EG77" s="2" t="n">
        <v>3.60243</v>
      </c>
      <c r="EH77" s="2" t="n">
        <v>10.1046</v>
      </c>
      <c r="EI77" s="2" t="n">
        <v>22.0316</v>
      </c>
      <c r="EJ77" s="2" t="n">
        <v>31.9063</v>
      </c>
    </row>
    <row r="78" customFormat="false" ht="12.8" hidden="false" customHeight="false" outlineLevel="0" collapsed="false">
      <c r="DP78" s="2" t="n">
        <v>2011</v>
      </c>
      <c r="DQ78" s="2" t="n">
        <v>8.56018</v>
      </c>
      <c r="DR78" s="2" t="n">
        <v>3.68213</v>
      </c>
      <c r="DS78" s="2" t="n">
        <v>71.1635</v>
      </c>
      <c r="DT78" s="2" t="n">
        <v>16.7218</v>
      </c>
      <c r="DU78" s="2" t="n">
        <v>8.00599</v>
      </c>
      <c r="DV78" s="2" t="n">
        <v>25.9729</v>
      </c>
      <c r="DW78" s="2" t="n">
        <v>2.07072</v>
      </c>
      <c r="DX78" s="2" t="n">
        <v>3.50754</v>
      </c>
      <c r="DY78" s="2" t="n">
        <v>35.7668</v>
      </c>
      <c r="DZ78" s="2" t="n">
        <v>2.50111</v>
      </c>
      <c r="EA78" s="2" t="n">
        <v>2.56361</v>
      </c>
      <c r="EB78" s="2" t="n">
        <v>66.7335</v>
      </c>
      <c r="EC78" s="2" t="n">
        <v>4.20504</v>
      </c>
      <c r="ED78" s="2" t="n">
        <v>9.32679</v>
      </c>
      <c r="EE78" s="2" t="n">
        <v>29.2366</v>
      </c>
      <c r="EF78" s="2" t="n">
        <v>1.62733</v>
      </c>
      <c r="EG78" s="2" t="n">
        <v>3.47981</v>
      </c>
      <c r="EH78" s="2" t="n">
        <v>9.69355</v>
      </c>
      <c r="EI78" s="2" t="n">
        <v>23.8833</v>
      </c>
      <c r="EJ78" s="2" t="n">
        <v>32.3956</v>
      </c>
    </row>
    <row r="79" customFormat="false" ht="12.8" hidden="false" customHeight="false" outlineLevel="0" collapsed="false">
      <c r="DP79" s="2" t="n">
        <v>2012</v>
      </c>
      <c r="DQ79" s="2" t="n">
        <v>9.53569</v>
      </c>
      <c r="DR79" s="2" t="n">
        <v>3.78022</v>
      </c>
      <c r="DS79" s="2" t="n">
        <v>73.0115</v>
      </c>
      <c r="DT79" s="2" t="n">
        <v>18.6252</v>
      </c>
      <c r="DU79" s="2" t="n">
        <v>7.92703</v>
      </c>
      <c r="DV79" s="2" t="n">
        <v>28.188</v>
      </c>
      <c r="DW79" s="2" t="n">
        <v>2.40845</v>
      </c>
      <c r="DX79" s="2" t="n">
        <v>3.82556</v>
      </c>
      <c r="DY79" s="2" t="n">
        <v>37.4214</v>
      </c>
      <c r="DZ79" s="2" t="n">
        <v>2.53209</v>
      </c>
      <c r="EA79" s="2" t="n">
        <v>2.59248</v>
      </c>
      <c r="EB79" s="2" t="n">
        <v>71.5682</v>
      </c>
      <c r="EC79" s="2" t="n">
        <v>4.37469</v>
      </c>
      <c r="ED79" s="2" t="n">
        <v>9.9946</v>
      </c>
      <c r="EE79" s="2" t="n">
        <v>30.9706</v>
      </c>
      <c r="EF79" s="2" t="n">
        <v>1.64322</v>
      </c>
      <c r="EG79" s="2" t="n">
        <v>3.68761</v>
      </c>
      <c r="EH79" s="2" t="n">
        <v>9.97443</v>
      </c>
      <c r="EI79" s="2" t="n">
        <v>24.8536</v>
      </c>
      <c r="EJ79" s="2" t="n">
        <v>31.6896</v>
      </c>
    </row>
    <row r="80" customFormat="false" ht="12.8" hidden="false" customHeight="false" outlineLevel="0" collapsed="false">
      <c r="DP80" s="2" t="n">
        <v>2013</v>
      </c>
      <c r="DQ80" s="2" t="n">
        <v>9.58169</v>
      </c>
      <c r="DR80" s="2" t="n">
        <v>4.01379</v>
      </c>
      <c r="DS80" s="2" t="n">
        <v>77.7641</v>
      </c>
      <c r="DT80" s="2" t="n">
        <v>17.779</v>
      </c>
      <c r="DU80" s="2" t="n">
        <v>7.66827</v>
      </c>
      <c r="DV80" s="2" t="n">
        <v>30.2458</v>
      </c>
      <c r="DW80" s="2" t="n">
        <v>1.99822</v>
      </c>
      <c r="DX80" s="2" t="n">
        <v>3.94547</v>
      </c>
      <c r="DY80" s="2" t="n">
        <v>39.962</v>
      </c>
      <c r="DZ80" s="2" t="n">
        <v>2.32811</v>
      </c>
      <c r="EA80" s="2" t="n">
        <v>2.46058</v>
      </c>
      <c r="EB80" s="2" t="n">
        <v>67.4636</v>
      </c>
      <c r="EC80" s="2" t="n">
        <v>5.15756</v>
      </c>
      <c r="ED80" s="2" t="n">
        <v>10.1147</v>
      </c>
      <c r="EE80" s="2" t="n">
        <v>31.0762</v>
      </c>
      <c r="EF80" s="2" t="n">
        <v>1.77558</v>
      </c>
      <c r="EG80" s="2" t="n">
        <v>3.58633</v>
      </c>
      <c r="EH80" s="2" t="n">
        <v>9.82129</v>
      </c>
      <c r="EI80" s="2" t="n">
        <v>26.8239</v>
      </c>
      <c r="EJ80" s="2" t="n">
        <v>31.2105</v>
      </c>
    </row>
    <row r="81" customFormat="false" ht="12.8" hidden="false" customHeight="false" outlineLevel="0" collapsed="false">
      <c r="DP81" s="2" t="n">
        <v>2014</v>
      </c>
      <c r="DQ81" s="2" t="n">
        <v>10.392</v>
      </c>
      <c r="DR81" s="2" t="n">
        <v>4.22768</v>
      </c>
      <c r="DS81" s="2" t="n">
        <v>69.1767</v>
      </c>
      <c r="DT81" s="2" t="n">
        <v>18.4559</v>
      </c>
      <c r="DU81" s="2" t="n">
        <v>7.73939</v>
      </c>
      <c r="DV81" s="2" t="n">
        <v>32.0767</v>
      </c>
      <c r="DW81" s="2" t="n">
        <v>1.68673</v>
      </c>
      <c r="DX81" s="2" t="n">
        <v>4.35953</v>
      </c>
      <c r="DY81" s="2" t="n">
        <v>43.355</v>
      </c>
      <c r="DZ81" s="2" t="n">
        <v>2.44345</v>
      </c>
      <c r="EA81" s="2" t="n">
        <v>2.79859</v>
      </c>
      <c r="EB81" s="2" t="n">
        <v>76.3324</v>
      </c>
      <c r="EC81" s="2" t="n">
        <v>5.80143</v>
      </c>
      <c r="ED81" s="2" t="n">
        <v>10.3829</v>
      </c>
      <c r="EE81" s="2" t="n">
        <v>31.8069</v>
      </c>
      <c r="EF81" s="2" t="n">
        <v>1.95379</v>
      </c>
      <c r="EG81" s="2" t="n">
        <v>4.03552</v>
      </c>
      <c r="EH81" s="2" t="n">
        <v>10.0686</v>
      </c>
      <c r="EI81" s="2" t="n">
        <v>29.0914</v>
      </c>
      <c r="EJ81" s="2" t="n">
        <v>31.3991</v>
      </c>
    </row>
    <row r="82" customFormat="false" ht="12.8" hidden="false" customHeight="false" outlineLevel="0" collapsed="false">
      <c r="DP82" s="2" t="n">
        <v>2015</v>
      </c>
      <c r="DQ82" s="2" t="n">
        <v>11.78</v>
      </c>
      <c r="DR82" s="2" t="n">
        <v>4.30509</v>
      </c>
      <c r="DS82" s="2" t="n">
        <v>75.7895</v>
      </c>
      <c r="DT82" s="2" t="n">
        <v>18.9871</v>
      </c>
      <c r="DU82" s="2" t="n">
        <v>8.13586</v>
      </c>
      <c r="DV82" s="2" t="n">
        <v>33.5262</v>
      </c>
      <c r="DW82" s="2" t="n">
        <v>1.63865</v>
      </c>
      <c r="DX82" s="2" t="n">
        <v>4.11608</v>
      </c>
      <c r="DY82" s="2" t="n">
        <v>46.1684</v>
      </c>
      <c r="DZ82" s="2" t="n">
        <v>2.64671</v>
      </c>
      <c r="EA82" s="2" t="n">
        <v>3.0549</v>
      </c>
      <c r="EB82" s="2" t="n">
        <v>70.5976</v>
      </c>
      <c r="EC82" s="2" t="n">
        <v>6.45182</v>
      </c>
      <c r="ED82" s="2" t="n">
        <v>10.0142</v>
      </c>
      <c r="EE82" s="2" t="n">
        <v>30.0123</v>
      </c>
      <c r="EF82" s="2" t="n">
        <v>1.95224</v>
      </c>
      <c r="EG82" s="2" t="n">
        <v>4.44801</v>
      </c>
      <c r="EH82" s="2" t="n">
        <v>8.74645</v>
      </c>
      <c r="EI82" s="2" t="n">
        <v>27.9524</v>
      </c>
      <c r="EJ82" s="2" t="n">
        <v>30.3889</v>
      </c>
    </row>
    <row r="83" customFormat="false" ht="12.8" hidden="false" customHeight="false" outlineLevel="0" collapsed="false">
      <c r="DP83" s="2" t="n">
        <v>2016</v>
      </c>
      <c r="DQ83" s="2" t="n">
        <v>13.3552</v>
      </c>
      <c r="DR83" s="2" t="n">
        <v>4.20178</v>
      </c>
      <c r="DS83" s="2" t="n">
        <v>77.77</v>
      </c>
      <c r="DT83" s="2" t="n">
        <v>21.9013</v>
      </c>
      <c r="DU83" s="2" t="n">
        <v>8.37753</v>
      </c>
      <c r="DV83" s="2" t="n">
        <v>33.8538</v>
      </c>
      <c r="DW83" s="2" t="n">
        <v>1.59866</v>
      </c>
      <c r="DX83" s="2" t="n">
        <v>4.42169</v>
      </c>
      <c r="DY83" s="2" t="n">
        <v>47.9504</v>
      </c>
      <c r="DZ83" s="2" t="n">
        <v>2.4055</v>
      </c>
      <c r="EA83" s="2" t="n">
        <v>4.5368</v>
      </c>
      <c r="EB83" s="2" t="n">
        <v>70.5992</v>
      </c>
      <c r="EC83" s="2" t="n">
        <v>6.4242</v>
      </c>
      <c r="ED83" s="2" t="n">
        <v>9.94785</v>
      </c>
      <c r="EE83" s="2" t="n">
        <v>27.5998</v>
      </c>
      <c r="EF83" s="2" t="n">
        <v>2.19679</v>
      </c>
      <c r="EG83" s="2" t="n">
        <v>4.76858</v>
      </c>
      <c r="EH83" s="2" t="n">
        <v>9.52098</v>
      </c>
      <c r="EI83" s="2" t="n">
        <v>27.9987</v>
      </c>
      <c r="EJ83" s="2" t="n">
        <v>30.8163</v>
      </c>
    </row>
    <row r="84" customFormat="false" ht="12.8" hidden="false" customHeight="false" outlineLevel="0" collapsed="false">
      <c r="DP84" s="2" t="n">
        <v>2017</v>
      </c>
      <c r="DQ84" s="2" t="n">
        <v>14.6927</v>
      </c>
      <c r="DR84" s="2" t="n">
        <v>8.66104</v>
      </c>
      <c r="DT84" s="2" t="n">
        <v>23.3338</v>
      </c>
      <c r="DU84" s="2" t="n">
        <v>7.54859</v>
      </c>
      <c r="DV84" s="2" t="n">
        <v>32.3828</v>
      </c>
      <c r="DW84" s="2" t="n">
        <v>1.52999</v>
      </c>
      <c r="DZ84" s="2" t="n">
        <v>2.6106</v>
      </c>
      <c r="EA84" s="2" t="n">
        <v>4.52988</v>
      </c>
      <c r="EB84" s="2" t="n">
        <v>64.989</v>
      </c>
      <c r="EC84" s="2" t="n">
        <v>6.46531</v>
      </c>
      <c r="EE84" s="2" t="n">
        <v>27.6535</v>
      </c>
      <c r="EF84" s="2" t="n">
        <v>2.44314</v>
      </c>
      <c r="EG84" s="2" t="n">
        <v>4.90076</v>
      </c>
      <c r="EH84" s="2" t="n">
        <v>9.31572</v>
      </c>
      <c r="EI84" s="2" t="n">
        <v>27.2599</v>
      </c>
    </row>
    <row r="87" customFormat="false" ht="12.8" hidden="false" customHeight="false" outlineLevel="0" collapsed="false">
      <c r="DQ87" s="2" t="n">
        <v>1</v>
      </c>
      <c r="DR87" s="2" t="n">
        <v>2</v>
      </c>
      <c r="DS87" s="2" t="n">
        <v>3</v>
      </c>
      <c r="DT87" s="2" t="n">
        <v>4</v>
      </c>
      <c r="DU87" s="2" t="n">
        <v>5</v>
      </c>
      <c r="DV87" s="2" t="n">
        <v>6</v>
      </c>
      <c r="DW87" s="2" t="n">
        <v>7</v>
      </c>
      <c r="DX87" s="2" t="n">
        <v>8</v>
      </c>
      <c r="DY87" s="2" t="n">
        <v>9</v>
      </c>
      <c r="DZ87" s="2" t="n">
        <v>10</v>
      </c>
      <c r="EA87" s="2" t="n">
        <v>11</v>
      </c>
      <c r="EB87" s="2" t="n">
        <v>12</v>
      </c>
      <c r="EC87" s="2" t="n">
        <v>13</v>
      </c>
      <c r="ED87" s="2" t="n">
        <v>14</v>
      </c>
      <c r="EE87" s="2" t="n">
        <v>15</v>
      </c>
      <c r="EF87" s="2" t="n">
        <v>16</v>
      </c>
      <c r="EG87" s="2" t="n">
        <v>17</v>
      </c>
      <c r="EH87" s="2" t="n">
        <v>18</v>
      </c>
      <c r="EI87" s="2" t="n">
        <v>19</v>
      </c>
      <c r="EJ87" s="2" t="n">
        <v>20</v>
      </c>
    </row>
    <row r="88" customFormat="false" ht="12.8" hidden="false" customHeight="false" outlineLevel="0" collapsed="false">
      <c r="DP88" s="2"/>
      <c r="DQ88" s="2" t="s">
        <v>22</v>
      </c>
      <c r="DR88" s="2" t="s">
        <v>24</v>
      </c>
      <c r="DS88" s="2" t="s">
        <v>26</v>
      </c>
      <c r="DT88" s="2" t="s">
        <v>28</v>
      </c>
      <c r="DU88" s="2" t="s">
        <v>30</v>
      </c>
      <c r="DV88" s="2" t="s">
        <v>32</v>
      </c>
      <c r="DW88" s="2" t="s">
        <v>34</v>
      </c>
      <c r="DX88" s="2" t="s">
        <v>36</v>
      </c>
      <c r="DY88" s="2" t="s">
        <v>38</v>
      </c>
      <c r="DZ88" s="2" t="s">
        <v>40</v>
      </c>
      <c r="EA88" s="2" t="s">
        <v>42</v>
      </c>
      <c r="EB88" s="2" t="s">
        <v>44</v>
      </c>
      <c r="EC88" s="2" t="s">
        <v>46</v>
      </c>
      <c r="ED88" s="2" t="s">
        <v>48</v>
      </c>
      <c r="EE88" s="2" t="s">
        <v>50</v>
      </c>
      <c r="EF88" s="2" t="s">
        <v>52</v>
      </c>
      <c r="EG88" s="2" t="s">
        <v>55</v>
      </c>
      <c r="EH88" s="2" t="s">
        <v>57</v>
      </c>
      <c r="EI88" s="2" t="s">
        <v>61</v>
      </c>
      <c r="EJ88" s="2" t="s">
        <v>62</v>
      </c>
    </row>
    <row r="89" customFormat="false" ht="12.8" hidden="false" customHeight="false" outlineLevel="0" collapsed="false">
      <c r="DP89" s="2" t="n">
        <v>2011</v>
      </c>
      <c r="DQ89" s="2" t="n">
        <v>8.56018</v>
      </c>
      <c r="DR89" s="2" t="n">
        <v>3.68213</v>
      </c>
      <c r="DS89" s="2" t="n">
        <v>71.1635</v>
      </c>
      <c r="DT89" s="2" t="n">
        <v>16.7218</v>
      </c>
      <c r="DU89" s="2" t="n">
        <v>8.00599</v>
      </c>
      <c r="DV89" s="2" t="n">
        <v>25.9729</v>
      </c>
      <c r="DW89" s="2" t="n">
        <v>2.07072</v>
      </c>
      <c r="DX89" s="2" t="n">
        <v>3.50754</v>
      </c>
      <c r="DY89" s="2" t="n">
        <v>35.7668</v>
      </c>
      <c r="DZ89" s="2" t="n">
        <v>2.50111</v>
      </c>
      <c r="EA89" s="2" t="n">
        <v>2.56361</v>
      </c>
      <c r="EB89" s="2" t="n">
        <v>66.7335</v>
      </c>
      <c r="EC89" s="2" t="n">
        <v>4.20504</v>
      </c>
      <c r="ED89" s="2" t="n">
        <v>9.32679</v>
      </c>
      <c r="EE89" s="2" t="n">
        <v>29.2366</v>
      </c>
      <c r="EF89" s="2" t="n">
        <v>1.62733</v>
      </c>
      <c r="EG89" s="2" t="n">
        <v>3.47981</v>
      </c>
      <c r="EH89" s="2" t="n">
        <v>9.69355</v>
      </c>
      <c r="EI89" s="2" t="n">
        <v>23.8833</v>
      </c>
      <c r="EJ89" s="2" t="n">
        <v>32.3956</v>
      </c>
    </row>
    <row r="90" customFormat="false" ht="12.8" hidden="false" customHeight="false" outlineLevel="0" collapsed="false">
      <c r="DP90" s="2" t="n">
        <v>2012</v>
      </c>
      <c r="DQ90" s="2" t="n">
        <v>9.53569</v>
      </c>
      <c r="DR90" s="2" t="n">
        <v>3.78022</v>
      </c>
      <c r="DS90" s="2" t="n">
        <v>73.0115</v>
      </c>
      <c r="DT90" s="2" t="n">
        <v>18.6252</v>
      </c>
      <c r="DU90" s="2" t="n">
        <v>7.92703</v>
      </c>
      <c r="DV90" s="2" t="n">
        <v>28.188</v>
      </c>
      <c r="DW90" s="2" t="n">
        <v>2.40845</v>
      </c>
      <c r="DX90" s="2" t="n">
        <v>3.82556</v>
      </c>
      <c r="DY90" s="2" t="n">
        <v>37.4214</v>
      </c>
      <c r="DZ90" s="2" t="n">
        <v>2.53209</v>
      </c>
      <c r="EA90" s="2" t="n">
        <v>2.59248</v>
      </c>
      <c r="EB90" s="2" t="n">
        <v>71.5682</v>
      </c>
      <c r="EC90" s="2" t="n">
        <v>4.37469</v>
      </c>
      <c r="ED90" s="2" t="n">
        <v>9.9946</v>
      </c>
      <c r="EE90" s="2" t="n">
        <v>30.9706</v>
      </c>
      <c r="EF90" s="2" t="n">
        <v>1.64322</v>
      </c>
      <c r="EG90" s="2" t="n">
        <v>3.68761</v>
      </c>
      <c r="EH90" s="2" t="n">
        <v>9.97443</v>
      </c>
      <c r="EI90" s="2" t="n">
        <v>24.8536</v>
      </c>
      <c r="EJ90" s="2" t="n">
        <v>31.6896</v>
      </c>
    </row>
    <row r="91" customFormat="false" ht="12.8" hidden="false" customHeight="false" outlineLevel="0" collapsed="false">
      <c r="DP91" s="2" t="n">
        <v>2013</v>
      </c>
      <c r="DQ91" s="2" t="n">
        <v>9.58169</v>
      </c>
      <c r="DR91" s="2" t="n">
        <v>4.01379</v>
      </c>
      <c r="DS91" s="2" t="n">
        <v>77.7641</v>
      </c>
      <c r="DT91" s="2" t="n">
        <v>17.779</v>
      </c>
      <c r="DU91" s="2" t="n">
        <v>7.66827</v>
      </c>
      <c r="DV91" s="2" t="n">
        <v>30.2458</v>
      </c>
      <c r="DW91" s="2" t="n">
        <v>1.99822</v>
      </c>
      <c r="DX91" s="2" t="n">
        <v>3.94547</v>
      </c>
      <c r="DY91" s="2" t="n">
        <v>39.962</v>
      </c>
      <c r="DZ91" s="2" t="n">
        <v>2.32811</v>
      </c>
      <c r="EA91" s="2" t="n">
        <v>2.46058</v>
      </c>
      <c r="EB91" s="2" t="n">
        <v>67.4636</v>
      </c>
      <c r="EC91" s="2" t="n">
        <v>5.15756</v>
      </c>
      <c r="ED91" s="2" t="n">
        <v>10.1147</v>
      </c>
      <c r="EE91" s="2" t="n">
        <v>31.0762</v>
      </c>
      <c r="EF91" s="2" t="n">
        <v>1.77558</v>
      </c>
      <c r="EG91" s="2" t="n">
        <v>3.58633</v>
      </c>
      <c r="EH91" s="2" t="n">
        <v>9.82129</v>
      </c>
      <c r="EI91" s="2" t="n">
        <v>26.8239</v>
      </c>
      <c r="EJ91" s="2" t="n">
        <v>31.2105</v>
      </c>
    </row>
    <row r="92" customFormat="false" ht="12.8" hidden="false" customHeight="false" outlineLevel="0" collapsed="false">
      <c r="DP92" s="2" t="n">
        <v>2014</v>
      </c>
      <c r="DQ92" s="2" t="n">
        <v>10.392</v>
      </c>
      <c r="DR92" s="2" t="n">
        <v>4.22768</v>
      </c>
      <c r="DS92" s="2" t="n">
        <v>69.1767</v>
      </c>
      <c r="DT92" s="2" t="n">
        <v>18.4559</v>
      </c>
      <c r="DU92" s="2" t="n">
        <v>7.73939</v>
      </c>
      <c r="DV92" s="2" t="n">
        <v>32.0767</v>
      </c>
      <c r="DW92" s="2" t="n">
        <v>1.68673</v>
      </c>
      <c r="DX92" s="2" t="n">
        <v>4.35953</v>
      </c>
      <c r="DY92" s="2" t="n">
        <v>43.355</v>
      </c>
      <c r="DZ92" s="2" t="n">
        <v>2.44345</v>
      </c>
      <c r="EA92" s="2" t="n">
        <v>2.79859</v>
      </c>
      <c r="EB92" s="2" t="n">
        <v>76.3324</v>
      </c>
      <c r="EC92" s="2" t="n">
        <v>5.80143</v>
      </c>
      <c r="ED92" s="2" t="n">
        <v>10.3829</v>
      </c>
      <c r="EE92" s="2" t="n">
        <v>31.8069</v>
      </c>
      <c r="EF92" s="2" t="n">
        <v>1.95379</v>
      </c>
      <c r="EG92" s="2" t="n">
        <v>4.03552</v>
      </c>
      <c r="EH92" s="2" t="n">
        <v>10.0686</v>
      </c>
      <c r="EI92" s="2" t="n">
        <v>29.0914</v>
      </c>
      <c r="EJ92" s="2" t="n">
        <v>31.3991</v>
      </c>
    </row>
    <row r="93" customFormat="false" ht="12.8" hidden="false" customHeight="false" outlineLevel="0" collapsed="false">
      <c r="DP93" s="2" t="n">
        <v>2015</v>
      </c>
      <c r="DQ93" s="2" t="n">
        <v>11.78</v>
      </c>
      <c r="DR93" s="2" t="n">
        <v>4.30509</v>
      </c>
      <c r="DS93" s="2" t="n">
        <v>75.7895</v>
      </c>
      <c r="DT93" s="2" t="n">
        <v>18.9871</v>
      </c>
      <c r="DU93" s="2" t="n">
        <v>8.13586</v>
      </c>
      <c r="DV93" s="2" t="n">
        <v>33.5262</v>
      </c>
      <c r="DW93" s="2" t="n">
        <v>1.63865</v>
      </c>
      <c r="DX93" s="2" t="n">
        <v>4.11608</v>
      </c>
      <c r="DY93" s="2" t="n">
        <v>46.1684</v>
      </c>
      <c r="DZ93" s="2" t="n">
        <v>2.64671</v>
      </c>
      <c r="EA93" s="2" t="n">
        <v>3.0549</v>
      </c>
      <c r="EB93" s="2" t="n">
        <v>70.5976</v>
      </c>
      <c r="EC93" s="2" t="n">
        <v>6.45182</v>
      </c>
      <c r="ED93" s="2" t="n">
        <v>10.0142</v>
      </c>
      <c r="EE93" s="2" t="n">
        <v>30.0123</v>
      </c>
      <c r="EF93" s="2" t="n">
        <v>1.95224</v>
      </c>
      <c r="EG93" s="2" t="n">
        <v>4.44801</v>
      </c>
      <c r="EH93" s="2" t="n">
        <v>8.74645</v>
      </c>
      <c r="EI93" s="2" t="n">
        <v>27.9524</v>
      </c>
      <c r="EJ93" s="2" t="n">
        <v>30.3889</v>
      </c>
    </row>
    <row r="94" customFormat="false" ht="12.8" hidden="false" customHeight="false" outlineLevel="0" collapsed="false">
      <c r="DP94" s="2" t="n">
        <v>2016</v>
      </c>
      <c r="DQ94" s="2" t="n">
        <v>13.3552</v>
      </c>
      <c r="DR94" s="2" t="n">
        <v>4.20178</v>
      </c>
      <c r="DS94" s="2" t="n">
        <v>77.77</v>
      </c>
      <c r="DT94" s="2" t="n">
        <v>21.9013</v>
      </c>
      <c r="DU94" s="2" t="n">
        <v>8.37753</v>
      </c>
      <c r="DV94" s="2" t="n">
        <v>33.8538</v>
      </c>
      <c r="DW94" s="2" t="n">
        <v>1.59866</v>
      </c>
      <c r="DX94" s="2" t="n">
        <v>4.42169</v>
      </c>
      <c r="DY94" s="2" t="n">
        <v>47.9504</v>
      </c>
      <c r="DZ94" s="2" t="n">
        <v>2.4055</v>
      </c>
      <c r="EA94" s="2" t="n">
        <v>4.5368</v>
      </c>
      <c r="EB94" s="2" t="n">
        <v>70.5992</v>
      </c>
      <c r="EC94" s="2" t="n">
        <v>6.4242</v>
      </c>
      <c r="ED94" s="2" t="n">
        <v>9.94785</v>
      </c>
      <c r="EE94" s="2" t="n">
        <v>27.5998</v>
      </c>
      <c r="EF94" s="2" t="n">
        <v>2.19679</v>
      </c>
      <c r="EG94" s="2" t="n">
        <v>4.76858</v>
      </c>
      <c r="EH94" s="2" t="n">
        <v>9.52098</v>
      </c>
      <c r="EI94" s="2" t="n">
        <v>27.9987</v>
      </c>
      <c r="EJ94" s="2" t="n">
        <v>30.8163</v>
      </c>
    </row>
    <row r="95" customFormat="false" ht="12.8" hidden="false" customHeight="false" outlineLevel="0" collapsed="false">
      <c r="DP95" s="2" t="n">
        <v>2017</v>
      </c>
      <c r="DQ95" s="2" t="n">
        <v>14.6927</v>
      </c>
      <c r="DR95" s="2" t="n">
        <v>8.66104</v>
      </c>
      <c r="DS95" s="2" t="s">
        <v>119</v>
      </c>
      <c r="DT95" s="2" t="n">
        <v>23.3338</v>
      </c>
      <c r="DU95" s="2" t="n">
        <v>7.54859</v>
      </c>
      <c r="DV95" s="2" t="n">
        <v>32.3828</v>
      </c>
      <c r="DW95" s="2" t="n">
        <v>1.52999</v>
      </c>
      <c r="DX95" s="2" t="s">
        <v>119</v>
      </c>
      <c r="DY95" s="2" t="s">
        <v>119</v>
      </c>
      <c r="DZ95" s="2" t="n">
        <v>2.6106</v>
      </c>
      <c r="EA95" s="2" t="n">
        <v>4.52988</v>
      </c>
      <c r="EB95" s="2" t="n">
        <v>64.989</v>
      </c>
      <c r="EC95" s="2" t="n">
        <v>6.46531</v>
      </c>
      <c r="ED95" s="2" t="s">
        <v>119</v>
      </c>
      <c r="EE95" s="2" t="n">
        <v>27.6535</v>
      </c>
      <c r="EF95" s="2" t="n">
        <v>2.44314</v>
      </c>
      <c r="EG95" s="2" t="n">
        <v>4.90076</v>
      </c>
      <c r="EH95" s="2" t="n">
        <v>9.31572</v>
      </c>
      <c r="EI95" s="2" t="n">
        <v>27.2599</v>
      </c>
      <c r="EJ95" s="2" t="s">
        <v>119</v>
      </c>
    </row>
    <row r="108" customFormat="false" ht="12.8" hidden="false" customHeight="false" outlineLevel="0" collapsed="false">
      <c r="ED108" s="2" t="s">
        <v>22</v>
      </c>
      <c r="EE108" s="2" t="s">
        <v>24</v>
      </c>
      <c r="EF108" s="2" t="s">
        <v>26</v>
      </c>
      <c r="EG108" s="2" t="s">
        <v>28</v>
      </c>
      <c r="EH108" s="2" t="s">
        <v>30</v>
      </c>
      <c r="EI108" s="2" t="s">
        <v>32</v>
      </c>
      <c r="EJ108" s="2" t="s">
        <v>34</v>
      </c>
      <c r="EK108" s="2" t="s">
        <v>36</v>
      </c>
      <c r="EL108" s="2" t="s">
        <v>38</v>
      </c>
      <c r="EM108" s="2" t="s">
        <v>40</v>
      </c>
      <c r="EN108" s="2" t="s">
        <v>42</v>
      </c>
      <c r="EO108" s="2" t="s">
        <v>44</v>
      </c>
      <c r="EP108" s="2" t="s">
        <v>46</v>
      </c>
      <c r="EQ108" s="2" t="s">
        <v>48</v>
      </c>
      <c r="ER108" s="2" t="s">
        <v>50</v>
      </c>
      <c r="ES108" s="2" t="s">
        <v>52</v>
      </c>
      <c r="ET108" s="2" t="s">
        <v>55</v>
      </c>
      <c r="EU108" s="2" t="s">
        <v>57</v>
      </c>
      <c r="EV108" s="2" t="s">
        <v>61</v>
      </c>
      <c r="EW108" s="2" t="s">
        <v>62</v>
      </c>
    </row>
    <row r="109" customFormat="false" ht="12.8" hidden="false" customHeight="false" outlineLevel="0" collapsed="false">
      <c r="EC109" s="2" t="n">
        <v>2009</v>
      </c>
      <c r="ED109" s="2" t="n">
        <v>39.22</v>
      </c>
      <c r="EE109" s="2" t="n">
        <v>45</v>
      </c>
      <c r="EF109" s="2" t="n">
        <v>80.3</v>
      </c>
      <c r="EG109" s="2" t="n">
        <v>41.56</v>
      </c>
      <c r="EH109" s="2" t="n">
        <v>72.5</v>
      </c>
      <c r="EI109" s="2" t="n">
        <v>82.49</v>
      </c>
      <c r="EJ109" s="2" t="n">
        <v>20.07</v>
      </c>
      <c r="EK109" s="2" t="n">
        <v>6.92</v>
      </c>
      <c r="EL109" s="2" t="n">
        <v>48.83</v>
      </c>
      <c r="EM109" s="2" t="n">
        <v>66.84</v>
      </c>
      <c r="EN109" s="2" t="n">
        <v>59.76</v>
      </c>
      <c r="EO109" s="2" t="n">
        <v>89.63</v>
      </c>
      <c r="EP109" s="2" t="n">
        <v>31.4</v>
      </c>
      <c r="EQ109" s="2" t="n">
        <v>58.97</v>
      </c>
      <c r="ER109" s="2" t="n">
        <v>48.27</v>
      </c>
      <c r="ES109" s="2" t="n">
        <v>29</v>
      </c>
      <c r="ET109" s="2" t="n">
        <v>38.1</v>
      </c>
      <c r="EU109" s="2" t="n">
        <v>70</v>
      </c>
      <c r="EV109" s="2" t="n">
        <v>62.4</v>
      </c>
      <c r="EW109" s="2" t="n">
        <v>71</v>
      </c>
    </row>
    <row r="110" customFormat="false" ht="12.8" hidden="false" customHeight="false" outlineLevel="0" collapsed="false">
      <c r="EC110" s="2" t="n">
        <v>2010</v>
      </c>
      <c r="ED110" s="2" t="n">
        <v>40.65</v>
      </c>
      <c r="EE110" s="2" t="n">
        <v>46.23</v>
      </c>
      <c r="EF110" s="2" t="n">
        <v>80.3</v>
      </c>
      <c r="EG110" s="2" t="n">
        <v>45</v>
      </c>
      <c r="EH110" s="2" t="n">
        <v>74.1</v>
      </c>
      <c r="EI110" s="2" t="n">
        <v>86.89</v>
      </c>
      <c r="EJ110" s="2" t="n">
        <v>26.9</v>
      </c>
      <c r="EK110" s="2" t="n">
        <v>10.92</v>
      </c>
      <c r="EL110" s="2" t="n">
        <v>53.68</v>
      </c>
      <c r="EM110" s="2" t="n">
        <v>68.42</v>
      </c>
      <c r="EN110" s="2" t="n">
        <v>62.12</v>
      </c>
      <c r="EO110" s="2" t="n">
        <v>90.72</v>
      </c>
      <c r="EP110" s="2" t="n">
        <v>34.77</v>
      </c>
      <c r="EQ110" s="2" t="n">
        <v>62.32</v>
      </c>
      <c r="ER110" s="2" t="n">
        <v>53.3</v>
      </c>
      <c r="ES110" s="2" t="n">
        <v>43</v>
      </c>
      <c r="ET110" s="2" t="n">
        <v>40.9</v>
      </c>
      <c r="EU110" s="2" t="n">
        <v>75.71</v>
      </c>
      <c r="EV110" s="2" t="n">
        <v>65.8</v>
      </c>
      <c r="EW110" s="2" t="n">
        <v>71.69</v>
      </c>
    </row>
    <row r="111" customFormat="false" ht="12.8" hidden="false" customHeight="false" outlineLevel="0" collapsed="false">
      <c r="EC111" s="2" t="n">
        <v>2011</v>
      </c>
      <c r="ED111" s="2" t="n">
        <v>45.69</v>
      </c>
      <c r="EE111" s="2" t="n">
        <v>47.9799930506026</v>
      </c>
      <c r="EF111" s="2" t="n">
        <v>83</v>
      </c>
      <c r="EG111" s="2" t="n">
        <v>52.2496072877744</v>
      </c>
      <c r="EH111" s="2" t="n">
        <v>76.5</v>
      </c>
      <c r="EI111" s="2" t="n">
        <v>88.70999491353</v>
      </c>
      <c r="EJ111" s="2" t="n">
        <v>31.52</v>
      </c>
      <c r="EK111" s="2" t="n">
        <v>12.28</v>
      </c>
      <c r="EL111" s="2" t="n">
        <v>54.3899983018814</v>
      </c>
      <c r="EM111" s="2" t="n">
        <v>69.7499545592245</v>
      </c>
      <c r="EN111" s="2" t="n">
        <v>63.6399774002179</v>
      </c>
      <c r="EO111" s="2" t="n">
        <v>91.4199957622284</v>
      </c>
      <c r="EP111" s="2" t="n">
        <v>36.01</v>
      </c>
      <c r="EQ111" s="2" t="n">
        <v>61.94999896898</v>
      </c>
      <c r="ER111" s="2" t="n">
        <v>55.2499968797194</v>
      </c>
      <c r="ES111" s="2" t="n">
        <v>49</v>
      </c>
      <c r="ET111" s="2" t="n">
        <v>42.2</v>
      </c>
      <c r="EU111" s="2" t="n">
        <v>74.4399971746757</v>
      </c>
      <c r="EV111" s="2" t="n">
        <v>67.0899993926581</v>
      </c>
      <c r="EW111" s="2" t="n">
        <v>69.7294607619268</v>
      </c>
    </row>
    <row r="112" customFormat="false" ht="12.8" hidden="false" customHeight="false" outlineLevel="0" collapsed="false">
      <c r="EC112" s="2" t="n">
        <v>2012</v>
      </c>
      <c r="ED112" s="2" t="n">
        <v>48.56</v>
      </c>
      <c r="EE112" s="2" t="n">
        <v>51.8999876658503</v>
      </c>
      <c r="EF112" s="2" t="n">
        <v>83</v>
      </c>
      <c r="EG112" s="2" t="n">
        <v>55.05</v>
      </c>
      <c r="EH112" s="2" t="n">
        <v>78.3899259259259</v>
      </c>
      <c r="EI112" s="2" t="n">
        <v>89.879997974222</v>
      </c>
      <c r="EJ112" s="2" t="n">
        <v>36.94</v>
      </c>
      <c r="EK112" s="2" t="n">
        <v>14.52</v>
      </c>
      <c r="EL112" s="2" t="n">
        <v>55.829997993283</v>
      </c>
      <c r="EM112" s="2" t="n">
        <v>73.1199437663748</v>
      </c>
      <c r="EN112" s="2" t="n">
        <v>67.2299893276414</v>
      </c>
      <c r="EO112" s="2" t="n">
        <v>92.859992359525</v>
      </c>
      <c r="EP112" s="2" t="n">
        <v>38.2</v>
      </c>
      <c r="EQ112" s="2" t="n">
        <v>62.3099972714691</v>
      </c>
      <c r="ER112" s="2" t="n">
        <v>60.3399974868057</v>
      </c>
      <c r="ES112" s="2" t="n">
        <v>63.8</v>
      </c>
      <c r="ET112" s="2" t="n">
        <v>48.1</v>
      </c>
      <c r="EU112" s="2" t="n">
        <v>76.7099901181121</v>
      </c>
      <c r="EV112" s="2" t="n">
        <v>69.8099999420024</v>
      </c>
      <c r="EW112" s="2" t="n">
        <v>74.7</v>
      </c>
    </row>
    <row r="113" customFormat="false" ht="12.8" hidden="false" customHeight="false" outlineLevel="0" collapsed="false">
      <c r="EC113" s="2" t="n">
        <v>2013</v>
      </c>
      <c r="ED113" s="2" t="n">
        <v>51.04</v>
      </c>
      <c r="EE113" s="2" t="n">
        <v>53.0615</v>
      </c>
      <c r="EF113" s="2" t="n">
        <v>85.8</v>
      </c>
      <c r="EG113" s="2" t="n">
        <v>58</v>
      </c>
      <c r="EH113" s="2" t="n">
        <v>80.0043</v>
      </c>
      <c r="EI113" s="2" t="n">
        <v>91.5144</v>
      </c>
      <c r="EJ113" s="2" t="n">
        <v>43.3</v>
      </c>
      <c r="EK113" s="2" t="n">
        <v>14.94</v>
      </c>
      <c r="EL113" s="2" t="n">
        <v>58.4593</v>
      </c>
      <c r="EM113" s="2" t="n">
        <v>75.2344</v>
      </c>
      <c r="EN113" s="2" t="n">
        <v>68.4529</v>
      </c>
      <c r="EO113" s="2" t="n">
        <v>93.9564</v>
      </c>
      <c r="EP113" s="2" t="n">
        <v>39.2</v>
      </c>
      <c r="EQ113" s="2" t="n">
        <v>62.8492</v>
      </c>
      <c r="ER113" s="2" t="n">
        <v>62.0956</v>
      </c>
      <c r="ES113" s="2" t="n">
        <v>67.97</v>
      </c>
      <c r="ET113" s="2" t="n">
        <v>53.450364175</v>
      </c>
      <c r="EU113" s="2" t="n">
        <v>77.8826</v>
      </c>
      <c r="EV113" s="2" t="n">
        <v>71.635</v>
      </c>
      <c r="EW113" s="2" t="n">
        <v>71.4</v>
      </c>
    </row>
    <row r="114" customFormat="false" ht="12.8" hidden="false" customHeight="false" outlineLevel="0" collapsed="false">
      <c r="EC114" s="2" t="n">
        <v>2014</v>
      </c>
      <c r="ED114" s="2" t="n">
        <v>54.5510018796392</v>
      </c>
      <c r="EE114" s="2" t="n">
        <v>55.49</v>
      </c>
      <c r="EF114" s="2" t="n">
        <v>87.12</v>
      </c>
      <c r="EG114" s="2" t="n">
        <v>61.11</v>
      </c>
      <c r="EH114" s="2" t="n">
        <v>84.2415280294352</v>
      </c>
      <c r="EI114" s="2" t="n">
        <v>86.5303927529377</v>
      </c>
      <c r="EJ114" s="2" t="n">
        <v>44</v>
      </c>
      <c r="EK114" s="2" t="n">
        <v>17.14</v>
      </c>
      <c r="EL114" s="2" t="n">
        <v>55.6384602242293</v>
      </c>
      <c r="EM114" s="2" t="n">
        <v>75.83</v>
      </c>
      <c r="EN114" s="2" t="n">
        <v>72.13</v>
      </c>
      <c r="EO114" s="2" t="n">
        <v>91.666666</v>
      </c>
      <c r="EP114" s="2" t="n">
        <v>40.2</v>
      </c>
      <c r="EQ114" s="2" t="n">
        <v>66.6</v>
      </c>
      <c r="ER114" s="2" t="n">
        <v>64.59</v>
      </c>
      <c r="ES114" s="2" t="n">
        <v>70.52</v>
      </c>
      <c r="ET114" s="2" t="n">
        <v>62.0750804639377</v>
      </c>
      <c r="EU114" s="2" t="n">
        <v>79.98</v>
      </c>
      <c r="EV114" s="2" t="n">
        <v>76.19</v>
      </c>
      <c r="EW114" s="2" t="n">
        <v>73</v>
      </c>
    </row>
    <row r="115" customFormat="false" ht="12.8" hidden="false" customHeight="false" outlineLevel="0" collapsed="false">
      <c r="EC115" s="2" t="n">
        <v>2015</v>
      </c>
      <c r="ED115" s="2" t="n">
        <v>58.3279517340924</v>
      </c>
      <c r="EE115" s="2" t="n">
        <v>56.6563</v>
      </c>
      <c r="EF115" s="2" t="n">
        <v>90</v>
      </c>
      <c r="EG115" s="2" t="n">
        <v>76.63</v>
      </c>
      <c r="EH115" s="2" t="n">
        <v>88.4097035040431</v>
      </c>
      <c r="EI115" s="2" t="n">
        <v>86.4221333325445</v>
      </c>
      <c r="EJ115" s="2" t="n">
        <v>47.5697596438736</v>
      </c>
      <c r="EK115" s="2" t="n">
        <v>21.9760677113476</v>
      </c>
      <c r="EL115" s="2" t="n">
        <v>58.1417349568747</v>
      </c>
      <c r="EM115" s="2" t="n">
        <v>79.2006</v>
      </c>
      <c r="EN115" s="2" t="n">
        <v>71.378</v>
      </c>
      <c r="EO115" s="2" t="n">
        <v>91.7241379310345</v>
      </c>
      <c r="EP115" s="2" t="n">
        <v>40.8526009090468</v>
      </c>
      <c r="EQ115" s="2" t="n">
        <v>67.997</v>
      </c>
      <c r="ER115" s="2" t="n">
        <v>68.6329</v>
      </c>
      <c r="ES115" s="2" t="n">
        <v>70.1</v>
      </c>
      <c r="ET115" s="2" t="n">
        <v>65.3170254003801</v>
      </c>
      <c r="EU115" s="2" t="n">
        <v>77.6347</v>
      </c>
      <c r="EV115" s="2" t="n">
        <v>78.6896</v>
      </c>
      <c r="EW115" s="2" t="n">
        <v>74.5542024462761</v>
      </c>
    </row>
    <row r="116" customFormat="false" ht="12.8" hidden="false" customHeight="false" outlineLevel="0" collapsed="false">
      <c r="EC116" s="2" t="n">
        <v>2016</v>
      </c>
      <c r="ED116" s="2" t="n">
        <v>60.87254007</v>
      </c>
      <c r="EE116" s="2" t="n">
        <v>59.82554766</v>
      </c>
      <c r="EF116" s="2" t="n">
        <v>91.16</v>
      </c>
      <c r="EG116" s="2" t="n">
        <v>83.55858602</v>
      </c>
      <c r="EH116" s="2" t="n">
        <v>87.24023275</v>
      </c>
      <c r="EI116" s="2" t="n">
        <v>87.70364996</v>
      </c>
      <c r="EJ116" s="2" t="n">
        <v>58.4592896118725</v>
      </c>
      <c r="EK116" s="2" t="n">
        <v>25.4473537</v>
      </c>
      <c r="EL116" s="2" t="n">
        <v>61.32425277</v>
      </c>
      <c r="EM116" s="2" t="n">
        <v>79.84209778</v>
      </c>
      <c r="EN116" s="2" t="n">
        <v>74.37664556</v>
      </c>
      <c r="EO116" s="2" t="n">
        <v>90.4109589</v>
      </c>
      <c r="EP116" s="2" t="n">
        <v>45.46174069</v>
      </c>
      <c r="EQ116" s="2" t="n">
        <v>73.3007041</v>
      </c>
      <c r="ER116" s="2" t="n">
        <v>70.42356709</v>
      </c>
      <c r="ES116" s="2" t="n">
        <v>73.09143462</v>
      </c>
      <c r="ET116" s="2" t="n">
        <v>67.05684137</v>
      </c>
      <c r="EU116" s="2" t="n">
        <v>80.47585728</v>
      </c>
      <c r="EV116" s="2" t="n">
        <v>80.56133294</v>
      </c>
      <c r="EW116" s="2" t="n">
        <v>85.5444212887222</v>
      </c>
    </row>
    <row r="117" customFormat="false" ht="12.8" hidden="false" customHeight="false" outlineLevel="0" collapsed="false">
      <c r="EC117" s="2" t="n">
        <v>2017</v>
      </c>
      <c r="ED117" s="2" t="n">
        <v>67.47128452</v>
      </c>
      <c r="EE117" s="2" t="n">
        <v>63.41010138</v>
      </c>
      <c r="EF117" s="2" t="n">
        <v>91</v>
      </c>
      <c r="EG117" s="2" t="n">
        <v>82.32748693</v>
      </c>
      <c r="EH117" s="2" t="n">
        <v>88.10245687</v>
      </c>
      <c r="EI117" s="2" t="n">
        <v>87.46892907</v>
      </c>
      <c r="EJ117" s="2" t="n">
        <v>59.7055045962571</v>
      </c>
      <c r="EK117" s="2" t="n">
        <v>32.2924418958799</v>
      </c>
      <c r="EL117" s="2" t="n">
        <v>63.077347</v>
      </c>
      <c r="EM117" s="2" t="n">
        <v>80.114077</v>
      </c>
      <c r="EN117" s="2" t="n">
        <v>77.61525651</v>
      </c>
      <c r="EO117" s="2" t="n">
        <v>93.19727891</v>
      </c>
      <c r="EP117" s="2" t="n">
        <v>48.72763146</v>
      </c>
      <c r="EQ117" s="2" t="n">
        <v>75.98536595</v>
      </c>
      <c r="ER117" s="2" t="n">
        <v>73.79121395</v>
      </c>
      <c r="ES117" s="2" t="n">
        <v>76.00813853</v>
      </c>
      <c r="ET117" s="2" t="n">
        <v>70.33083553</v>
      </c>
      <c r="EU117" s="2" t="n">
        <v>81.62566752</v>
      </c>
      <c r="EV117" s="2" t="n">
        <v>84.6022428</v>
      </c>
      <c r="EW117" s="2" t="n">
        <v>87.2661128245915</v>
      </c>
    </row>
    <row r="118" customFormat="false" ht="12.8" hidden="false" customHeight="false" outlineLevel="0" collapsed="false">
      <c r="EC118" s="2" t="n">
        <v>2018</v>
      </c>
      <c r="ED118" s="2" t="n">
        <v>70.4342825404361</v>
      </c>
      <c r="EE118" s="2" t="n">
        <v>64.78201069118</v>
      </c>
      <c r="EH118" s="2" t="n">
        <v>89.3570077747426</v>
      </c>
      <c r="EI118" s="2" t="n">
        <v>88.8899599985585</v>
      </c>
      <c r="EJ118" s="2" t="n">
        <v>62.7179081736957</v>
      </c>
      <c r="EK118" s="2" t="n">
        <v>39.9046386462913</v>
      </c>
      <c r="EL118" s="2" t="n">
        <v>74.3871829234822</v>
      </c>
      <c r="EM118" s="2" t="n">
        <v>83.5771748630956</v>
      </c>
      <c r="EN118" s="2" t="n">
        <v>79.7225827680518</v>
      </c>
      <c r="EO118" s="2" t="n">
        <v>94.7120737217303</v>
      </c>
      <c r="EP118" s="2" t="n">
        <v>52.5403101713654</v>
      </c>
      <c r="EQ118" s="2" t="n">
        <v>77.5417345350006</v>
      </c>
      <c r="ER118" s="2" t="n">
        <v>74.6609681128324</v>
      </c>
      <c r="ES118" s="2" t="n">
        <v>80.8647214200397</v>
      </c>
      <c r="ET118" s="2" t="n">
        <v>73.360709154564</v>
      </c>
      <c r="EU118" s="2" t="n">
        <v>80.660335563768</v>
      </c>
      <c r="EV118" s="2" t="n">
        <v>86.1072355256591</v>
      </c>
    </row>
  </sheetData>
  <mergeCells count="15">
    <mergeCell ref="H1:M1"/>
    <mergeCell ref="Q1:Z1"/>
    <mergeCell ref="AA1:AJ1"/>
    <mergeCell ref="AK1:AT1"/>
    <mergeCell ref="AU1:BD1"/>
    <mergeCell ref="BE1:BN1"/>
    <mergeCell ref="BO1:BX1"/>
    <mergeCell ref="CD1:CI1"/>
    <mergeCell ref="CR1:DK1"/>
    <mergeCell ref="DP1:DZ1"/>
    <mergeCell ref="ED1:EM1"/>
    <mergeCell ref="ER1:FB1"/>
    <mergeCell ref="G23:M23"/>
    <mergeCell ref="CC23:CI23"/>
    <mergeCell ref="CK23:CM23"/>
  </mergeCells>
  <hyperlinks>
    <hyperlink ref="CK24" r:id="rId1" display="http://hdr.undp.org/en/data"/>
  </hyperlinks>
  <printOptions headings="false" gridLines="true" gridLinesSet="true" horizontalCentered="false" verticalCentered="false"/>
  <pageMargins left="0.7875" right="0.7875" top="1.06319444444444" bottom="1.06319444444444" header="0.511805555555555" footer="0.51180555555555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17" activeCellId="0" sqref="Z17"/>
    </sheetView>
  </sheetViews>
  <sheetFormatPr defaultColWidth="8.7421875" defaultRowHeight="13.2" zeroHeight="false" outlineLevelRow="0" outlineLevelCol="0"/>
  <cols>
    <col collapsed="false" customWidth="true" hidden="false" outlineLevel="0" max="1" min="1" style="2" width="16.79"/>
    <col collapsed="false" customWidth="true" hidden="false" outlineLevel="0" max="2" min="2" style="2" width="5.01"/>
    <col collapsed="false" customWidth="true" hidden="false" outlineLevel="0" max="5" min="3" style="2" width="9"/>
    <col collapsed="false" customWidth="true" hidden="false" outlineLevel="0" max="8" min="6" style="2" width="10"/>
    <col collapsed="false" customWidth="true" hidden="false" outlineLevel="0" max="11" min="9" style="2" width="9"/>
    <col collapsed="false" customWidth="true" hidden="false" outlineLevel="0" max="14" min="12" style="2" width="10"/>
    <col collapsed="false" customWidth="true" hidden="false" outlineLevel="0" max="23" min="15" style="2" width="11.99"/>
    <col collapsed="false" customWidth="true" hidden="false" outlineLevel="0" max="24" min="24" style="2" width="5.33"/>
  </cols>
  <sheetData>
    <row r="1" customFormat="false" ht="13.2" hidden="false" customHeight="false" outlineLevel="0" collapsed="false">
      <c r="C1" s="4" t="s">
        <v>120</v>
      </c>
      <c r="D1" s="4"/>
      <c r="E1" s="4"/>
      <c r="F1" s="8" t="s">
        <v>121</v>
      </c>
      <c r="G1" s="8"/>
      <c r="H1" s="8"/>
      <c r="I1" s="7" t="s">
        <v>122</v>
      </c>
      <c r="J1" s="7"/>
      <c r="K1" s="7"/>
      <c r="L1" s="5" t="s">
        <v>123</v>
      </c>
      <c r="M1" s="5"/>
      <c r="N1" s="5"/>
      <c r="O1" s="34" t="s">
        <v>124</v>
      </c>
      <c r="P1" s="34"/>
      <c r="Q1" s="35" t="s">
        <v>125</v>
      </c>
      <c r="R1" s="35"/>
      <c r="S1" s="36" t="s">
        <v>126</v>
      </c>
      <c r="T1" s="36"/>
      <c r="U1" s="36"/>
    </row>
    <row r="2" customFormat="false" ht="13.2" hidden="false" customHeight="false" outlineLevel="0" collapsed="false">
      <c r="B2" s="37" t="n">
        <v>2018</v>
      </c>
      <c r="C2" s="38" t="s">
        <v>127</v>
      </c>
      <c r="D2" s="39" t="s">
        <v>128</v>
      </c>
      <c r="E2" s="10" t="s">
        <v>129</v>
      </c>
      <c r="F2" s="38" t="s">
        <v>127</v>
      </c>
      <c r="G2" s="39" t="s">
        <v>128</v>
      </c>
      <c r="H2" s="10" t="s">
        <v>129</v>
      </c>
      <c r="I2" s="38" t="s">
        <v>127</v>
      </c>
      <c r="J2" s="39" t="s">
        <v>128</v>
      </c>
      <c r="K2" s="37" t="s">
        <v>129</v>
      </c>
      <c r="L2" s="38" t="s">
        <v>127</v>
      </c>
      <c r="M2" s="39" t="s">
        <v>128</v>
      </c>
      <c r="N2" s="10" t="s">
        <v>129</v>
      </c>
      <c r="O2" s="38" t="s">
        <v>127</v>
      </c>
      <c r="P2" s="39" t="s">
        <v>128</v>
      </c>
      <c r="Q2" s="38" t="s">
        <v>127</v>
      </c>
      <c r="R2" s="39" t="s">
        <v>128</v>
      </c>
      <c r="S2" s="38" t="s">
        <v>130</v>
      </c>
      <c r="T2" s="39" t="s">
        <v>130</v>
      </c>
      <c r="U2" s="37" t="s">
        <v>129</v>
      </c>
      <c r="V2" s="10" t="s">
        <v>131</v>
      </c>
      <c r="W2" s="10" t="s">
        <v>132</v>
      </c>
      <c r="X2" s="10" t="s">
        <v>133</v>
      </c>
    </row>
    <row r="3" customFormat="false" ht="12.8" hidden="false" customHeight="false" outlineLevel="0" collapsed="false">
      <c r="A3" s="2" t="s">
        <v>21</v>
      </c>
      <c r="B3" s="14" t="s">
        <v>22</v>
      </c>
      <c r="C3" s="2" t="n">
        <v>21864174</v>
      </c>
      <c r="D3" s="2" t="n">
        <v>22824116</v>
      </c>
      <c r="E3" s="2" t="n">
        <v>44688338</v>
      </c>
      <c r="F3" s="2" t="n">
        <v>73969881</v>
      </c>
      <c r="G3" s="2" t="n">
        <v>72120483</v>
      </c>
      <c r="H3" s="2" t="n">
        <v>146090386</v>
      </c>
      <c r="I3" s="2" t="n">
        <v>10639033</v>
      </c>
      <c r="J3" s="2" t="n">
        <v>8051645</v>
      </c>
      <c r="K3" s="2" t="n">
        <v>18690609</v>
      </c>
      <c r="L3" s="2" t="n">
        <f aca="false">C3+F3+I3</f>
        <v>106473088</v>
      </c>
      <c r="M3" s="2" t="n">
        <f aca="false">D3+G3+J3</f>
        <v>102996244</v>
      </c>
      <c r="N3" s="2" t="n">
        <f aca="false">E3+H3+K3</f>
        <v>209469333</v>
      </c>
      <c r="O3" s="2" t="n">
        <v>7.72358038554365</v>
      </c>
      <c r="P3" s="2" t="n">
        <v>8.26104242505399</v>
      </c>
      <c r="Q3" s="2" t="n">
        <f aca="false">L3*O3/100</f>
        <v>8223534.54065063</v>
      </c>
      <c r="R3" s="2" t="n">
        <f aca="false">M3*P3/100</f>
        <v>8508563.41305212</v>
      </c>
      <c r="S3" s="2" t="n">
        <f aca="false">F3-Q3</f>
        <v>65746346.4593494</v>
      </c>
      <c r="T3" s="2" t="n">
        <f aca="false">G3-R3</f>
        <v>63611919.5869479</v>
      </c>
      <c r="U3" s="2" t="n">
        <f aca="false">S3+T3</f>
        <v>129358266.046297</v>
      </c>
      <c r="V3" s="2" t="n">
        <f aca="false">K3/U3</f>
        <v>0.14448716399237</v>
      </c>
      <c r="W3" s="2" t="n">
        <f aca="false">(V3-V24)/V24</f>
        <v>0.287939571756544</v>
      </c>
      <c r="X3" s="2" t="n">
        <f aca="false">W3</f>
        <v>0.287939571756544</v>
      </c>
    </row>
    <row r="4" customFormat="false" ht="12.8" hidden="false" customHeight="false" outlineLevel="0" collapsed="false">
      <c r="A4" s="2" t="s">
        <v>23</v>
      </c>
      <c r="B4" s="14" t="s">
        <v>24</v>
      </c>
      <c r="C4" s="2" t="n">
        <v>498285</v>
      </c>
      <c r="D4" s="2" t="n">
        <v>527046</v>
      </c>
      <c r="E4" s="2" t="n">
        <v>1025337</v>
      </c>
      <c r="F4" s="2" t="n">
        <v>2232418</v>
      </c>
      <c r="G4" s="2" t="n">
        <v>2290464</v>
      </c>
      <c r="H4" s="2" t="n">
        <v>4522903</v>
      </c>
      <c r="I4" s="2" t="n">
        <v>881156</v>
      </c>
      <c r="J4" s="2" t="n">
        <v>595668</v>
      </c>
      <c r="K4" s="2" t="n">
        <v>1476797</v>
      </c>
      <c r="L4" s="2" t="n">
        <f aca="false">C4+F4+I4</f>
        <v>3611859</v>
      </c>
      <c r="M4" s="2" t="n">
        <f aca="false">D4+G4+J4</f>
        <v>3413178</v>
      </c>
      <c r="N4" s="2" t="n">
        <f aca="false">E4+H4+K4</f>
        <v>7025037</v>
      </c>
      <c r="O4" s="2" t="n">
        <v>4.00256956172644</v>
      </c>
      <c r="P4" s="2" t="n">
        <v>4.51908867516285</v>
      </c>
      <c r="Q4" s="2" t="n">
        <f aca="false">L4*O4/100</f>
        <v>144567.168946477</v>
      </c>
      <c r="R4" s="2" t="n">
        <f aca="false">M4*P4/100</f>
        <v>154244.54046115</v>
      </c>
      <c r="S4" s="2" t="n">
        <f aca="false">F4-Q4</f>
        <v>2087850.83105352</v>
      </c>
      <c r="T4" s="2" t="n">
        <f aca="false">G4-R4</f>
        <v>2136219.45953885</v>
      </c>
      <c r="U4" s="2" t="n">
        <f aca="false">S4+T4</f>
        <v>4224070.29059237</v>
      </c>
      <c r="V4" s="2" t="n">
        <f aca="false">K4/U4</f>
        <v>0.349614684038058</v>
      </c>
      <c r="W4" s="2" t="n">
        <f aca="false">(V4-V25)/V25</f>
        <v>0.234344741115455</v>
      </c>
      <c r="X4" s="2" t="n">
        <f aca="false">W4</f>
        <v>0.234344741115455</v>
      </c>
    </row>
    <row r="5" customFormat="false" ht="12.8" hidden="false" customHeight="false" outlineLevel="0" collapsed="false">
      <c r="A5" s="2" t="s">
        <v>25</v>
      </c>
      <c r="B5" s="14" t="s">
        <v>26</v>
      </c>
      <c r="C5" s="2" t="n">
        <v>2871286</v>
      </c>
      <c r="D5" s="2" t="n">
        <v>3009831</v>
      </c>
      <c r="E5" s="2" t="n">
        <v>5881160</v>
      </c>
      <c r="F5" s="2" t="n">
        <v>12344185</v>
      </c>
      <c r="G5" s="2" t="n">
        <v>12446537</v>
      </c>
      <c r="H5" s="2" t="n">
        <v>24790808</v>
      </c>
      <c r="I5" s="2" t="n">
        <v>3458504</v>
      </c>
      <c r="J5" s="2" t="n">
        <v>2927422</v>
      </c>
      <c r="K5" s="2" t="n">
        <v>6385797</v>
      </c>
      <c r="L5" s="2" t="n">
        <f aca="false">C5+F5+I5</f>
        <v>18673975</v>
      </c>
      <c r="M5" s="2" t="n">
        <f aca="false">D5+G5+J5</f>
        <v>18383790</v>
      </c>
      <c r="N5" s="2" t="n">
        <f aca="false">E5+H5+K5</f>
        <v>37057765</v>
      </c>
      <c r="O5" s="2" t="n">
        <v>5.3033552314401</v>
      </c>
      <c r="P5" s="2" t="n">
        <v>5.67113493870555</v>
      </c>
      <c r="Q5" s="2" t="n">
        <f aca="false">L5*O5/100</f>
        <v>990347.230080316</v>
      </c>
      <c r="R5" s="2" t="n">
        <f aca="false">M5*P5/100</f>
        <v>1042569.53774826</v>
      </c>
      <c r="S5" s="2" t="n">
        <f aca="false">F5-Q5</f>
        <v>11353837.7699197</v>
      </c>
      <c r="T5" s="2" t="n">
        <f aca="false">G5-R5</f>
        <v>11403967.4622517</v>
      </c>
      <c r="U5" s="2" t="n">
        <f aca="false">S5+T5</f>
        <v>22757805.2321714</v>
      </c>
      <c r="V5" s="2" t="n">
        <f aca="false">K5/U5</f>
        <v>0.280598104028624</v>
      </c>
      <c r="W5" s="2" t="n">
        <f aca="false">(V5-V26)/V26</f>
        <v>0.270564811665923</v>
      </c>
      <c r="X5" s="2" t="n">
        <f aca="false">W5</f>
        <v>0.270564811665923</v>
      </c>
    </row>
    <row r="6" customFormat="false" ht="12.8" hidden="false" customHeight="false" outlineLevel="0" collapsed="false">
      <c r="A6" s="2" t="s">
        <v>27</v>
      </c>
      <c r="B6" s="14" t="s">
        <v>28</v>
      </c>
      <c r="C6" s="2" t="n">
        <v>1816837</v>
      </c>
      <c r="D6" s="2" t="n">
        <v>1882893</v>
      </c>
      <c r="E6" s="2" t="n">
        <v>3699740</v>
      </c>
      <c r="F6" s="2" t="n">
        <v>6451161</v>
      </c>
      <c r="G6" s="2" t="n">
        <v>6418809</v>
      </c>
      <c r="H6" s="2" t="n">
        <v>12869985</v>
      </c>
      <c r="I6" s="2" t="n">
        <v>1232749</v>
      </c>
      <c r="J6" s="2" t="n">
        <v>926711</v>
      </c>
      <c r="K6" s="2" t="n">
        <v>2159435</v>
      </c>
      <c r="L6" s="2" t="n">
        <f aca="false">C6+F6+I6</f>
        <v>9500747</v>
      </c>
      <c r="M6" s="2" t="n">
        <f aca="false">D6+G6+J6</f>
        <v>9228413</v>
      </c>
      <c r="N6" s="2" t="n">
        <f aca="false">E6+H6+K6</f>
        <v>18729160</v>
      </c>
      <c r="O6" s="2" t="n">
        <v>6.62705575875589</v>
      </c>
      <c r="P6" s="2" t="n">
        <v>7.05223951759435</v>
      </c>
      <c r="Q6" s="2" t="n">
        <f aca="false">L6*O6/100</f>
        <v>629619.801188328</v>
      </c>
      <c r="R6" s="2" t="n">
        <f aca="false">M6*P6/100</f>
        <v>650809.788432814</v>
      </c>
      <c r="S6" s="2" t="n">
        <f aca="false">F6-Q6</f>
        <v>5821541.19881167</v>
      </c>
      <c r="T6" s="2" t="n">
        <f aca="false">G6-R6</f>
        <v>5767999.21156719</v>
      </c>
      <c r="U6" s="2" t="n">
        <f aca="false">S6+T6</f>
        <v>11589540.4103789</v>
      </c>
      <c r="V6" s="2" t="n">
        <f aca="false">K6/U6</f>
        <v>0.186326197893589</v>
      </c>
      <c r="W6" s="2" t="n">
        <f aca="false">(V6-V27)/V27</f>
        <v>0.213719858761011</v>
      </c>
      <c r="X6" s="2" t="n">
        <f aca="false">W6</f>
        <v>0.213719858761011</v>
      </c>
    </row>
    <row r="7" customFormat="false" ht="12.8" hidden="false" customHeight="false" outlineLevel="0" collapsed="false">
      <c r="A7" s="2" t="s">
        <v>29</v>
      </c>
      <c r="B7" s="14" t="s">
        <v>30</v>
      </c>
      <c r="C7" s="2" t="n">
        <v>104955</v>
      </c>
      <c r="D7" s="2" t="n">
        <v>111284</v>
      </c>
      <c r="E7" s="2" t="n">
        <v>216237</v>
      </c>
      <c r="F7" s="2" t="n">
        <v>423454</v>
      </c>
      <c r="G7" s="2" t="n">
        <v>422838</v>
      </c>
      <c r="H7" s="2" t="n">
        <v>846284</v>
      </c>
      <c r="I7" s="2" t="n">
        <v>170367</v>
      </c>
      <c r="J7" s="2" t="n">
        <v>89079</v>
      </c>
      <c r="K7" s="2" t="n">
        <v>259456</v>
      </c>
      <c r="L7" s="2" t="n">
        <f aca="false">C7+F7+I7</f>
        <v>698776</v>
      </c>
      <c r="M7" s="2" t="n">
        <f aca="false">D7+G7+J7</f>
        <v>623201</v>
      </c>
      <c r="N7" s="2" t="n">
        <f aca="false">E7+H7+K7</f>
        <v>1321977</v>
      </c>
      <c r="O7" s="2" t="n">
        <v>4.08568351897905</v>
      </c>
      <c r="P7" s="2" t="n">
        <v>4.79281382588087</v>
      </c>
      <c r="Q7" s="2" t="n">
        <f aca="false">L7*O7/100</f>
        <v>28549.775866581</v>
      </c>
      <c r="R7" s="2" t="n">
        <f aca="false">M7*P7/100</f>
        <v>29868.8636910278</v>
      </c>
      <c r="S7" s="2" t="n">
        <f aca="false">F7-Q7</f>
        <v>394904.224133419</v>
      </c>
      <c r="T7" s="2" t="n">
        <f aca="false">G7-R7</f>
        <v>392969.136308972</v>
      </c>
      <c r="U7" s="2" t="n">
        <f aca="false">S7+T7</f>
        <v>787873.360442391</v>
      </c>
      <c r="V7" s="2" t="n">
        <f aca="false">K7/U7</f>
        <v>0.329311806981664</v>
      </c>
      <c r="W7" s="2" t="n">
        <f aca="false">(V7-V28)/V28</f>
        <v>0.163209713869062</v>
      </c>
      <c r="X7" s="2" t="n">
        <f aca="false">W7</f>
        <v>0.163209713869062</v>
      </c>
    </row>
    <row r="8" customFormat="false" ht="12.8" hidden="false" customHeight="false" outlineLevel="0" collapsed="false">
      <c r="A8" s="2" t="s">
        <v>31</v>
      </c>
      <c r="B8" s="14" t="s">
        <v>32</v>
      </c>
      <c r="C8" s="2" t="n">
        <v>434984</v>
      </c>
      <c r="D8" s="2" t="n">
        <v>455503</v>
      </c>
      <c r="E8" s="2" t="n">
        <v>890492</v>
      </c>
      <c r="F8" s="2" t="n">
        <v>1689720</v>
      </c>
      <c r="G8" s="2" t="n">
        <v>1737291</v>
      </c>
      <c r="H8" s="2" t="n">
        <v>3427018</v>
      </c>
      <c r="I8" s="2" t="n">
        <v>672812</v>
      </c>
      <c r="J8" s="2" t="n">
        <v>525215</v>
      </c>
      <c r="K8" s="2" t="n">
        <v>1198015</v>
      </c>
      <c r="L8" s="2" t="n">
        <f aca="false">C8+F8+I8</f>
        <v>2797516</v>
      </c>
      <c r="M8" s="2" t="n">
        <f aca="false">D8+G8+J8</f>
        <v>2718009</v>
      </c>
      <c r="N8" s="2" t="n">
        <f aca="false">E8+H8+K8</f>
        <v>5515525</v>
      </c>
      <c r="O8" s="2" t="n">
        <v>5.14466296597369</v>
      </c>
      <c r="P8" s="2" t="n">
        <v>5.56537453040396</v>
      </c>
      <c r="Q8" s="2" t="n">
        <f aca="false">L8*O8/100</f>
        <v>143922.769619189</v>
      </c>
      <c r="R8" s="2" t="n">
        <f aca="false">M8*P8/100</f>
        <v>151267.380620087</v>
      </c>
      <c r="S8" s="2" t="n">
        <f aca="false">F8-Q8</f>
        <v>1545797.23038081</v>
      </c>
      <c r="T8" s="2" t="n">
        <f aca="false">G8-R8</f>
        <v>1586023.61937991</v>
      </c>
      <c r="U8" s="2" t="n">
        <f aca="false">S8+T8</f>
        <v>3131820.84976072</v>
      </c>
      <c r="V8" s="2" t="n">
        <f aca="false">K8/U8</f>
        <v>0.382529862808574</v>
      </c>
      <c r="W8" s="2" t="n">
        <f aca="false">(V8-V29)/V29</f>
        <v>0.36978689056777</v>
      </c>
      <c r="X8" s="2" t="n">
        <f aca="false">W8</f>
        <v>0.36978689056777</v>
      </c>
    </row>
    <row r="9" customFormat="false" ht="12.8" hidden="false" customHeight="false" outlineLevel="0" collapsed="false">
      <c r="A9" s="2" t="s">
        <v>33</v>
      </c>
      <c r="B9" s="14" t="s">
        <v>34</v>
      </c>
      <c r="C9" s="2" t="n">
        <v>352762</v>
      </c>
      <c r="D9" s="2" t="n">
        <v>384927</v>
      </c>
      <c r="E9" s="2" t="n">
        <v>737679</v>
      </c>
      <c r="F9" s="2" t="n">
        <v>1249601</v>
      </c>
      <c r="G9" s="2" t="n">
        <v>1185303</v>
      </c>
      <c r="H9" s="2" t="n">
        <v>2434900</v>
      </c>
      <c r="I9" s="2" t="n">
        <v>346296</v>
      </c>
      <c r="J9" s="2" t="n">
        <v>207660</v>
      </c>
      <c r="K9" s="2" t="n">
        <v>553970</v>
      </c>
      <c r="L9" s="2" t="n">
        <f aca="false">C9+F9+I9</f>
        <v>1948659</v>
      </c>
      <c r="M9" s="2" t="n">
        <f aca="false">D9+G9+J9</f>
        <v>1777890</v>
      </c>
      <c r="N9" s="2" t="n">
        <f aca="false">E9+H9+K9</f>
        <v>3726549</v>
      </c>
      <c r="O9" s="2" t="n">
        <v>4.93428690181015</v>
      </c>
      <c r="P9" s="2" t="n">
        <v>6.13141155205168</v>
      </c>
      <c r="Q9" s="2" t="n">
        <f aca="false">L9*O9/100</f>
        <v>96152.4257979447</v>
      </c>
      <c r="R9" s="2" t="n">
        <f aca="false">M9*P9/100</f>
        <v>109009.752842772</v>
      </c>
      <c r="S9" s="2" t="n">
        <f aca="false">F9-Q9</f>
        <v>1153448.57420206</v>
      </c>
      <c r="T9" s="2" t="n">
        <f aca="false">G9-R9</f>
        <v>1076293.24715723</v>
      </c>
      <c r="U9" s="2" t="n">
        <f aca="false">S9+T9</f>
        <v>2229741.82135928</v>
      </c>
      <c r="V9" s="2" t="n">
        <f aca="false">K9/U9</f>
        <v>0.248445804215257</v>
      </c>
      <c r="W9" s="2" t="n">
        <f aca="false">(V9-V30)/V30</f>
        <v>0.0418996528816176</v>
      </c>
      <c r="X9" s="2" t="n">
        <f aca="false">W9</f>
        <v>0.0418996528816176</v>
      </c>
    </row>
    <row r="10" customFormat="false" ht="12.8" hidden="false" customHeight="false" outlineLevel="0" collapsed="false">
      <c r="A10" s="2" t="s">
        <v>35</v>
      </c>
      <c r="B10" s="14" t="s">
        <v>36</v>
      </c>
      <c r="C10" s="2" t="n">
        <v>34654540</v>
      </c>
      <c r="D10" s="2" t="n">
        <v>36413326</v>
      </c>
      <c r="E10" s="2" t="n">
        <v>71067847</v>
      </c>
      <c r="F10" s="2" t="n">
        <v>89642490</v>
      </c>
      <c r="G10" s="2" t="n">
        <v>91275605</v>
      </c>
      <c r="H10" s="2" t="n">
        <v>180918098</v>
      </c>
      <c r="I10" s="2" t="n">
        <v>8581490</v>
      </c>
      <c r="J10" s="2" t="n">
        <v>7095983</v>
      </c>
      <c r="K10" s="2" t="n">
        <v>15677491</v>
      </c>
      <c r="L10" s="2" t="n">
        <f aca="false">C10+F10+I10</f>
        <v>132878520</v>
      </c>
      <c r="M10" s="2" t="n">
        <f aca="false">D10+G10+J10</f>
        <v>134784914</v>
      </c>
      <c r="N10" s="2" t="n">
        <f aca="false">E10+H10+K10</f>
        <v>267663436</v>
      </c>
      <c r="O10" s="2" t="n">
        <v>8.51399555449369</v>
      </c>
      <c r="P10" s="2" t="n">
        <v>8.89259044115612</v>
      </c>
      <c r="Q10" s="2" t="n">
        <f aca="false">L10*O10/100</f>
        <v>11313271.285677</v>
      </c>
      <c r="R10" s="2" t="n">
        <f aca="false">M10*P10/100</f>
        <v>11985870.3784845</v>
      </c>
      <c r="S10" s="2" t="n">
        <f aca="false">F10-Q10</f>
        <v>78329218.714323</v>
      </c>
      <c r="T10" s="2" t="n">
        <f aca="false">G10-R10</f>
        <v>79289734.6215155</v>
      </c>
      <c r="U10" s="2" t="n">
        <f aca="false">S10+T10</f>
        <v>157618953.335839</v>
      </c>
      <c r="V10" s="2" t="n">
        <f aca="false">K10/U10</f>
        <v>0.0994645039076994</v>
      </c>
      <c r="W10" s="2" t="n">
        <f aca="false">(V10-V31)/V31</f>
        <v>0.144573016800936</v>
      </c>
      <c r="X10" s="2" t="n">
        <f aca="false">W10</f>
        <v>0.144573016800936</v>
      </c>
    </row>
    <row r="11" customFormat="false" ht="12.8" hidden="false" customHeight="false" outlineLevel="0" collapsed="false">
      <c r="A11" s="2" t="s">
        <v>37</v>
      </c>
      <c r="B11" s="14" t="s">
        <v>38</v>
      </c>
      <c r="C11" s="2" t="n">
        <v>3906921</v>
      </c>
      <c r="D11" s="2" t="n">
        <v>4146732</v>
      </c>
      <c r="E11" s="2" t="n">
        <v>8053687</v>
      </c>
      <c r="F11" s="2" t="n">
        <v>19350548</v>
      </c>
      <c r="G11" s="2" t="n">
        <v>19270471</v>
      </c>
      <c r="H11" s="2" t="n">
        <v>38621108</v>
      </c>
      <c r="I11" s="2" t="n">
        <v>7785219</v>
      </c>
      <c r="J11" s="2" t="n">
        <v>5961868</v>
      </c>
      <c r="K11" s="2" t="n">
        <v>13746965</v>
      </c>
      <c r="L11" s="2" t="n">
        <f aca="false">C11+F11+I11</f>
        <v>31042688</v>
      </c>
      <c r="M11" s="2" t="n">
        <f aca="false">D11+G11+J11</f>
        <v>29379071</v>
      </c>
      <c r="N11" s="2" t="n">
        <f aca="false">E11+H11+K11</f>
        <v>60421760</v>
      </c>
      <c r="O11" s="2" t="n">
        <v>4.43116559586928</v>
      </c>
      <c r="P11" s="2" t="n">
        <v>5.03232334005269</v>
      </c>
      <c r="Q11" s="2" t="n">
        <f aca="false">L11*O11/100</f>
        <v>1375552.91068904</v>
      </c>
      <c r="R11" s="2" t="n">
        <f aca="false">M11*P11/100</f>
        <v>1478449.84702365</v>
      </c>
      <c r="S11" s="2" t="n">
        <f aca="false">F11-Q11</f>
        <v>17974995.089311</v>
      </c>
      <c r="T11" s="2" t="n">
        <f aca="false">G11-R11</f>
        <v>17792021.1529764</v>
      </c>
      <c r="U11" s="2" t="n">
        <f aca="false">S11+T11</f>
        <v>35767016.2422873</v>
      </c>
      <c r="V11" s="2" t="n">
        <f aca="false">K11/U11</f>
        <v>0.384347548223689</v>
      </c>
      <c r="W11" s="2" t="n">
        <f aca="false">(V11-V32)/V32</f>
        <v>0.15523917541126</v>
      </c>
      <c r="X11" s="2" t="n">
        <f aca="false">W11</f>
        <v>0.15523917541126</v>
      </c>
    </row>
    <row r="12" customFormat="false" ht="12.8" hidden="false" customHeight="false" outlineLevel="0" collapsed="false">
      <c r="A12" s="2" t="s">
        <v>39</v>
      </c>
      <c r="B12" s="14" t="s">
        <v>40</v>
      </c>
      <c r="C12" s="2" t="n">
        <v>149303</v>
      </c>
      <c r="D12" s="2" t="n">
        <v>158963</v>
      </c>
      <c r="E12" s="2" t="n">
        <v>308266</v>
      </c>
      <c r="F12" s="2" t="n">
        <v>632172</v>
      </c>
      <c r="G12" s="2" t="n">
        <v>600459</v>
      </c>
      <c r="H12" s="2" t="n">
        <v>1232632</v>
      </c>
      <c r="I12" s="2" t="n">
        <v>259395</v>
      </c>
      <c r="J12" s="2" t="n">
        <v>126882</v>
      </c>
      <c r="K12" s="2" t="n">
        <v>386275</v>
      </c>
      <c r="L12" s="2" t="n">
        <f aca="false">C12+F12+I12</f>
        <v>1040870</v>
      </c>
      <c r="M12" s="2" t="n">
        <f aca="false">D12+G12+J12</f>
        <v>886304</v>
      </c>
      <c r="N12" s="2" t="n">
        <f aca="false">E12+H12+K12</f>
        <v>1927173</v>
      </c>
      <c r="O12" s="2" t="n">
        <v>3.76241521172467</v>
      </c>
      <c r="P12" s="2" t="n">
        <v>4.62760007937796</v>
      </c>
      <c r="Q12" s="2" t="n">
        <f aca="false">L12*O12/100</f>
        <v>39161.8512142786</v>
      </c>
      <c r="R12" s="2" t="n">
        <f aca="false">M12*P12/100</f>
        <v>41014.60460753</v>
      </c>
      <c r="S12" s="2" t="n">
        <f aca="false">F12-Q12</f>
        <v>593010.148785721</v>
      </c>
      <c r="T12" s="2" t="n">
        <f aca="false">G12-R12</f>
        <v>559444.39539247</v>
      </c>
      <c r="U12" s="2" t="n">
        <f aca="false">S12+T12</f>
        <v>1152454.54417819</v>
      </c>
      <c r="V12" s="2" t="n">
        <f aca="false">K12/U12</f>
        <v>0.335175909497975</v>
      </c>
      <c r="W12" s="2" t="n">
        <f aca="false">(V12-V33)/V33</f>
        <v>0.141951042644156</v>
      </c>
      <c r="X12" s="2" t="n">
        <f aca="false">W12</f>
        <v>0.141951042644156</v>
      </c>
    </row>
    <row r="13" customFormat="false" ht="12.8" hidden="false" customHeight="false" outlineLevel="0" collapsed="false">
      <c r="A13" s="2" t="s">
        <v>41</v>
      </c>
      <c r="B13" s="14" t="s">
        <v>42</v>
      </c>
      <c r="C13" s="2" t="n">
        <v>202991</v>
      </c>
      <c r="D13" s="2" t="n">
        <v>213972</v>
      </c>
      <c r="E13" s="2" t="n">
        <v>416938</v>
      </c>
      <c r="F13" s="2" t="n">
        <v>938350</v>
      </c>
      <c r="G13" s="2" t="n">
        <v>894265</v>
      </c>
      <c r="H13" s="2" t="n">
        <v>1832561</v>
      </c>
      <c r="I13" s="2" t="n">
        <v>365665</v>
      </c>
      <c r="J13" s="2" t="n">
        <v>186301</v>
      </c>
      <c r="K13" s="2" t="n">
        <v>552045</v>
      </c>
      <c r="L13" s="2" t="n">
        <f aca="false">C13+F13+I13</f>
        <v>1507006</v>
      </c>
      <c r="M13" s="2" t="n">
        <f aca="false">D13+G13+J13</f>
        <v>1294538</v>
      </c>
      <c r="N13" s="2" t="n">
        <f aca="false">E13+H13+K13</f>
        <v>2801544</v>
      </c>
      <c r="O13" s="2" t="n">
        <v>4.29005254642441</v>
      </c>
      <c r="P13" s="2" t="n">
        <v>5.28224398414106</v>
      </c>
      <c r="Q13" s="2" t="n">
        <f aca="false">L13*O13/100</f>
        <v>64651.3492777687</v>
      </c>
      <c r="R13" s="2" t="n">
        <f aca="false">M13*P13/100</f>
        <v>68380.65562742</v>
      </c>
      <c r="S13" s="2" t="n">
        <f aca="false">F13-Q13</f>
        <v>873698.650722231</v>
      </c>
      <c r="T13" s="2" t="n">
        <f aca="false">G13-R13</f>
        <v>825884.34437258</v>
      </c>
      <c r="U13" s="2" t="n">
        <f aca="false">S13+T13</f>
        <v>1699582.99509481</v>
      </c>
      <c r="V13" s="2" t="n">
        <f aca="false">K13/U13</f>
        <v>0.324812028358288</v>
      </c>
      <c r="W13" s="2" t="n">
        <f aca="false">(V13-V34)/V34</f>
        <v>0.149735014288775</v>
      </c>
      <c r="X13" s="2" t="n">
        <f aca="false">W13</f>
        <v>0.149735014288775</v>
      </c>
    </row>
    <row r="14" customFormat="false" ht="12.8" hidden="false" customHeight="false" outlineLevel="0" collapsed="false">
      <c r="A14" s="2" t="s">
        <v>43</v>
      </c>
      <c r="B14" s="14" t="s">
        <v>44</v>
      </c>
      <c r="C14" s="2" t="n">
        <v>1350570</v>
      </c>
      <c r="D14" s="2" t="n">
        <v>1425116</v>
      </c>
      <c r="E14" s="2" t="n">
        <v>2775697</v>
      </c>
      <c r="F14" s="2" t="n">
        <v>5520618</v>
      </c>
      <c r="G14" s="2" t="n">
        <v>5627462</v>
      </c>
      <c r="H14" s="2" t="n">
        <v>11148111</v>
      </c>
      <c r="I14" s="2" t="n">
        <v>1782696</v>
      </c>
      <c r="J14" s="2" t="n">
        <v>1525161</v>
      </c>
      <c r="K14" s="2" t="n">
        <v>3307816</v>
      </c>
      <c r="L14" s="2" t="n">
        <f aca="false">C14+F14+I14</f>
        <v>8653884</v>
      </c>
      <c r="M14" s="2" t="n">
        <f aca="false">D14+G14+J14</f>
        <v>8577739</v>
      </c>
      <c r="N14" s="2" t="n">
        <f aca="false">E14+H14+K14</f>
        <v>17231624</v>
      </c>
      <c r="O14" s="2" t="n">
        <v>5.79024944581085</v>
      </c>
      <c r="P14" s="2" t="n">
        <v>6.15284485982717</v>
      </c>
      <c r="Q14" s="2" t="n">
        <f aca="false">L14*O14/100</f>
        <v>501081.470351114</v>
      </c>
      <c r="R14" s="2" t="n">
        <f aca="false">M14*P14/100</f>
        <v>527774.973150891</v>
      </c>
      <c r="S14" s="2" t="n">
        <f aca="false">F14-Q14</f>
        <v>5019536.52964889</v>
      </c>
      <c r="T14" s="2" t="n">
        <f aca="false">G14-R14</f>
        <v>5099687.02684911</v>
      </c>
      <c r="U14" s="2" t="n">
        <f aca="false">S14+T14</f>
        <v>10119223.556498</v>
      </c>
      <c r="V14" s="2" t="n">
        <f aca="false">K14/U14</f>
        <v>0.326884368304711</v>
      </c>
      <c r="W14" s="2" t="n">
        <f aca="false">(V14-V35)/V35</f>
        <v>0.325577784616023</v>
      </c>
      <c r="X14" s="2" t="n">
        <f aca="false">W14</f>
        <v>0.325577784616023</v>
      </c>
    </row>
    <row r="15" customFormat="false" ht="12.8" hidden="false" customHeight="false" outlineLevel="0" collapsed="false">
      <c r="A15" s="2" t="s">
        <v>45</v>
      </c>
      <c r="B15" s="14" t="s">
        <v>46</v>
      </c>
      <c r="C15" s="2" t="n">
        <v>4092071</v>
      </c>
      <c r="D15" s="2" t="n">
        <v>4158102</v>
      </c>
      <c r="E15" s="2" t="n">
        <v>8250222</v>
      </c>
      <c r="F15" s="2" t="n">
        <v>10630424</v>
      </c>
      <c r="G15" s="2" t="n">
        <v>10521175</v>
      </c>
      <c r="H15" s="2" t="n">
        <v>21151617</v>
      </c>
      <c r="I15" s="2" t="n">
        <v>1380179</v>
      </c>
      <c r="J15" s="2" t="n">
        <v>1207306</v>
      </c>
      <c r="K15" s="2" t="n">
        <v>2587417</v>
      </c>
      <c r="L15" s="2" t="n">
        <f aca="false">C15+F15+I15</f>
        <v>16102674</v>
      </c>
      <c r="M15" s="2" t="n">
        <f aca="false">D15+G15+J15</f>
        <v>15886583</v>
      </c>
      <c r="N15" s="2" t="n">
        <f aca="false">E15+H15+K15</f>
        <v>31989256</v>
      </c>
      <c r="O15" s="2" t="n">
        <v>8.17279585420512</v>
      </c>
      <c r="P15" s="2" t="n">
        <v>7.94513635937033</v>
      </c>
      <c r="Q15" s="2" t="n">
        <f aca="false">L15*O15/100</f>
        <v>1316038.67308817</v>
      </c>
      <c r="R15" s="2" t="n">
        <f aca="false">M15*P15/100</f>
        <v>1262210.68219455</v>
      </c>
      <c r="S15" s="2" t="n">
        <f aca="false">F15-Q15</f>
        <v>9314385.32691183</v>
      </c>
      <c r="T15" s="2" t="n">
        <f aca="false">G15-R15</f>
        <v>9258964.31780545</v>
      </c>
      <c r="U15" s="2" t="n">
        <f aca="false">S15+T15</f>
        <v>18573349.6447173</v>
      </c>
      <c r="V15" s="2" t="n">
        <f aca="false">K15/U15</f>
        <v>0.139308043486702</v>
      </c>
      <c r="W15" s="2" t="n">
        <f aca="false">(V15-V36)/V36</f>
        <v>0.22719906833211</v>
      </c>
      <c r="X15" s="2" t="n">
        <f aca="false">W15</f>
        <v>0.22719906833211</v>
      </c>
    </row>
    <row r="16" customFormat="false" ht="12.8" hidden="false" customHeight="false" outlineLevel="0" collapsed="false">
      <c r="A16" s="2" t="s">
        <v>47</v>
      </c>
      <c r="B16" s="14" t="s">
        <v>48</v>
      </c>
      <c r="C16" s="2" t="n">
        <v>2785016</v>
      </c>
      <c r="D16" s="2" t="n">
        <v>2931104</v>
      </c>
      <c r="E16" s="2" t="n">
        <v>5716064</v>
      </c>
      <c r="F16" s="2" t="n">
        <v>12749478</v>
      </c>
      <c r="G16" s="2" t="n">
        <v>12857013</v>
      </c>
      <c r="H16" s="2" t="n">
        <v>25606338</v>
      </c>
      <c r="I16" s="2" t="n">
        <v>4034163</v>
      </c>
      <c r="J16" s="2" t="n">
        <v>2617976</v>
      </c>
      <c r="K16" s="2" t="n">
        <v>6652347</v>
      </c>
      <c r="L16" s="2" t="n">
        <f aca="false">C16+F16+I16</f>
        <v>19568657</v>
      </c>
      <c r="M16" s="2" t="n">
        <f aca="false">D16+G16+J16</f>
        <v>18406093</v>
      </c>
      <c r="N16" s="2" t="n">
        <f aca="false">E16+H16+K16</f>
        <v>37974749</v>
      </c>
      <c r="O16" s="2" t="n">
        <v>4.4726131031155</v>
      </c>
      <c r="P16" s="2" t="n">
        <v>4.92879777309693</v>
      </c>
      <c r="Q16" s="2" t="n">
        <f aca="false">L16*O16/100</f>
        <v>875230.317085729</v>
      </c>
      <c r="R16" s="2" t="n">
        <f aca="false">M16*P16/100</f>
        <v>907199.10189815</v>
      </c>
      <c r="S16" s="2" t="n">
        <f aca="false">F16-Q16</f>
        <v>11874247.6829143</v>
      </c>
      <c r="T16" s="2" t="n">
        <f aca="false">G16-R16</f>
        <v>11949813.8981018</v>
      </c>
      <c r="U16" s="2" t="n">
        <f aca="false">S16+T16</f>
        <v>23824061.5810161</v>
      </c>
      <c r="V16" s="2" t="n">
        <f aca="false">K16/U16</f>
        <v>0.279228081130416</v>
      </c>
      <c r="W16" s="2" t="n">
        <f aca="false">(V16-V37)/V37</f>
        <v>0.354853358435165</v>
      </c>
      <c r="X16" s="2" t="n">
        <f aca="false">W16</f>
        <v>0.354853358435165</v>
      </c>
    </row>
    <row r="17" customFormat="false" ht="12.8" hidden="false" customHeight="false" outlineLevel="0" collapsed="false">
      <c r="A17" s="2" t="s">
        <v>49</v>
      </c>
      <c r="B17" s="14" t="s">
        <v>50</v>
      </c>
      <c r="C17" s="2" t="n">
        <v>674461</v>
      </c>
      <c r="D17" s="2" t="n">
        <v>709419</v>
      </c>
      <c r="E17" s="2" t="n">
        <v>1383987</v>
      </c>
      <c r="F17" s="2" t="n">
        <v>3435951</v>
      </c>
      <c r="G17" s="2" t="n">
        <v>3206061</v>
      </c>
      <c r="H17" s="2" t="n">
        <v>6642139</v>
      </c>
      <c r="I17" s="2" t="n">
        <v>1310392</v>
      </c>
      <c r="J17" s="2" t="n">
        <v>947538</v>
      </c>
      <c r="K17" s="2" t="n">
        <v>2257696</v>
      </c>
      <c r="L17" s="2" t="n">
        <f aca="false">C17+F17+I17</f>
        <v>5420804</v>
      </c>
      <c r="M17" s="2" t="n">
        <f aca="false">D17+G17+J17</f>
        <v>4863018</v>
      </c>
      <c r="N17" s="2" t="n">
        <f aca="false">E17+H17+K17</f>
        <v>10283822</v>
      </c>
      <c r="O17" s="2" t="n">
        <v>4.87899168368404</v>
      </c>
      <c r="P17" s="2" t="n">
        <v>5.60263276832431</v>
      </c>
      <c r="Q17" s="2" t="n">
        <f aca="false">L17*O17/100</f>
        <v>264480.576348812</v>
      </c>
      <c r="R17" s="2" t="n">
        <f aca="false">M17*P17/100</f>
        <v>272457.03999751</v>
      </c>
      <c r="S17" s="2" t="n">
        <f aca="false">F17-Q17</f>
        <v>3171470.42365119</v>
      </c>
      <c r="T17" s="2" t="n">
        <f aca="false">G17-R17</f>
        <v>2933603.96000249</v>
      </c>
      <c r="U17" s="2" t="n">
        <f aca="false">S17+T17</f>
        <v>6105074.38365368</v>
      </c>
      <c r="V17" s="2" t="n">
        <f aca="false">K17/U17</f>
        <v>0.369806468868746</v>
      </c>
      <c r="W17" s="2" t="n">
        <f aca="false">(V17-V38)/V38</f>
        <v>0.236769922154953</v>
      </c>
      <c r="X17" s="2" t="n">
        <f aca="false">W17</f>
        <v>0.236769922154953</v>
      </c>
    </row>
    <row r="18" customFormat="false" ht="12.8" hidden="false" customHeight="false" outlineLevel="0" collapsed="false">
      <c r="A18" s="2" t="s">
        <v>53</v>
      </c>
      <c r="B18" s="14" t="s">
        <v>52</v>
      </c>
      <c r="C18" s="2" t="n">
        <v>12606337</v>
      </c>
      <c r="D18" s="2" t="n">
        <v>13275072</v>
      </c>
      <c r="E18" s="2" t="n">
        <v>25881880</v>
      </c>
      <c r="F18" s="2" t="n">
        <v>50684575</v>
      </c>
      <c r="G18" s="2" t="n">
        <v>46709102</v>
      </c>
      <c r="H18" s="2" t="n">
        <v>97394275</v>
      </c>
      <c r="I18" s="2" t="n">
        <v>14238454</v>
      </c>
      <c r="J18" s="2" t="n">
        <v>6964320</v>
      </c>
      <c r="K18" s="2" t="n">
        <v>21201705</v>
      </c>
      <c r="L18" s="2" t="n">
        <f aca="false">C18+F18+I18</f>
        <v>77529366</v>
      </c>
      <c r="M18" s="2" t="n">
        <f aca="false">D18+G18+J18</f>
        <v>66948494</v>
      </c>
      <c r="N18" s="2" t="n">
        <f aca="false">E18+H18+K18</f>
        <v>144477860</v>
      </c>
      <c r="O18" s="2" t="n">
        <v>4.16950269880034</v>
      </c>
      <c r="P18" s="2" t="n">
        <v>5.04796323171088</v>
      </c>
      <c r="Q18" s="2" t="n">
        <f aca="false">L18*O18/100</f>
        <v>3232589.00773279</v>
      </c>
      <c r="R18" s="2" t="n">
        <f aca="false">M18*P18/100</f>
        <v>3379535.36130416</v>
      </c>
      <c r="S18" s="2" t="n">
        <f aca="false">F18-Q18</f>
        <v>47451985.9922672</v>
      </c>
      <c r="T18" s="2" t="n">
        <f aca="false">G18-R18</f>
        <v>43329566.6386958</v>
      </c>
      <c r="U18" s="2" t="n">
        <f aca="false">S18+T18</f>
        <v>90781552.630963</v>
      </c>
      <c r="V18" s="2" t="n">
        <f aca="false">K18/U18</f>
        <v>0.233546402165947</v>
      </c>
      <c r="W18" s="2" t="n">
        <f aca="false">(V18-V39)/V39</f>
        <v>0.155005461646006</v>
      </c>
      <c r="X18" s="2" t="n">
        <f aca="false">W18</f>
        <v>0.155005461646006</v>
      </c>
    </row>
    <row r="19" customFormat="false" ht="12.8" hidden="false" customHeight="false" outlineLevel="0" collapsed="false">
      <c r="A19" s="2" t="s">
        <v>54</v>
      </c>
      <c r="B19" s="14" t="s">
        <v>55</v>
      </c>
      <c r="C19" s="2" t="n">
        <v>529120</v>
      </c>
      <c r="D19" s="2" t="n">
        <v>566431</v>
      </c>
      <c r="E19" s="2" t="n">
        <v>1095548</v>
      </c>
      <c r="F19" s="2" t="n">
        <v>2302946</v>
      </c>
      <c r="G19" s="2" t="n">
        <v>2303095</v>
      </c>
      <c r="H19" s="2" t="n">
        <v>4606042</v>
      </c>
      <c r="I19" s="2" t="n">
        <v>729238</v>
      </c>
      <c r="J19" s="2" t="n">
        <v>551774</v>
      </c>
      <c r="K19" s="2" t="n">
        <v>1281014</v>
      </c>
      <c r="L19" s="2" t="n">
        <f aca="false">C19+F19+I19</f>
        <v>3561304</v>
      </c>
      <c r="M19" s="2" t="n">
        <f aca="false">D19+G19+J19</f>
        <v>3421300</v>
      </c>
      <c r="N19" s="2" t="n">
        <f aca="false">E19+H19+K19</f>
        <v>6982604</v>
      </c>
      <c r="O19" s="2" t="n">
        <v>5.5809400350141</v>
      </c>
      <c r="P19" s="2" t="n">
        <v>6.20476448492866</v>
      </c>
      <c r="Q19" s="2" t="n">
        <f aca="false">L19*O19/100</f>
        <v>198754.240704559</v>
      </c>
      <c r="R19" s="2" t="n">
        <f aca="false">M19*P19/100</f>
        <v>212283.607322864</v>
      </c>
      <c r="S19" s="2" t="n">
        <f aca="false">F19-Q19</f>
        <v>2104191.75929544</v>
      </c>
      <c r="T19" s="2" t="n">
        <f aca="false">G19-R19</f>
        <v>2090811.39267714</v>
      </c>
      <c r="U19" s="2" t="n">
        <f aca="false">S19+T19</f>
        <v>4195003.15197258</v>
      </c>
      <c r="V19" s="2" t="n">
        <f aca="false">K19/U19</f>
        <v>0.305366635874312</v>
      </c>
      <c r="W19" s="2" t="n">
        <f aca="false">(V19-V40)/V40</f>
        <v>0.280104210324044</v>
      </c>
      <c r="X19" s="2" t="n">
        <f aca="false">W19</f>
        <v>0.280104210324044</v>
      </c>
    </row>
    <row r="20" customFormat="false" ht="12.8" hidden="false" customHeight="false" outlineLevel="0" collapsed="false">
      <c r="A20" s="2" t="s">
        <v>59</v>
      </c>
      <c r="B20" s="14" t="s">
        <v>57</v>
      </c>
      <c r="C20" s="2" t="n">
        <v>410724</v>
      </c>
      <c r="D20" s="2" t="n">
        <v>430599</v>
      </c>
      <c r="E20" s="2" t="n">
        <v>841316</v>
      </c>
      <c r="F20" s="2" t="n">
        <v>1869171</v>
      </c>
      <c r="G20" s="2" t="n">
        <v>1885013</v>
      </c>
      <c r="H20" s="2" t="n">
        <v>3754166</v>
      </c>
      <c r="I20" s="2" t="n">
        <v>516386</v>
      </c>
      <c r="J20" s="2" t="n">
        <v>334878</v>
      </c>
      <c r="K20" s="2" t="n">
        <v>851289</v>
      </c>
      <c r="L20" s="2" t="n">
        <f aca="false">C20+F20+I20</f>
        <v>2796281</v>
      </c>
      <c r="M20" s="2" t="n">
        <f aca="false">D20+G20+J20</f>
        <v>2650490</v>
      </c>
      <c r="N20" s="2" t="n">
        <f aca="false">E20+H20+K20</f>
        <v>5446771</v>
      </c>
      <c r="O20" s="2" t="n">
        <v>4.6454923185954</v>
      </c>
      <c r="P20" s="2" t="n">
        <v>5.15860199756626</v>
      </c>
      <c r="Q20" s="2" t="n">
        <f aca="false">L20*O20/100</f>
        <v>129901.019061343</v>
      </c>
      <c r="R20" s="2" t="n">
        <f aca="false">M20*P20/100</f>
        <v>136728.230085294</v>
      </c>
      <c r="S20" s="2" t="n">
        <f aca="false">F20-Q20</f>
        <v>1739269.98093866</v>
      </c>
      <c r="T20" s="2" t="n">
        <f aca="false">G20-R20</f>
        <v>1748284.76991471</v>
      </c>
      <c r="U20" s="2" t="n">
        <f aca="false">S20+T20</f>
        <v>3487554.75085336</v>
      </c>
      <c r="V20" s="2" t="n">
        <f aca="false">K20/U20</f>
        <v>0.244093372237869</v>
      </c>
      <c r="W20" s="2" t="n">
        <f aca="false">(V20-V41)/V41</f>
        <v>0.300200086739564</v>
      </c>
      <c r="X20" s="2" t="n">
        <f aca="false">W20</f>
        <v>0.300200086739564</v>
      </c>
    </row>
    <row r="21" customFormat="false" ht="12.8" hidden="false" customHeight="false" outlineLevel="0" collapsed="false">
      <c r="A21" s="2" t="s">
        <v>60</v>
      </c>
      <c r="B21" s="14" t="s">
        <v>61</v>
      </c>
      <c r="C21" s="2" t="n">
        <v>3325273</v>
      </c>
      <c r="D21" s="2" t="n">
        <v>3538356</v>
      </c>
      <c r="E21" s="2" t="n">
        <v>6863827</v>
      </c>
      <c r="F21" s="2" t="n">
        <v>15354398</v>
      </c>
      <c r="G21" s="2" t="n">
        <v>15510380</v>
      </c>
      <c r="H21" s="2" t="n">
        <v>30865221</v>
      </c>
      <c r="I21" s="2" t="n">
        <v>5138814</v>
      </c>
      <c r="J21" s="2" t="n">
        <v>3930533</v>
      </c>
      <c r="K21" s="2" t="n">
        <v>9068706</v>
      </c>
      <c r="L21" s="2" t="n">
        <f aca="false">C21+F21+I21</f>
        <v>23818485</v>
      </c>
      <c r="M21" s="2" t="n">
        <f aca="false">D21+G21+J21</f>
        <v>22979269</v>
      </c>
      <c r="N21" s="2" t="n">
        <f aca="false">E21+H21+K21</f>
        <v>46797754</v>
      </c>
      <c r="O21" s="2" t="n">
        <v>4.5123397129547</v>
      </c>
      <c r="P21" s="2" t="n">
        <v>4.92762835486269</v>
      </c>
      <c r="Q21" s="2" t="n">
        <f aca="false">L21*O21/100</f>
        <v>1074770.95767916</v>
      </c>
      <c r="R21" s="2" t="n">
        <f aca="false">M21*P21/100</f>
        <v>1132332.97498417</v>
      </c>
      <c r="S21" s="2" t="n">
        <f aca="false">F21-Q21</f>
        <v>14279627.0423208</v>
      </c>
      <c r="T21" s="2" t="n">
        <f aca="false">G21-R21</f>
        <v>14378047.0250158</v>
      </c>
      <c r="U21" s="2" t="n">
        <f aca="false">S21+T21</f>
        <v>28657674.0673367</v>
      </c>
      <c r="V21" s="2" t="n">
        <f aca="false">K21/U21</f>
        <v>0.316449478024328</v>
      </c>
      <c r="W21" s="2" t="n">
        <f aca="false">(V21-V42)/V42</f>
        <v>0.185520359482378</v>
      </c>
      <c r="X21" s="2" t="n">
        <f aca="false">W21</f>
        <v>0.185520359482378</v>
      </c>
    </row>
    <row r="22" customFormat="false" ht="12.8" hidden="false" customHeight="false" outlineLevel="0" collapsed="false">
      <c r="A22" s="2" t="s">
        <v>64</v>
      </c>
      <c r="B22" s="14" t="s">
        <v>62</v>
      </c>
      <c r="C22" s="2" t="n">
        <v>29880716</v>
      </c>
      <c r="D22" s="2" t="n">
        <v>31239420</v>
      </c>
      <c r="E22" s="2" t="n">
        <v>61120095</v>
      </c>
      <c r="F22" s="2" t="n">
        <v>106579196</v>
      </c>
      <c r="G22" s="2" t="n">
        <v>107346573</v>
      </c>
      <c r="H22" s="2" t="n">
        <v>213925776</v>
      </c>
      <c r="I22" s="2" t="n">
        <v>28582660</v>
      </c>
      <c r="J22" s="2" t="n">
        <v>23058935</v>
      </c>
      <c r="K22" s="2" t="n">
        <v>51641630</v>
      </c>
      <c r="L22" s="2" t="n">
        <f aca="false">C22+F22+I22</f>
        <v>165042572</v>
      </c>
      <c r="M22" s="2" t="n">
        <f aca="false">D22+G22+J22</f>
        <v>161644928</v>
      </c>
      <c r="N22" s="2" t="n">
        <f aca="false">E22+H22+K22</f>
        <v>326687501</v>
      </c>
      <c r="O22" s="2" t="n">
        <v>6.30565568050364</v>
      </c>
      <c r="P22" s="2" t="n">
        <v>6.69996338459595</v>
      </c>
      <c r="Q22" s="2" t="n">
        <f aca="false">L22*O22/100</f>
        <v>10407016.3165673</v>
      </c>
      <c r="R22" s="2" t="n">
        <f aca="false">M22*P22/100</f>
        <v>10830150.9890565</v>
      </c>
      <c r="S22" s="2" t="n">
        <f aca="false">F22-Q22</f>
        <v>96172179.6834327</v>
      </c>
      <c r="T22" s="2" t="n">
        <f aca="false">G22-R22</f>
        <v>96516422.0109435</v>
      </c>
      <c r="U22" s="2" t="n">
        <f aca="false">S22+T22</f>
        <v>192688601.694376</v>
      </c>
      <c r="V22" s="2" t="n">
        <f aca="false">K22/U22</f>
        <v>0.268005629528149</v>
      </c>
      <c r="W22" s="2" t="n">
        <f aca="false">(V22-V43)/V43</f>
        <v>0.252464909345656</v>
      </c>
      <c r="X22" s="2" t="n">
        <f aca="false">W22</f>
        <v>0.252464909345656</v>
      </c>
    </row>
    <row r="23" customFormat="false" ht="13.2" hidden="false" customHeight="false" outlineLevel="0" collapsed="false">
      <c r="B23" s="37" t="n">
        <v>2009</v>
      </c>
    </row>
    <row r="24" customFormat="false" ht="13.2" hidden="false" customHeight="false" outlineLevel="0" collapsed="false">
      <c r="A24" s="2" t="s">
        <v>21</v>
      </c>
      <c r="B24" s="14" t="s">
        <v>22</v>
      </c>
      <c r="C24" s="19" t="n">
        <v>24081004</v>
      </c>
      <c r="D24" s="19" t="n">
        <v>25036304</v>
      </c>
      <c r="E24" s="19" t="n">
        <v>49117317</v>
      </c>
      <c r="F24" s="19" t="n">
        <v>66820002</v>
      </c>
      <c r="G24" s="19" t="n">
        <v>65082952</v>
      </c>
      <c r="H24" s="19" t="n">
        <v>131902952</v>
      </c>
      <c r="I24" s="19" t="n">
        <v>7310951</v>
      </c>
      <c r="J24" s="19" t="n">
        <v>5555294</v>
      </c>
      <c r="K24" s="19" t="n">
        <v>12866239</v>
      </c>
      <c r="L24" s="19" t="n">
        <f aca="false">C24+F24+I24</f>
        <v>98211957</v>
      </c>
      <c r="M24" s="19" t="n">
        <f aca="false">D24+G24+J24</f>
        <v>95674550</v>
      </c>
      <c r="N24" s="19" t="n">
        <f aca="false">E24+H24+K24</f>
        <v>193886508</v>
      </c>
      <c r="O24" s="19" t="n">
        <v>8.62767869117687</v>
      </c>
      <c r="P24" s="19" t="n">
        <v>9.13678725572043</v>
      </c>
      <c r="Q24" s="2" t="n">
        <f aca="false">L24*O24/100</f>
        <v>8473412.08627679</v>
      </c>
      <c r="R24" s="2" t="n">
        <f aca="false">M24*P24/100</f>
        <v>8741580.09136787</v>
      </c>
      <c r="S24" s="2" t="n">
        <f aca="false">F24-Q24</f>
        <v>58346589.9137232</v>
      </c>
      <c r="T24" s="2" t="n">
        <f aca="false">G24-R24</f>
        <v>56341371.9086321</v>
      </c>
      <c r="U24" s="2" t="n">
        <f aca="false">S24+T24</f>
        <v>114687961.822355</v>
      </c>
      <c r="V24" s="2" t="n">
        <f aca="false">K24/U24</f>
        <v>0.112184738446473</v>
      </c>
    </row>
    <row r="25" customFormat="false" ht="13.2" hidden="false" customHeight="false" outlineLevel="0" collapsed="false">
      <c r="A25" s="2" t="s">
        <v>23</v>
      </c>
      <c r="B25" s="14" t="s">
        <v>24</v>
      </c>
      <c r="C25" s="19" t="n">
        <v>485611</v>
      </c>
      <c r="D25" s="19" t="n">
        <v>514109</v>
      </c>
      <c r="E25" s="19" t="n">
        <v>999719</v>
      </c>
      <c r="F25" s="19" t="n">
        <v>2548472</v>
      </c>
      <c r="G25" s="19" t="n">
        <v>2566806</v>
      </c>
      <c r="H25" s="19" t="n">
        <v>5115270</v>
      </c>
      <c r="I25" s="19" t="n">
        <v>785487</v>
      </c>
      <c r="J25" s="19" t="n">
        <v>543958</v>
      </c>
      <c r="K25" s="19" t="n">
        <v>1329454</v>
      </c>
      <c r="L25" s="19" t="n">
        <f aca="false">C25+F25+I25</f>
        <v>3819570</v>
      </c>
      <c r="M25" s="19" t="n">
        <f aca="false">D25+G25+J25</f>
        <v>3624873</v>
      </c>
      <c r="N25" s="19" t="n">
        <f aca="false">E25+H25+K25</f>
        <v>7444443</v>
      </c>
      <c r="O25" s="19" t="n">
        <v>5.36267861925584</v>
      </c>
      <c r="P25" s="19" t="n">
        <v>5.97800070678253</v>
      </c>
      <c r="Q25" s="2" t="n">
        <f aca="false">L25*O25/100</f>
        <v>204831.26373751</v>
      </c>
      <c r="R25" s="2" t="n">
        <f aca="false">M25*P25/100</f>
        <v>216694.933559969</v>
      </c>
      <c r="S25" s="2" t="n">
        <f aca="false">F25-Q25</f>
        <v>2343640.73626249</v>
      </c>
      <c r="T25" s="2" t="n">
        <f aca="false">G25-R25</f>
        <v>2350111.06644003</v>
      </c>
      <c r="U25" s="2" t="n">
        <f aca="false">S25+T25</f>
        <v>4693751.80270252</v>
      </c>
      <c r="V25" s="2" t="n">
        <f aca="false">K25/U25</f>
        <v>0.28323909228318</v>
      </c>
    </row>
    <row r="26" customFormat="false" ht="13.2" hidden="false" customHeight="false" outlineLevel="0" collapsed="false">
      <c r="A26" s="2" t="s">
        <v>25</v>
      </c>
      <c r="B26" s="14" t="s">
        <v>26</v>
      </c>
      <c r="C26" s="19" t="n">
        <v>2729634</v>
      </c>
      <c r="D26" s="19" t="n">
        <v>2878473</v>
      </c>
      <c r="E26" s="19" t="n">
        <v>5608093</v>
      </c>
      <c r="F26" s="19" t="n">
        <v>11618288</v>
      </c>
      <c r="G26" s="19" t="n">
        <v>11738908</v>
      </c>
      <c r="H26" s="19" t="n">
        <v>23357170</v>
      </c>
      <c r="I26" s="19" t="n">
        <v>2597144</v>
      </c>
      <c r="J26" s="19" t="n">
        <v>2066447</v>
      </c>
      <c r="K26" s="19" t="n">
        <v>4663632</v>
      </c>
      <c r="L26" s="19" t="n">
        <f aca="false">C26+F26+I26</f>
        <v>16945066</v>
      </c>
      <c r="M26" s="19" t="n">
        <f aca="false">D26+G26+J26</f>
        <v>16683828</v>
      </c>
      <c r="N26" s="19" t="n">
        <f aca="false">E26+H26+K26</f>
        <v>33628895</v>
      </c>
      <c r="O26" s="19" t="n">
        <v>6.44539088173925</v>
      </c>
      <c r="P26" s="19" t="n">
        <v>6.87982832130956</v>
      </c>
      <c r="Q26" s="2" t="n">
        <f aca="false">L26*O26/100</f>
        <v>1092175.7388687</v>
      </c>
      <c r="R26" s="2" t="n">
        <f aca="false">M26*P26/100</f>
        <v>1147818.72382257</v>
      </c>
      <c r="S26" s="2" t="n">
        <f aca="false">F26-Q26</f>
        <v>10526112.2611313</v>
      </c>
      <c r="T26" s="2" t="n">
        <f aca="false">G26-R26</f>
        <v>10591089.2761774</v>
      </c>
      <c r="U26" s="2" t="n">
        <f aca="false">S26+T26</f>
        <v>21117201.5373087</v>
      </c>
      <c r="V26" s="2" t="n">
        <f aca="false">K26/U26</f>
        <v>0.220845171731706</v>
      </c>
    </row>
    <row r="27" customFormat="false" ht="13.2" hidden="false" customHeight="false" outlineLevel="0" collapsed="false">
      <c r="A27" s="2" t="s">
        <v>27</v>
      </c>
      <c r="B27" s="14" t="s">
        <v>28</v>
      </c>
      <c r="C27" s="19" t="n">
        <v>1867790</v>
      </c>
      <c r="D27" s="19" t="n">
        <v>1937569</v>
      </c>
      <c r="E27" s="19" t="n">
        <v>3805360</v>
      </c>
      <c r="F27" s="19" t="n">
        <v>5806444</v>
      </c>
      <c r="G27" s="19" t="n">
        <v>5728888</v>
      </c>
      <c r="H27" s="19" t="n">
        <v>11535331</v>
      </c>
      <c r="I27" s="19" t="n">
        <v>901827</v>
      </c>
      <c r="J27" s="19" t="n">
        <v>643668</v>
      </c>
      <c r="K27" s="19" t="n">
        <v>1545495</v>
      </c>
      <c r="L27" s="19" t="n">
        <f aca="false">C27+F27+I27</f>
        <v>8576061</v>
      </c>
      <c r="M27" s="19" t="n">
        <f aca="false">D27+G27+J27</f>
        <v>8310125</v>
      </c>
      <c r="N27" s="19" t="n">
        <f aca="false">E27+H27+K27</f>
        <v>16886186</v>
      </c>
      <c r="O27" s="19" t="n">
        <v>8.41457499131303</v>
      </c>
      <c r="P27" s="19" t="n">
        <v>8.98197186949316</v>
      </c>
      <c r="Q27" s="2" t="n">
        <f aca="false">L27*O27/100</f>
        <v>721639.08414575</v>
      </c>
      <c r="R27" s="2" t="n">
        <f aca="false">M27*P27/100</f>
        <v>746413.089819719</v>
      </c>
      <c r="S27" s="2" t="n">
        <f aca="false">F27-Q27</f>
        <v>5084804.91585425</v>
      </c>
      <c r="T27" s="2" t="n">
        <f aca="false">G27-R27</f>
        <v>4982474.91018028</v>
      </c>
      <c r="U27" s="2" t="n">
        <f aca="false">S27+T27</f>
        <v>10067279.8260345</v>
      </c>
      <c r="V27" s="2" t="n">
        <f aca="false">K27/U27</f>
        <v>0.153516642698583</v>
      </c>
    </row>
    <row r="28" customFormat="false" ht="13.2" hidden="false" customHeight="false" outlineLevel="0" collapsed="false">
      <c r="A28" s="2" t="s">
        <v>29</v>
      </c>
      <c r="B28" s="14" t="s">
        <v>30</v>
      </c>
      <c r="C28" s="19" t="n">
        <v>97322</v>
      </c>
      <c r="D28" s="19" t="n">
        <v>102927</v>
      </c>
      <c r="E28" s="19" t="n">
        <v>200254</v>
      </c>
      <c r="F28" s="19" t="n">
        <v>461140</v>
      </c>
      <c r="G28" s="19" t="n">
        <v>441136</v>
      </c>
      <c r="H28" s="19" t="n">
        <v>902296</v>
      </c>
      <c r="I28" s="19" t="n">
        <v>154984</v>
      </c>
      <c r="J28" s="19" t="n">
        <v>77005</v>
      </c>
      <c r="K28" s="19" t="n">
        <v>231965</v>
      </c>
      <c r="L28" s="19" t="n">
        <f aca="false">C28+F28+I28</f>
        <v>713446</v>
      </c>
      <c r="M28" s="19" t="n">
        <f aca="false">D28+G28+J28</f>
        <v>621068</v>
      </c>
      <c r="N28" s="19" t="n">
        <f aca="false">E28+H28+K28</f>
        <v>1334515</v>
      </c>
      <c r="O28" s="19" t="n">
        <v>5.64386070030631</v>
      </c>
      <c r="P28" s="19" t="n">
        <v>6.86769889872376</v>
      </c>
      <c r="Q28" s="2" t="n">
        <f aca="false">L28*O28/100</f>
        <v>40265.8984119074</v>
      </c>
      <c r="R28" s="2" t="n">
        <f aca="false">M28*P28/100</f>
        <v>42653.0801963257</v>
      </c>
      <c r="S28" s="2" t="n">
        <f aca="false">F28-Q28</f>
        <v>420874.101588093</v>
      </c>
      <c r="T28" s="2" t="n">
        <f aca="false">G28-R28</f>
        <v>398482.919803674</v>
      </c>
      <c r="U28" s="2" t="n">
        <f aca="false">S28+T28</f>
        <v>819357.021391767</v>
      </c>
      <c r="V28" s="2" t="n">
        <f aca="false">K28/U28</f>
        <v>0.2831061355964</v>
      </c>
    </row>
    <row r="29" customFormat="false" ht="13.2" hidden="false" customHeight="false" outlineLevel="0" collapsed="false">
      <c r="A29" s="2" t="s">
        <v>31</v>
      </c>
      <c r="B29" s="14" t="s">
        <v>32</v>
      </c>
      <c r="C29" s="19" t="n">
        <v>434812</v>
      </c>
      <c r="D29" s="19" t="n">
        <v>454142</v>
      </c>
      <c r="E29" s="19" t="n">
        <v>888958</v>
      </c>
      <c r="F29" s="19" t="n">
        <v>1756621</v>
      </c>
      <c r="G29" s="19" t="n">
        <v>1795010</v>
      </c>
      <c r="H29" s="19" t="n">
        <v>3551641</v>
      </c>
      <c r="I29" s="19" t="n">
        <v>528782</v>
      </c>
      <c r="J29" s="19" t="n">
        <v>369504</v>
      </c>
      <c r="K29" s="19" t="n">
        <v>898271</v>
      </c>
      <c r="L29" s="19" t="n">
        <f aca="false">C29+F29+I29</f>
        <v>2720215</v>
      </c>
      <c r="M29" s="19" t="n">
        <f aca="false">D29+G29+J29</f>
        <v>2618656</v>
      </c>
      <c r="N29" s="19" t="n">
        <f aca="false">E29+H29+K29</f>
        <v>5338870</v>
      </c>
      <c r="O29" s="19" t="n">
        <v>6.03998243902797</v>
      </c>
      <c r="P29" s="19" t="n">
        <v>6.52034617132786</v>
      </c>
      <c r="Q29" s="2" t="n">
        <f aca="false">L29*O29/100</f>
        <v>164300.508303805</v>
      </c>
      <c r="R29" s="2" t="n">
        <f aca="false">M29*P29/100</f>
        <v>170745.436236247</v>
      </c>
      <c r="S29" s="2" t="n">
        <f aca="false">F29-Q29</f>
        <v>1592320.4916962</v>
      </c>
      <c r="T29" s="2" t="n">
        <f aca="false">G29-R29</f>
        <v>1624264.56376375</v>
      </c>
      <c r="U29" s="2" t="n">
        <f aca="false">S29+T29</f>
        <v>3216585.05545995</v>
      </c>
      <c r="V29" s="2" t="n">
        <f aca="false">K29/U29</f>
        <v>0.279262318425326</v>
      </c>
    </row>
    <row r="30" customFormat="false" ht="13.2" hidden="false" customHeight="false" outlineLevel="0" collapsed="false">
      <c r="A30" s="2" t="s">
        <v>33</v>
      </c>
      <c r="B30" s="14" t="s">
        <v>34</v>
      </c>
      <c r="C30" s="19" t="n">
        <v>323247</v>
      </c>
      <c r="D30" s="19" t="n">
        <v>363767</v>
      </c>
      <c r="E30" s="19" t="n">
        <v>687033</v>
      </c>
      <c r="F30" s="19" t="n">
        <v>1337154</v>
      </c>
      <c r="G30" s="19" t="n">
        <v>1243334</v>
      </c>
      <c r="H30" s="19" t="n">
        <v>2580489</v>
      </c>
      <c r="I30" s="19" t="n">
        <v>336731</v>
      </c>
      <c r="J30" s="19" t="n">
        <v>210186</v>
      </c>
      <c r="K30" s="19" t="n">
        <v>546897</v>
      </c>
      <c r="L30" s="19" t="n">
        <f aca="false">C30+F30+I30</f>
        <v>1997132</v>
      </c>
      <c r="M30" s="19" t="n">
        <f aca="false">D30+G30+J30</f>
        <v>1817287</v>
      </c>
      <c r="N30" s="19" t="n">
        <f aca="false">E30+H30+K30</f>
        <v>3814419</v>
      </c>
      <c r="O30" s="19" t="n">
        <v>6.93907204875238</v>
      </c>
      <c r="P30" s="19" t="n">
        <v>8.1660281530252</v>
      </c>
      <c r="Q30" s="2" t="n">
        <f aca="false">L30*O30/100</f>
        <v>138582.428388689</v>
      </c>
      <c r="R30" s="2" t="n">
        <f aca="false">M30*P30/100</f>
        <v>148400.168041267</v>
      </c>
      <c r="S30" s="2" t="n">
        <f aca="false">F30-Q30</f>
        <v>1198571.57161131</v>
      </c>
      <c r="T30" s="2" t="n">
        <f aca="false">G30-R30</f>
        <v>1094933.83195873</v>
      </c>
      <c r="U30" s="2" t="n">
        <f aca="false">S30+T30</f>
        <v>2293505.40357004</v>
      </c>
      <c r="V30" s="2" t="n">
        <f aca="false">K30/U30</f>
        <v>0.238454637668918</v>
      </c>
    </row>
    <row r="31" customFormat="false" ht="13.2" hidden="false" customHeight="false" outlineLevel="0" collapsed="false">
      <c r="A31" s="2" t="s">
        <v>35</v>
      </c>
      <c r="B31" s="14" t="s">
        <v>36</v>
      </c>
      <c r="C31" s="19" t="n">
        <v>33587386</v>
      </c>
      <c r="D31" s="19" t="n">
        <v>35404970</v>
      </c>
      <c r="E31" s="19" t="n">
        <v>68992010</v>
      </c>
      <c r="F31" s="19" t="n">
        <v>78322240</v>
      </c>
      <c r="G31" s="19" t="n">
        <v>79453125</v>
      </c>
      <c r="H31" s="19" t="n">
        <v>157775358</v>
      </c>
      <c r="I31" s="19" t="n">
        <v>6561865</v>
      </c>
      <c r="J31" s="19" t="n">
        <v>5290976</v>
      </c>
      <c r="K31" s="19" t="n">
        <v>11853195</v>
      </c>
      <c r="L31" s="19" t="n">
        <f aca="false">C31+F31+I31</f>
        <v>118471491</v>
      </c>
      <c r="M31" s="19" t="n">
        <f aca="false">D31+G31+J31</f>
        <v>120149071</v>
      </c>
      <c r="N31" s="19" t="n">
        <f aca="false">E31+H31+K31</f>
        <v>238620563</v>
      </c>
      <c r="O31" s="19" t="n">
        <v>8.89487105028065</v>
      </c>
      <c r="P31" s="19" t="n">
        <v>9.02095727468279</v>
      </c>
      <c r="Q31" s="2" t="n">
        <f aca="false">L31*O31/100</f>
        <v>10537886.3557948</v>
      </c>
      <c r="R31" s="2" t="n">
        <f aca="false">M31*P31/100</f>
        <v>10838596.3608383</v>
      </c>
      <c r="S31" s="2" t="n">
        <f aca="false">F31-Q31</f>
        <v>67784353.6442052</v>
      </c>
      <c r="T31" s="2" t="n">
        <f aca="false">G31-R31</f>
        <v>68614528.6391617</v>
      </c>
      <c r="U31" s="2" t="n">
        <f aca="false">S31+T31</f>
        <v>136398882.283367</v>
      </c>
      <c r="V31" s="2" t="n">
        <f aca="false">K31/U31</f>
        <v>0.0869009686998398</v>
      </c>
    </row>
    <row r="32" customFormat="false" ht="13.2" hidden="false" customHeight="false" outlineLevel="0" collapsed="false">
      <c r="A32" s="2" t="s">
        <v>37</v>
      </c>
      <c r="B32" s="14" t="s">
        <v>38</v>
      </c>
      <c r="C32" s="19" t="n">
        <v>4055644</v>
      </c>
      <c r="D32" s="19" t="n">
        <v>4291063</v>
      </c>
      <c r="E32" s="19" t="n">
        <v>8346864</v>
      </c>
      <c r="F32" s="19" t="n">
        <v>19514910</v>
      </c>
      <c r="G32" s="19" t="n">
        <v>19283249</v>
      </c>
      <c r="H32" s="19" t="n">
        <v>38798488</v>
      </c>
      <c r="I32" s="19" t="n">
        <v>6919038</v>
      </c>
      <c r="J32" s="19" t="n">
        <v>5031461</v>
      </c>
      <c r="K32" s="19" t="n">
        <v>11950013</v>
      </c>
      <c r="L32" s="19" t="n">
        <f aca="false">C32+F32+I32</f>
        <v>30489592</v>
      </c>
      <c r="M32" s="19" t="n">
        <f aca="false">D32+G32+J32</f>
        <v>28605773</v>
      </c>
      <c r="N32" s="19" t="n">
        <f aca="false">E32+H32+K32</f>
        <v>59095365</v>
      </c>
      <c r="O32" s="19" t="n">
        <v>4.58456900508295</v>
      </c>
      <c r="P32" s="19" t="n">
        <v>5.18080659086809</v>
      </c>
      <c r="Q32" s="2" t="n">
        <f aca="false">L32*O32/100</f>
        <v>1397816.38460825</v>
      </c>
      <c r="R32" s="2" t="n">
        <f aca="false">M32*P32/100</f>
        <v>1482009.77295276</v>
      </c>
      <c r="S32" s="2" t="n">
        <f aca="false">F32-Q32</f>
        <v>18117093.6153918</v>
      </c>
      <c r="T32" s="2" t="n">
        <f aca="false">G32-R32</f>
        <v>17801239.2270472</v>
      </c>
      <c r="U32" s="2" t="n">
        <f aca="false">S32+T32</f>
        <v>35918332.842439</v>
      </c>
      <c r="V32" s="2" t="n">
        <f aca="false">K32/U32</f>
        <v>0.332699545171556</v>
      </c>
    </row>
    <row r="33" customFormat="false" ht="13.2" hidden="false" customHeight="false" outlineLevel="0" collapsed="false">
      <c r="A33" s="2" t="s">
        <v>39</v>
      </c>
      <c r="B33" s="14" t="s">
        <v>40</v>
      </c>
      <c r="C33" s="19" t="n">
        <v>146585</v>
      </c>
      <c r="D33" s="19" t="n">
        <v>153593</v>
      </c>
      <c r="E33" s="19" t="n">
        <v>300184</v>
      </c>
      <c r="F33" s="19" t="n">
        <v>754064</v>
      </c>
      <c r="G33" s="19" t="n">
        <v>701907</v>
      </c>
      <c r="H33" s="19" t="n">
        <v>1455985</v>
      </c>
      <c r="I33" s="19" t="n">
        <v>260196</v>
      </c>
      <c r="J33" s="19" t="n">
        <v>125326</v>
      </c>
      <c r="K33" s="19" t="n">
        <v>385500</v>
      </c>
      <c r="L33" s="19" t="n">
        <f aca="false">C33+F33+I33</f>
        <v>1160845</v>
      </c>
      <c r="M33" s="19" t="n">
        <f aca="false">D33+G33+J33</f>
        <v>980826</v>
      </c>
      <c r="N33" s="19" t="n">
        <f aca="false">E33+H33+K33</f>
        <v>2141669</v>
      </c>
      <c r="O33" s="19" t="n">
        <v>6.03819937859775</v>
      </c>
      <c r="P33" s="19" t="n">
        <v>7.3887352736365</v>
      </c>
      <c r="Q33" s="2" t="n">
        <f aca="false">L33*O33/100</f>
        <v>70094.1355764831</v>
      </c>
      <c r="R33" s="2" t="n">
        <f aca="false">M33*P33/100</f>
        <v>72470.6366349979</v>
      </c>
      <c r="S33" s="2" t="n">
        <f aca="false">F33-Q33</f>
        <v>683969.864423517</v>
      </c>
      <c r="T33" s="2" t="n">
        <f aca="false">G33-R33</f>
        <v>629436.363365002</v>
      </c>
      <c r="U33" s="2" t="n">
        <f aca="false">S33+T33</f>
        <v>1313406.22778852</v>
      </c>
      <c r="V33" s="2" t="n">
        <f aca="false">K33/U33</f>
        <v>0.293511627890706</v>
      </c>
    </row>
    <row r="34" customFormat="false" ht="13.2" hidden="false" customHeight="false" outlineLevel="0" collapsed="false">
      <c r="A34" s="2" t="s">
        <v>41</v>
      </c>
      <c r="B34" s="14" t="s">
        <v>42</v>
      </c>
      <c r="C34" s="19" t="n">
        <v>231978</v>
      </c>
      <c r="D34" s="19" t="n">
        <v>244091</v>
      </c>
      <c r="E34" s="19" t="n">
        <v>476101</v>
      </c>
      <c r="F34" s="19" t="n">
        <v>1113032</v>
      </c>
      <c r="G34" s="19" t="n">
        <v>1033322</v>
      </c>
      <c r="H34" s="19" t="n">
        <v>2146413</v>
      </c>
      <c r="I34" s="19" t="n">
        <v>360039</v>
      </c>
      <c r="J34" s="19" t="n">
        <v>180454</v>
      </c>
      <c r="K34" s="19" t="n">
        <v>540402</v>
      </c>
      <c r="L34" s="19" t="n">
        <f aca="false">C34+F34+I34</f>
        <v>1705049</v>
      </c>
      <c r="M34" s="19" t="n">
        <f aca="false">D34+G34+J34</f>
        <v>1457867</v>
      </c>
      <c r="N34" s="19" t="n">
        <f aca="false">E34+H34+K34</f>
        <v>3162916</v>
      </c>
      <c r="O34" s="19" t="n">
        <v>6.7113311733189</v>
      </c>
      <c r="P34" s="19" t="n">
        <v>8.16707469274745</v>
      </c>
      <c r="Q34" s="2" t="n">
        <f aca="false">L34*O34/100</f>
        <v>114431.485057362</v>
      </c>
      <c r="R34" s="2" t="n">
        <f aca="false">M34*P34/100</f>
        <v>119065.086810916</v>
      </c>
      <c r="S34" s="2" t="n">
        <f aca="false">F34-Q34</f>
        <v>998600.514942638</v>
      </c>
      <c r="T34" s="2" t="n">
        <f aca="false">G34-R34</f>
        <v>914256.913189084</v>
      </c>
      <c r="U34" s="2" t="n">
        <f aca="false">S34+T34</f>
        <v>1912857.42813172</v>
      </c>
      <c r="V34" s="2" t="n">
        <f aca="false">K34/U34</f>
        <v>0.282510338748982</v>
      </c>
    </row>
    <row r="35" customFormat="false" ht="13.2" hidden="false" customHeight="false" outlineLevel="0" collapsed="false">
      <c r="A35" s="2" t="s">
        <v>43</v>
      </c>
      <c r="B35" s="14" t="s">
        <v>44</v>
      </c>
      <c r="C35" s="19" t="n">
        <v>1423274</v>
      </c>
      <c r="D35" s="19" t="n">
        <v>1501280</v>
      </c>
      <c r="E35" s="19" t="n">
        <v>2924559</v>
      </c>
      <c r="F35" s="19" t="n">
        <v>5498666</v>
      </c>
      <c r="G35" s="19" t="n">
        <v>5616146</v>
      </c>
      <c r="H35" s="19" t="n">
        <v>11114822</v>
      </c>
      <c r="I35" s="19" t="n">
        <v>1401860</v>
      </c>
      <c r="J35" s="19" t="n">
        <v>1089160</v>
      </c>
      <c r="K35" s="19" t="n">
        <v>2491007</v>
      </c>
      <c r="L35" s="19" t="n">
        <f aca="false">C35+F35+I35</f>
        <v>8323800</v>
      </c>
      <c r="M35" s="19" t="n">
        <f aca="false">D35+G35+J35</f>
        <v>8206586</v>
      </c>
      <c r="N35" s="19" t="n">
        <f aca="false">E35+H35+K35</f>
        <v>16530388</v>
      </c>
      <c r="O35" s="19" t="n">
        <v>5.95386817009803</v>
      </c>
      <c r="P35" s="19" t="n">
        <v>6.30859865751452</v>
      </c>
      <c r="Q35" s="2" t="n">
        <f aca="false">L35*O35/100</f>
        <v>495588.07874262</v>
      </c>
      <c r="R35" s="2" t="n">
        <f aca="false">M35*P35/100</f>
        <v>517720.574223775</v>
      </c>
      <c r="S35" s="2" t="n">
        <f aca="false">F35-Q35</f>
        <v>5003077.92125738</v>
      </c>
      <c r="T35" s="2" t="n">
        <f aca="false">G35-R35</f>
        <v>5098425.42577623</v>
      </c>
      <c r="U35" s="2" t="n">
        <f aca="false">S35+T35</f>
        <v>10101503.3470336</v>
      </c>
      <c r="V35" s="2" t="n">
        <f aca="false">K35/U35</f>
        <v>0.24659765130222</v>
      </c>
    </row>
    <row r="36" customFormat="false" ht="13.2" hidden="false" customHeight="false" outlineLevel="0" collapsed="false">
      <c r="A36" s="2" t="s">
        <v>45</v>
      </c>
      <c r="B36" s="14" t="s">
        <v>46</v>
      </c>
      <c r="C36" s="19" t="n">
        <v>4292948</v>
      </c>
      <c r="D36" s="19" t="n">
        <v>4478487</v>
      </c>
      <c r="E36" s="19" t="n">
        <v>8771348</v>
      </c>
      <c r="F36" s="19" t="n">
        <v>9192357</v>
      </c>
      <c r="G36" s="19" t="n">
        <v>9083092</v>
      </c>
      <c r="H36" s="19" t="n">
        <v>18275476</v>
      </c>
      <c r="I36" s="19" t="n">
        <v>946138</v>
      </c>
      <c r="J36" s="19" t="n">
        <v>799633</v>
      </c>
      <c r="K36" s="19" t="n">
        <v>1745831</v>
      </c>
      <c r="L36" s="19" t="n">
        <f aca="false">C36+F36+I36</f>
        <v>14431443</v>
      </c>
      <c r="M36" s="19" t="n">
        <f aca="false">D36+G36+J36</f>
        <v>14361212</v>
      </c>
      <c r="N36" s="19" t="n">
        <f aca="false">E36+H36+K36</f>
        <v>28792655</v>
      </c>
      <c r="O36" s="19" t="n">
        <v>9.55820299932502</v>
      </c>
      <c r="P36" s="19" t="n">
        <v>10.5604219029921</v>
      </c>
      <c r="Q36" s="2" t="n">
        <f aca="false">L36*O36/100</f>
        <v>1379386.61767188</v>
      </c>
      <c r="R36" s="2" t="n">
        <f aca="false">M36*P36/100</f>
        <v>1516604.57758313</v>
      </c>
      <c r="S36" s="2" t="n">
        <f aca="false">F36-Q36</f>
        <v>7812970.38232812</v>
      </c>
      <c r="T36" s="2" t="n">
        <f aca="false">G36-R36</f>
        <v>7566487.42241687</v>
      </c>
      <c r="U36" s="2" t="n">
        <f aca="false">S36+T36</f>
        <v>15379457.804745</v>
      </c>
      <c r="V36" s="2" t="n">
        <f aca="false">K36/U36</f>
        <v>0.113517070768344</v>
      </c>
    </row>
    <row r="37" customFormat="false" ht="13.2" hidden="false" customHeight="false" outlineLevel="0" collapsed="false">
      <c r="A37" s="2" t="s">
        <v>47</v>
      </c>
      <c r="B37" s="14" t="s">
        <v>48</v>
      </c>
      <c r="C37" s="19" t="n">
        <v>2862509</v>
      </c>
      <c r="D37" s="19" t="n">
        <v>3014980</v>
      </c>
      <c r="E37" s="19" t="n">
        <v>5877617</v>
      </c>
      <c r="F37" s="19" t="n">
        <v>13675258</v>
      </c>
      <c r="G37" s="19" t="n">
        <v>13525630</v>
      </c>
      <c r="H37" s="19" t="n">
        <v>27201173</v>
      </c>
      <c r="I37" s="19" t="n">
        <v>3168810</v>
      </c>
      <c r="J37" s="19" t="n">
        <v>1904416</v>
      </c>
      <c r="K37" s="19" t="n">
        <v>5072813</v>
      </c>
      <c r="L37" s="19" t="n">
        <f aca="false">C37+F37+I37</f>
        <v>19706577</v>
      </c>
      <c r="M37" s="19" t="n">
        <f aca="false">D37+G37+J37</f>
        <v>18445026</v>
      </c>
      <c r="N37" s="19" t="n">
        <f aca="false">E37+H37+K37</f>
        <v>38151603</v>
      </c>
      <c r="O37" s="19" t="n">
        <v>6.39654147246178</v>
      </c>
      <c r="P37" s="19" t="n">
        <v>7.19086392287727</v>
      </c>
      <c r="Q37" s="2" t="n">
        <f aca="false">L37*O37/100</f>
        <v>1260539.37060761</v>
      </c>
      <c r="R37" s="2" t="n">
        <f aca="false">M37*P37/100</f>
        <v>1326356.72019933</v>
      </c>
      <c r="S37" s="2" t="n">
        <f aca="false">F37-Q37</f>
        <v>12414718.6293924</v>
      </c>
      <c r="T37" s="2" t="n">
        <f aca="false">G37-R37</f>
        <v>12199273.2798007</v>
      </c>
      <c r="U37" s="2" t="n">
        <f aca="false">S37+T37</f>
        <v>24613991.9091931</v>
      </c>
      <c r="V37" s="2" t="n">
        <f aca="false">K37/U37</f>
        <v>0.206094688692303</v>
      </c>
    </row>
    <row r="38" customFormat="false" ht="13.2" hidden="false" customHeight="false" outlineLevel="0" collapsed="false">
      <c r="A38" s="2" t="s">
        <v>49</v>
      </c>
      <c r="B38" s="14" t="s">
        <v>50</v>
      </c>
      <c r="C38" s="19" t="n">
        <v>782446</v>
      </c>
      <c r="D38" s="19" t="n">
        <v>820636</v>
      </c>
      <c r="E38" s="19" t="n">
        <v>1603049</v>
      </c>
      <c r="F38" s="19" t="n">
        <v>3590845</v>
      </c>
      <c r="G38" s="19" t="n">
        <v>3441092</v>
      </c>
      <c r="H38" s="19" t="n">
        <v>7031896</v>
      </c>
      <c r="I38" s="19" t="n">
        <v>1124940</v>
      </c>
      <c r="J38" s="19" t="n">
        <v>808288</v>
      </c>
      <c r="K38" s="19" t="n">
        <v>1933301</v>
      </c>
      <c r="L38" s="19" t="n">
        <f aca="false">C38+F38+I38</f>
        <v>5498231</v>
      </c>
      <c r="M38" s="19" t="n">
        <f aca="false">D38+G38+J38</f>
        <v>5070016</v>
      </c>
      <c r="N38" s="19" t="n">
        <f aca="false">E38+H38+K38</f>
        <v>10568246</v>
      </c>
      <c r="O38" s="19" t="n">
        <v>5.0314254506091</v>
      </c>
      <c r="P38" s="19" t="n">
        <v>5.71245478848876</v>
      </c>
      <c r="Q38" s="2" t="n">
        <f aca="false">L38*O38/100</f>
        <v>276639.393867279</v>
      </c>
      <c r="R38" s="2" t="n">
        <f aca="false">M38*P38/100</f>
        <v>289622.371769146</v>
      </c>
      <c r="S38" s="2" t="n">
        <f aca="false">F38-Q38</f>
        <v>3314205.60613272</v>
      </c>
      <c r="T38" s="2" t="n">
        <f aca="false">G38-R38</f>
        <v>3151469.62823085</v>
      </c>
      <c r="U38" s="2" t="n">
        <f aca="false">S38+T38</f>
        <v>6465675.23436358</v>
      </c>
      <c r="V38" s="2" t="n">
        <f aca="false">K38/U38</f>
        <v>0.299009914652835</v>
      </c>
    </row>
    <row r="39" customFormat="false" ht="13.2" hidden="false" customHeight="false" outlineLevel="0" collapsed="false">
      <c r="A39" s="2" t="s">
        <v>53</v>
      </c>
      <c r="B39" s="14" t="s">
        <v>52</v>
      </c>
      <c r="C39" s="19" t="n">
        <v>10292527</v>
      </c>
      <c r="D39" s="19" t="n">
        <v>10811436</v>
      </c>
      <c r="E39" s="19" t="n">
        <v>21104232</v>
      </c>
      <c r="F39" s="19" t="n">
        <v>53390561</v>
      </c>
      <c r="G39" s="19" t="n">
        <v>49417852</v>
      </c>
      <c r="H39" s="19" t="n">
        <v>102808860</v>
      </c>
      <c r="I39" s="19" t="n">
        <v>12852709</v>
      </c>
      <c r="J39" s="19" t="n">
        <v>6020263</v>
      </c>
      <c r="K39" s="19" t="n">
        <v>18872257</v>
      </c>
      <c r="L39" s="19" t="n">
        <f aca="false">C39+F39+I39</f>
        <v>76535797</v>
      </c>
      <c r="M39" s="19" t="n">
        <f aca="false">D39+G39+J39</f>
        <v>66249551</v>
      </c>
      <c r="N39" s="19" t="n">
        <f aca="false">E39+H39+K39</f>
        <v>142785349</v>
      </c>
      <c r="O39" s="19" t="n">
        <v>6.04346719182513</v>
      </c>
      <c r="P39" s="19" t="n">
        <v>7.32097105023798</v>
      </c>
      <c r="Q39" s="2" t="n">
        <f aca="false">L39*O39/100</f>
        <v>4625415.78169688</v>
      </c>
      <c r="R39" s="2" t="n">
        <f aca="false">M39*P39/100</f>
        <v>4850110.44962265</v>
      </c>
      <c r="S39" s="2" t="n">
        <f aca="false">F39-Q39</f>
        <v>48765145.2183031</v>
      </c>
      <c r="T39" s="2" t="n">
        <f aca="false">G39-R39</f>
        <v>44567741.5503774</v>
      </c>
      <c r="U39" s="2" t="n">
        <f aca="false">S39+T39</f>
        <v>93332886.7686805</v>
      </c>
      <c r="V39" s="2" t="n">
        <f aca="false">K39/U39</f>
        <v>0.202203721039655</v>
      </c>
    </row>
    <row r="40" customFormat="false" ht="13.2" hidden="false" customHeight="false" outlineLevel="0" collapsed="false">
      <c r="A40" s="2" t="s">
        <v>54</v>
      </c>
      <c r="B40" s="14" t="s">
        <v>55</v>
      </c>
      <c r="C40" s="19" t="n">
        <v>623469</v>
      </c>
      <c r="D40" s="19" t="n">
        <v>662351</v>
      </c>
      <c r="E40" s="19" t="n">
        <v>1285826</v>
      </c>
      <c r="F40" s="19" t="n">
        <v>2494134</v>
      </c>
      <c r="G40" s="19" t="n">
        <v>2473422</v>
      </c>
      <c r="H40" s="19" t="n">
        <v>4967558</v>
      </c>
      <c r="I40" s="19" t="n">
        <v>616273</v>
      </c>
      <c r="J40" s="19" t="n">
        <v>451158</v>
      </c>
      <c r="K40" s="19" t="n">
        <v>1067423</v>
      </c>
      <c r="L40" s="19" t="n">
        <f aca="false">C40+F40+I40</f>
        <v>3733876</v>
      </c>
      <c r="M40" s="19" t="n">
        <f aca="false">D40+G40+J40</f>
        <v>3586931</v>
      </c>
      <c r="N40" s="19" t="n">
        <f aca="false">E40+H40+K40</f>
        <v>7320807</v>
      </c>
      <c r="O40" s="19" t="n">
        <v>6.41149215294479</v>
      </c>
      <c r="P40" s="19" t="n">
        <v>7.06721693472104</v>
      </c>
      <c r="Q40" s="2" t="n">
        <f aca="false">L40*O40/100</f>
        <v>239397.166740689</v>
      </c>
      <c r="R40" s="2" t="n">
        <f aca="false">M40*P40/100</f>
        <v>253496.195068759</v>
      </c>
      <c r="S40" s="2" t="n">
        <f aca="false">F40-Q40</f>
        <v>2254736.83325931</v>
      </c>
      <c r="T40" s="2" t="n">
        <f aca="false">G40-R40</f>
        <v>2219925.80493124</v>
      </c>
      <c r="U40" s="2" t="n">
        <f aca="false">S40+T40</f>
        <v>4474662.63819055</v>
      </c>
      <c r="V40" s="2" t="n">
        <f aca="false">K40/U40</f>
        <v>0.23854826303322</v>
      </c>
    </row>
    <row r="41" customFormat="false" ht="13.2" hidden="false" customHeight="false" outlineLevel="0" collapsed="false">
      <c r="A41" s="2" t="s">
        <v>59</v>
      </c>
      <c r="B41" s="14" t="s">
        <v>57</v>
      </c>
      <c r="C41" s="19" t="n">
        <v>407618</v>
      </c>
      <c r="D41" s="19" t="n">
        <v>428235</v>
      </c>
      <c r="E41" s="19" t="n">
        <v>835861</v>
      </c>
      <c r="F41" s="19" t="n">
        <v>1952511</v>
      </c>
      <c r="G41" s="19" t="n">
        <v>1937777</v>
      </c>
      <c r="H41" s="19" t="n">
        <v>3890304</v>
      </c>
      <c r="I41" s="19" t="n">
        <v>414230</v>
      </c>
      <c r="J41" s="19" t="n">
        <v>246035</v>
      </c>
      <c r="K41" s="19" t="n">
        <v>660241</v>
      </c>
      <c r="L41" s="19" t="n">
        <f aca="false">C41+F41+I41</f>
        <v>2774359</v>
      </c>
      <c r="M41" s="19" t="n">
        <f aca="false">D41+G41+J41</f>
        <v>2612047</v>
      </c>
      <c r="N41" s="19" t="n">
        <f aca="false">E41+H41+K41</f>
        <v>5386406</v>
      </c>
      <c r="O41" s="19" t="n">
        <v>6.57200175560119</v>
      </c>
      <c r="P41" s="19" t="n">
        <v>7.31548918064933</v>
      </c>
      <c r="Q41" s="2" t="n">
        <f aca="false">L41*O41/100</f>
        <v>182330.92218668</v>
      </c>
      <c r="R41" s="2" t="n">
        <f aca="false">M41*P41/100</f>
        <v>191084.015678475</v>
      </c>
      <c r="S41" s="2" t="n">
        <f aca="false">F41-Q41</f>
        <v>1770180.07781332</v>
      </c>
      <c r="T41" s="2" t="n">
        <f aca="false">G41-R41</f>
        <v>1746692.98432152</v>
      </c>
      <c r="U41" s="2" t="n">
        <f aca="false">S41+T41</f>
        <v>3516873.06213485</v>
      </c>
      <c r="V41" s="2" t="n">
        <f aca="false">K41/U41</f>
        <v>0.18773523762021</v>
      </c>
    </row>
    <row r="42" customFormat="false" ht="13.2" hidden="false" customHeight="false" outlineLevel="0" collapsed="false">
      <c r="A42" s="2" t="s">
        <v>60</v>
      </c>
      <c r="B42" s="14" t="s">
        <v>61</v>
      </c>
      <c r="C42" s="19" t="n">
        <v>3319701</v>
      </c>
      <c r="D42" s="19" t="n">
        <v>3525258</v>
      </c>
      <c r="E42" s="19" t="n">
        <v>6844776</v>
      </c>
      <c r="F42" s="19" t="n">
        <v>15615003</v>
      </c>
      <c r="G42" s="19" t="n">
        <v>16061095</v>
      </c>
      <c r="H42" s="19" t="n">
        <v>31675586</v>
      </c>
      <c r="I42" s="19" t="n">
        <v>4504317</v>
      </c>
      <c r="J42" s="19" t="n">
        <v>3337572</v>
      </c>
      <c r="K42" s="19" t="n">
        <v>7842584</v>
      </c>
      <c r="L42" s="19" t="n">
        <f aca="false">C42+F42+I42</f>
        <v>23439021</v>
      </c>
      <c r="M42" s="19" t="n">
        <f aca="false">D42+G42+J42</f>
        <v>22923925</v>
      </c>
      <c r="N42" s="19" t="n">
        <f aca="false">E42+H42+K42</f>
        <v>46362946</v>
      </c>
      <c r="O42" s="19" t="n">
        <v>4.74330182509059</v>
      </c>
      <c r="P42" s="19" t="n">
        <v>5.16273405702225</v>
      </c>
      <c r="Q42" s="2" t="n">
        <f aca="false">L42*O42/100</f>
        <v>1111783.51087637</v>
      </c>
      <c r="R42" s="2" t="n">
        <f aca="false">M42*P42/100</f>
        <v>1183501.28318124</v>
      </c>
      <c r="S42" s="2" t="n">
        <f aca="false">F42-Q42</f>
        <v>14503219.4891236</v>
      </c>
      <c r="T42" s="2" t="n">
        <f aca="false">G42-R42</f>
        <v>14877593.7168188</v>
      </c>
      <c r="U42" s="2" t="n">
        <f aca="false">S42+T42</f>
        <v>29380813.2059424</v>
      </c>
      <c r="V42" s="2" t="n">
        <f aca="false">K42/U42</f>
        <v>0.26692875874565</v>
      </c>
    </row>
    <row r="43" customFormat="false" ht="13.2" hidden="false" customHeight="false" outlineLevel="0" collapsed="false">
      <c r="A43" s="2" t="s">
        <v>64</v>
      </c>
      <c r="B43" s="14" t="s">
        <v>62</v>
      </c>
      <c r="C43" s="19" t="n">
        <v>30509793</v>
      </c>
      <c r="D43" s="19" t="n">
        <v>31946371</v>
      </c>
      <c r="E43" s="19" t="n">
        <v>62456435</v>
      </c>
      <c r="F43" s="19" t="n">
        <v>102536853</v>
      </c>
      <c r="G43" s="19" t="n">
        <v>102625726</v>
      </c>
      <c r="H43" s="19" t="n">
        <v>205162922</v>
      </c>
      <c r="I43" s="19" t="n">
        <v>22251373</v>
      </c>
      <c r="J43" s="19" t="n">
        <v>16901413</v>
      </c>
      <c r="K43" s="19" t="n">
        <v>39152172</v>
      </c>
      <c r="L43" s="19" t="n">
        <f aca="false">C43+F43+I43</f>
        <v>155298019</v>
      </c>
      <c r="M43" s="19" t="n">
        <f aca="false">D43+G43+J43</f>
        <v>151473510</v>
      </c>
      <c r="N43" s="19" t="n">
        <f aca="false">E43+H43+K43</f>
        <v>306771529</v>
      </c>
      <c r="O43" s="19" t="n">
        <v>6.95663756852088</v>
      </c>
      <c r="P43" s="19" t="n">
        <v>7.5195065047689</v>
      </c>
      <c r="Q43" s="2" t="n">
        <f aca="false">L43*O43/100</f>
        <v>10803520.3329227</v>
      </c>
      <c r="R43" s="2" t="n">
        <f aca="false">M43*P43/100</f>
        <v>11390060.4374518</v>
      </c>
      <c r="S43" s="2" t="n">
        <f aca="false">F43-Q43</f>
        <v>91733332.6670773</v>
      </c>
      <c r="T43" s="2" t="n">
        <f aca="false">G43-R43</f>
        <v>91235665.5625482</v>
      </c>
      <c r="U43" s="2" t="n">
        <f aca="false">S43+T43</f>
        <v>182968998.229626</v>
      </c>
      <c r="V43" s="2" t="n">
        <f aca="false">K43/U43</f>
        <v>0.21398254556143</v>
      </c>
    </row>
  </sheetData>
  <mergeCells count="7">
    <mergeCell ref="C1:E1"/>
    <mergeCell ref="F1:H1"/>
    <mergeCell ref="I1:K1"/>
    <mergeCell ref="L1:N1"/>
    <mergeCell ref="O1:P1"/>
    <mergeCell ref="Q1:R1"/>
    <mergeCell ref="S1:U1"/>
  </mergeCells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18424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2020-08-19T15:34:32Z</dcterms:created>
  <dc:creator/>
  <dc:description/>
  <dc:language>en-AU</dc:language>
  <cp:lastModifiedBy/>
  <cp:lastPrinted>2020-09-16T11:53:07Z</cp:lastPrinted>
  <dcterms:modified xsi:type="dcterms:W3CDTF">2020-12-18T23:46:13Z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