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8"/>
  </bookViews>
  <sheets>
    <sheet name="germain arignavong" sheetId="1" state="visible" r:id="rId2"/>
    <sheet name="richard aye" sheetId="2" state="visible" r:id="rId3"/>
    <sheet name="anna bellay" sheetId="3" state="visible" r:id="rId4"/>
    <sheet name="bastien blanchard" sheetId="4" state="visible" r:id="rId5"/>
    <sheet name="manolo bonniaud" sheetId="5" state="visible" r:id="rId6"/>
    <sheet name="rayann bouheddou" sheetId="6" state="visible" r:id="rId7"/>
    <sheet name="arnaud costermans" sheetId="7" state="visible" r:id="rId8"/>
    <sheet name="gregoire dabancourt-thebaud" sheetId="8" state="visible" r:id="rId9"/>
    <sheet name="thais de-marcillac" sheetId="9" state="visible" r:id="rId10"/>
    <sheet name="hubert-emmanuel de-laforcade" sheetId="10" state="visible" r:id="rId11"/>
    <sheet name="romaric de-laforcade" sheetId="11" state="visible" r:id="rId12"/>
    <sheet name="kris dhermy-luce" sheetId="12" state="visible" r:id="rId13"/>
    <sheet name="basile fleury" sheetId="13" state="visible" r:id="rId14"/>
    <sheet name="maximilien gillardeau" sheetId="14" state="visible" r:id="rId15"/>
    <sheet name="julien girault" sheetId="15" state="visible" r:id="rId16"/>
    <sheet name="eve le-roy" sheetId="16" state="visible" r:id="rId17"/>
    <sheet name="hugo marujo" sheetId="17" state="visible" r:id="rId18"/>
    <sheet name="rezika metalbi" sheetId="18" state="visible" r:id="rId19"/>
    <sheet name="chloe mopin-rauschkolb" sheetId="19" state="visible" r:id="rId20"/>
    <sheet name="anne-lise pelletier" sheetId="20" state="visible" r:id="rId21"/>
    <sheet name="maelyne pierre" sheetId="21" state="visible" r:id="rId22"/>
    <sheet name="achile pinsard" sheetId="22" state="visible" r:id="rId23"/>
    <sheet name="alexandre plassoux" sheetId="23" state="visible" r:id="rId24"/>
    <sheet name="sriviboosan sripathy" sheetId="24" state="visible" r:id="rId25"/>
    <sheet name="gabriel supplisson" sheetId="25" state="visible" r:id="rId26"/>
    <sheet name="arnaud valensi" sheetId="26" state="visible" r:id="rId27"/>
    <sheet name="marcel wang" sheetId="27" state="visible" r:id="rId28"/>
    <sheet name="thomas xu" sheetId="28" state="visible" r:id="rId29"/>
    <sheet name="alex ye" sheetId="29" state="visible" r:id="rId30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<sst xmlns="http://schemas.openxmlformats.org/spreadsheetml/2006/main" count="1651" uniqueCount="51">
  <si>
    <t xml:space="preserve">Savoir mener un raisonnement hypothetico-déductif C1</t>
  </si>
  <si>
    <t xml:space="preserve">Travailler le sens profond d’un cours de maths C2</t>
  </si>
  <si>
    <t xml:space="preserve">Respecter le cadre de travail C3</t>
  </si>
  <si>
    <t xml:space="preserve">C1a rédac</t>
  </si>
  <si>
    <t xml:space="preserve">C1b nonsens</t>
  </si>
  <si>
    <t xml:space="preserve">C1c calcul</t>
  </si>
  <si>
    <t xml:space="preserve">C1d courarg</t>
  </si>
  <si>
    <t xml:space="preserve">C1e tentative</t>
  </si>
  <si>
    <t xml:space="preserve">Poids de la tâche </t>
  </si>
  <si>
    <t xml:space="preserve">Nb de questions </t>
  </si>
  <si>
    <t xml:space="preserve">Jauge vitesse</t>
  </si>
  <si>
    <t xml:space="preserve">C2a courarg </t>
  </si>
  <si>
    <t xml:space="preserve">C2b théorème</t>
  </si>
  <si>
    <t xml:space="preserve">retards</t>
  </si>
  <si>
    <t xml:space="preserve">Poids dans la tâche</t>
  </si>
  <si>
    <t xml:space="preserve">Niveau atteint</t>
  </si>
  <si>
    <t xml:space="preserve"> attendues</t>
  </si>
  <si>
    <t xml:space="preserve">effectuées</t>
  </si>
  <si>
    <t xml:space="preserve">Date</t>
  </si>
  <si>
    <t xml:space="preserve">Eval 1 (24/1)</t>
  </si>
  <si>
    <t xml:space="preserve">Tâche 1</t>
  </si>
  <si>
    <t xml:space="preserve">Tâche 2</t>
  </si>
  <si>
    <t xml:space="preserve">Tâche 3</t>
  </si>
  <si>
    <t xml:space="preserve">Tâche 4</t>
  </si>
  <si>
    <t xml:space="preserve">Tâche 5</t>
  </si>
  <si>
    <t xml:space="preserve">Eval 2 (15/2)</t>
  </si>
  <si>
    <t xml:space="preserve">Tâche 6</t>
  </si>
  <si>
    <t xml:space="preserve">Tâche 7</t>
  </si>
  <si>
    <t xml:space="preserve">Tâche 8</t>
  </si>
  <si>
    <t xml:space="preserve">Tâche 9</t>
  </si>
  <si>
    <t xml:space="preserve">Eval 3 (15/3)</t>
  </si>
  <si>
    <t xml:space="preserve">Tâche 10</t>
  </si>
  <si>
    <t xml:space="preserve">Tâche 11</t>
  </si>
  <si>
    <t xml:space="preserve">Tâche 12</t>
  </si>
  <si>
    <t xml:space="preserve">Tâche 13</t>
  </si>
  <si>
    <t xml:space="preserve">Eval 4 (10/4)</t>
  </si>
  <si>
    <t xml:space="preserve">Tâche 14</t>
  </si>
  <si>
    <t xml:space="preserve">Tâche 15</t>
  </si>
  <si>
    <t xml:space="preserve">Tâche 16</t>
  </si>
  <si>
    <t xml:space="preserve">Tâche 17</t>
  </si>
  <si>
    <t xml:space="preserve">Tâche 18</t>
  </si>
  <si>
    <t xml:space="preserve">Moyennes par critère</t>
  </si>
  <si>
    <t xml:space="preserve">Note des compétences finale</t>
  </si>
  <si>
    <t xml:space="preserve">Note sur 20 après jauge  </t>
  </si>
  <si>
    <t xml:space="preserve">Note finale (ajout des retards et absences injustifiées aux évals)</t>
  </si>
  <si>
    <t xml:space="preserve">Eval 1</t>
  </si>
  <si>
    <t xml:space="preserve">Eval 2</t>
  </si>
  <si>
    <t xml:space="preserve">Eval 3</t>
  </si>
  <si>
    <t xml:space="preserve">Eval 4</t>
  </si>
  <si>
    <t xml:space="preserve">NE</t>
  </si>
  <si>
    <t xml:space="preserve">Note finale avec une ABNJ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</si>
</sst>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\ %"/>
    <numFmt numFmtId="166" formatCode="dd/mm/yy"/>
    <numFmt numFmtId="167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2A609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2" colorId="64" zoomScale="88" zoomScaleNormal="88" zoomScalePageLayoutView="100" workbookViewId="0">
      <selection pane="topLeft" activeCell="J24" activeCellId="0" sqref="J2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19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5</v>
      </c>
      <c r="K4" s="8" t="n">
        <v>0</v>
      </c>
      <c r="L4" s="8"/>
      <c r="M4" s="8" t="n">
        <v>1</v>
      </c>
      <c r="N4" s="6" t="n">
        <v>16</v>
      </c>
      <c r="O4" s="9" t="n">
        <v>16</v>
      </c>
      <c r="P4" s="6" t="n">
        <v>100</v>
      </c>
      <c r="Q4" s="10"/>
      <c r="R4" s="8" t="n">
        <v>5</v>
      </c>
      <c r="S4" s="11"/>
      <c r="T4" s="11"/>
      <c r="U4" s="12" t="n">
        <v>45373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5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4</v>
      </c>
      <c r="K5" s="8" t="n">
        <v>0</v>
      </c>
      <c r="L5" s="8"/>
      <c r="M5" s="8" t="n">
        <v>1</v>
      </c>
      <c r="N5" s="6"/>
      <c r="O5" s="6"/>
      <c r="P5" s="6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5</v>
      </c>
      <c r="K6" s="8" t="n">
        <v>0</v>
      </c>
      <c r="L6" s="8"/>
      <c r="M6" s="8" t="n">
        <v>1</v>
      </c>
      <c r="N6" s="6"/>
      <c r="O6" s="6"/>
      <c r="P6" s="6"/>
      <c r="R6" s="8" t="n">
        <v>5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3</v>
      </c>
      <c r="K7" s="8" t="n">
        <v>0</v>
      </c>
      <c r="L7" s="8"/>
      <c r="M7" s="8" t="n">
        <v>1</v>
      </c>
      <c r="N7" s="6"/>
      <c r="O7" s="6"/>
      <c r="P7" s="6"/>
      <c r="R7" s="1" t="n">
        <v>5</v>
      </c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 t="n">
        <v>4</v>
      </c>
      <c r="E8" s="8" t="n">
        <v>2</v>
      </c>
      <c r="F8" s="8" t="n">
        <v>5</v>
      </c>
      <c r="G8" s="8" t="n">
        <v>1</v>
      </c>
      <c r="H8" s="8"/>
      <c r="I8" s="8" t="n">
        <v>2</v>
      </c>
      <c r="J8" s="8" t="n">
        <v>2</v>
      </c>
      <c r="K8" s="8" t="n">
        <v>0</v>
      </c>
      <c r="L8" s="8"/>
      <c r="M8" s="8" t="n">
        <v>1</v>
      </c>
      <c r="N8" s="6"/>
      <c r="O8" s="6"/>
      <c r="P8" s="6"/>
    </row>
    <row r="9" customFormat="false" ht="12.8" hidden="false" customHeight="true" outlineLevel="0" collapsed="false">
      <c r="A9" s="6" t="s">
        <v>25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20</v>
      </c>
      <c r="P9" s="6" t="n">
        <v>100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3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5</v>
      </c>
      <c r="G12" s="8" t="n">
        <v>1</v>
      </c>
      <c r="H12" s="8" t="n">
        <v>5</v>
      </c>
      <c r="I12" s="8" t="n">
        <v>2</v>
      </c>
      <c r="J12" s="8" t="n">
        <v>3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30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18</v>
      </c>
      <c r="P13" s="6" t="n">
        <v>94.7368421052632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5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3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4</v>
      </c>
      <c r="E16" s="8" t="n">
        <v>3</v>
      </c>
      <c r="F16" s="8" t="n">
        <v>3</v>
      </c>
      <c r="G16" s="8" t="n">
        <v>2</v>
      </c>
      <c r="H16" s="8" t="n">
        <v>5</v>
      </c>
      <c r="I16" s="8" t="n">
        <v>2</v>
      </c>
      <c r="J16" s="8" t="n">
        <v>5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35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5</v>
      </c>
      <c r="K17" s="8" t="n">
        <v>0</v>
      </c>
      <c r="L17" s="8"/>
      <c r="M17" s="8" t="n">
        <v>1</v>
      </c>
      <c r="N17" s="9" t="n">
        <v>16</v>
      </c>
      <c r="O17" s="9" t="n">
        <v>19</v>
      </c>
      <c r="P17" s="6" t="n">
        <v>118.75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5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3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5</v>
      </c>
      <c r="G20" s="8" t="n">
        <v>4</v>
      </c>
      <c r="H20" s="8" t="n">
        <v>5</v>
      </c>
      <c r="I20" s="8" t="n">
        <v>2</v>
      </c>
      <c r="J20" s="8" t="n">
        <v>4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3" customFormat="false" ht="24.05" hidden="false" customHeight="true" outlineLevel="0" collapsed="false">
      <c r="A23" s="13" t="s">
        <v>41</v>
      </c>
      <c r="C23" s="1" t="n">
        <f aca="false">SUMPRODUCT((D4:D20&lt;&gt;"") * C4:C20)</f>
        <v>13</v>
      </c>
      <c r="D23" s="14" t="n">
        <f aca="false">SUMPRODUCT(C4:C20,D4:D20)/C23</f>
        <v>3.84615384615385</v>
      </c>
      <c r="E23" s="1" t="n">
        <f aca="false">SUMPRODUCT((F4:F20&lt;&gt;"") * E4:E20)</f>
        <v>14</v>
      </c>
      <c r="F23" s="14" t="n">
        <f aca="false">SUMPRODUCT(F4:F20,E4:E20)/E23</f>
        <v>4.57142857142857</v>
      </c>
      <c r="G23" s="1" t="n">
        <f aca="false">SUMPRODUCT((H4:H20&lt;&gt;"") * G4:G20)</f>
        <v>7</v>
      </c>
      <c r="H23" s="14" t="n">
        <f aca="false">SUMPRODUCT(H4:H20,G4:G20)/G23</f>
        <v>5</v>
      </c>
      <c r="I23" s="14" t="n">
        <f aca="false">SUMPRODUCT((J4:J20&lt;&gt;"") * I4:I20,M4:M20)</f>
        <v>38</v>
      </c>
      <c r="J23" s="14" t="n">
        <f aca="false">SUMPRODUCT(J4:J20*M4:M20,I4:I20)/I23</f>
        <v>4.10526315789474</v>
      </c>
      <c r="P23" s="1" t="n">
        <v>103.371710526316</v>
      </c>
      <c r="Q23" s="2" t="n">
        <v>5</v>
      </c>
      <c r="R23" s="1" t="n">
        <v>5</v>
      </c>
      <c r="U23" s="2" t="n">
        <v>1</v>
      </c>
    </row>
    <row r="25" customFormat="false" ht="36.25" hidden="false" customHeight="true" outlineLevel="0" collapsed="false">
      <c r="A25" s="13" t="s">
        <v>42</v>
      </c>
      <c r="B25" s="1" t="n">
        <f aca="false">(C23*D23+E23*F23+G23*H23+I23*J23+R23*Q23)/(C23+E23+G23+I23+R23)</f>
        <v>4.28571428571429</v>
      </c>
      <c r="D25" s="14"/>
    </row>
    <row r="26" customFormat="false" ht="35.5" hidden="false" customHeight="true" outlineLevel="0" collapsed="false">
      <c r="A26" s="13" t="s">
        <v>43</v>
      </c>
      <c r="B26" s="1" t="n">
        <f aca="false">B25*4*P23/100</f>
        <v>17.7208646616542</v>
      </c>
    </row>
    <row r="27" customFormat="false" ht="69.85" hidden="false" customHeight="true" outlineLevel="0" collapsed="false">
      <c r="A27" s="15" t="s">
        <v>44</v>
      </c>
      <c r="B27" s="16" t="n">
        <f aca="false">ROUND(B26-0.1*U23*(U23-1)/2,2)</f>
        <v>17.72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W25" activeCellId="0" sqref="W2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12</v>
      </c>
      <c r="P4" s="6" t="n">
        <v>75</v>
      </c>
      <c r="Q4" s="10"/>
      <c r="R4" s="8" t="n">
        <v>5</v>
      </c>
      <c r="S4" s="11"/>
      <c r="T4" s="11"/>
      <c r="U4" s="12" t="n">
        <v>45329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4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3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5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1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3</v>
      </c>
      <c r="K9" s="8" t="n">
        <v>0</v>
      </c>
      <c r="L9" s="8"/>
      <c r="M9" s="8" t="n">
        <v>1</v>
      </c>
      <c r="N9" s="9" t="n">
        <v>20</v>
      </c>
      <c r="O9" s="9" t="n">
        <v>16</v>
      </c>
      <c r="P9" s="9" t="n">
        <v>80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3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3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3</v>
      </c>
      <c r="G12" s="8" t="n">
        <v>1</v>
      </c>
      <c r="H12" s="8" t="n">
        <v>4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16</v>
      </c>
      <c r="P13" s="9" t="n">
        <v>84.2105263157895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3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5</v>
      </c>
      <c r="G16" s="8" t="n">
        <v>2</v>
      </c>
      <c r="H16" s="8" t="n">
        <v>3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12</v>
      </c>
      <c r="P17" s="9" t="n">
        <v>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1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2</v>
      </c>
      <c r="E20" s="8" t="n">
        <v>3</v>
      </c>
      <c r="F20" s="8" t="n">
        <v>3</v>
      </c>
      <c r="G20" s="8" t="n">
        <v>4</v>
      </c>
      <c r="H20" s="8" t="n">
        <v>4</v>
      </c>
      <c r="I20" s="8" t="n">
        <v>2</v>
      </c>
      <c r="J20" s="8" t="n">
        <v>3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12</v>
      </c>
      <c r="D23" s="1" t="n">
        <v>3.25</v>
      </c>
      <c r="E23" s="1" t="n">
        <v>12</v>
      </c>
      <c r="F23" s="1" t="n">
        <v>4</v>
      </c>
      <c r="G23" s="1" t="n">
        <v>7</v>
      </c>
      <c r="H23" s="1" t="n">
        <v>3.71428571428571</v>
      </c>
      <c r="I23" s="1" t="n">
        <v>36</v>
      </c>
      <c r="J23" s="1" t="n">
        <v>2.5</v>
      </c>
      <c r="P23" s="18" t="n">
        <v>78.5526315789474</v>
      </c>
      <c r="Q23" s="2" t="n">
        <v>5</v>
      </c>
      <c r="R23" s="18" t="n">
        <v>4</v>
      </c>
      <c r="U23" s="18" t="n">
        <v>1</v>
      </c>
    </row>
    <row r="25" customFormat="false" ht="12.8" hidden="false" customHeight="true" outlineLevel="0" collapsed="false">
      <c r="A25" s="13" t="s">
        <v>42</v>
      </c>
      <c r="B25" s="18" t="n">
        <v>3.14084507042253</v>
      </c>
    </row>
    <row r="26" customFormat="false" ht="12.8" hidden="false" customHeight="true" outlineLevel="0" collapsed="false">
      <c r="A26" s="13" t="s">
        <v>43</v>
      </c>
      <c r="B26" s="18" t="n">
        <v>9.86886582653818</v>
      </c>
    </row>
    <row r="27" customFormat="false" ht="12.8" hidden="false" customHeight="true" outlineLevel="0" collapsed="false">
      <c r="A27" s="15" t="s">
        <v>44</v>
      </c>
      <c r="B27" s="19" t="n">
        <v>9.87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5</v>
      </c>
      <c r="K4" s="8" t="n">
        <v>0</v>
      </c>
      <c r="L4" s="8"/>
      <c r="M4" s="8" t="n">
        <v>1</v>
      </c>
      <c r="N4" s="9" t="n">
        <v>16</v>
      </c>
      <c r="O4" s="9" t="n">
        <v>12</v>
      </c>
      <c r="P4" s="6" t="n">
        <v>75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4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3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5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4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3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15</v>
      </c>
      <c r="P9" s="9" t="n">
        <v>75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3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3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5</v>
      </c>
      <c r="G12" s="8" t="n">
        <v>1</v>
      </c>
      <c r="H12" s="8"/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13</v>
      </c>
      <c r="P13" s="9" t="n">
        <v>68.421052631579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 t="n">
        <v>2</v>
      </c>
      <c r="I16" s="8" t="n">
        <v>2</v>
      </c>
      <c r="J16" s="8"/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3</v>
      </c>
      <c r="K17" s="8" t="n">
        <v>0</v>
      </c>
      <c r="L17" s="8"/>
      <c r="M17" s="8" t="n">
        <v>1</v>
      </c>
      <c r="N17" s="9" t="n">
        <v>16</v>
      </c>
      <c r="O17" s="9" t="n">
        <v>10</v>
      </c>
      <c r="P17" s="9" t="n">
        <v>62.5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5</v>
      </c>
      <c r="G20" s="8" t="n">
        <v>4</v>
      </c>
      <c r="H20" s="8"/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12</v>
      </c>
      <c r="D23" s="1" t="n">
        <v>3.5</v>
      </c>
      <c r="E23" s="1" t="n">
        <v>12</v>
      </c>
      <c r="F23" s="1" t="n">
        <v>4.5</v>
      </c>
      <c r="G23" s="1" t="n">
        <v>2</v>
      </c>
      <c r="H23" s="1" t="n">
        <v>2</v>
      </c>
      <c r="I23" s="1" t="n">
        <v>30</v>
      </c>
      <c r="J23" s="1" t="n">
        <v>2.93333333333333</v>
      </c>
      <c r="P23" s="18" t="n">
        <v>70.2302631578947</v>
      </c>
      <c r="Q23" s="2" t="n">
        <v>5</v>
      </c>
      <c r="R23" s="18" t="n">
        <v>3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3.44067796610169</v>
      </c>
    </row>
    <row r="26" customFormat="false" ht="12.8" hidden="false" customHeight="true" outlineLevel="0" collapsed="false">
      <c r="A26" s="13" t="s">
        <v>43</v>
      </c>
      <c r="B26" s="18" t="n">
        <v>9.66558876003568</v>
      </c>
    </row>
    <row r="27" customFormat="false" ht="12.8" hidden="false" customHeight="true" outlineLevel="0" collapsed="false">
      <c r="A27" s="15" t="s">
        <v>44</v>
      </c>
      <c r="B27" s="19" t="n">
        <v>9.67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3" colorId="64" zoomScale="88" zoomScaleNormal="88" zoomScalePageLayoutView="100" workbookViewId="0">
      <selection pane="topLeft" activeCell="I24" activeCellId="0" sqref="I2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5</v>
      </c>
      <c r="K4" s="8" t="n">
        <v>0</v>
      </c>
      <c r="L4" s="8"/>
      <c r="M4" s="8" t="n">
        <v>1</v>
      </c>
      <c r="N4" s="9" t="n">
        <v>16</v>
      </c>
      <c r="O4" s="9" t="n">
        <v>10</v>
      </c>
      <c r="P4" s="6" t="n">
        <v>62.5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4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  <c r="R6" s="1" t="n">
        <v>5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/>
      <c r="E7" s="8" t="n">
        <v>1</v>
      </c>
      <c r="F7" s="8"/>
      <c r="G7" s="8" t="n">
        <v>0</v>
      </c>
      <c r="H7" s="8"/>
      <c r="I7" s="8" t="n">
        <v>2</v>
      </c>
      <c r="J7" s="8"/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15</v>
      </c>
      <c r="P9" s="9" t="n">
        <v>75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5</v>
      </c>
      <c r="G12" s="8" t="n">
        <v>1</v>
      </c>
      <c r="H12" s="8" t="n">
        <v>4</v>
      </c>
      <c r="I12" s="8" t="n">
        <v>2</v>
      </c>
      <c r="J12" s="8"/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16</v>
      </c>
      <c r="P13" s="9" t="n">
        <v>84.2105263157895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1</v>
      </c>
      <c r="G16" s="8" t="n">
        <v>2</v>
      </c>
      <c r="H16" s="8" t="n">
        <v>2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/>
      <c r="K17" s="8" t="n">
        <v>0</v>
      </c>
      <c r="L17" s="8"/>
      <c r="M17" s="8" t="n">
        <v>1</v>
      </c>
      <c r="N17" s="9" t="n">
        <v>16</v>
      </c>
      <c r="O17" s="9" t="n">
        <v>14</v>
      </c>
      <c r="P17" s="9" t="n">
        <v>87.5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2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3</v>
      </c>
      <c r="G20" s="8" t="n">
        <v>4</v>
      </c>
      <c r="H20" s="8" t="n">
        <v>5</v>
      </c>
      <c r="I20" s="8" t="n">
        <v>2</v>
      </c>
      <c r="J20" s="8" t="n">
        <v>3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11</v>
      </c>
      <c r="D23" s="1" t="n">
        <v>3.18181818181818</v>
      </c>
      <c r="E23" s="1" t="n">
        <v>11</v>
      </c>
      <c r="F23" s="1" t="n">
        <v>3.36363636363636</v>
      </c>
      <c r="G23" s="1" t="n">
        <v>7</v>
      </c>
      <c r="H23" s="1" t="n">
        <v>4</v>
      </c>
      <c r="I23" s="1" t="n">
        <v>28</v>
      </c>
      <c r="J23" s="1" t="n">
        <v>2.85714285714286</v>
      </c>
      <c r="P23" s="18" t="n">
        <v>77.3026315789474</v>
      </c>
      <c r="Q23" s="2" t="n">
        <v>5</v>
      </c>
      <c r="R23" s="18" t="n">
        <v>3.66666666666667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3.26923076923077</v>
      </c>
    </row>
    <row r="26" customFormat="false" ht="12.8" hidden="false" customHeight="true" outlineLevel="0" collapsed="false">
      <c r="A26" s="13" t="s">
        <v>43</v>
      </c>
      <c r="B26" s="18" t="n">
        <v>10.1088056680162</v>
      </c>
    </row>
    <row r="27" customFormat="false" ht="12.8" hidden="false" customHeight="true" outlineLevel="0" collapsed="false">
      <c r="A27" s="15" t="s">
        <v>44</v>
      </c>
      <c r="B27" s="19" t="n">
        <v>10.11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5</v>
      </c>
      <c r="K4" s="8" t="n">
        <v>0</v>
      </c>
      <c r="L4" s="8"/>
      <c r="M4" s="8" t="n">
        <v>1</v>
      </c>
      <c r="N4" s="9" t="n">
        <v>16</v>
      </c>
      <c r="O4" s="9" t="n">
        <v>21</v>
      </c>
      <c r="P4" s="6" t="n">
        <v>131.25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5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4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5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5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5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4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 t="n">
        <v>5</v>
      </c>
      <c r="E8" s="8" t="n">
        <v>2</v>
      </c>
      <c r="F8" s="8" t="n">
        <v>5</v>
      </c>
      <c r="G8" s="8" t="n">
        <v>1</v>
      </c>
      <c r="H8" s="8"/>
      <c r="I8" s="8" t="n">
        <v>2</v>
      </c>
      <c r="J8" s="8" t="n">
        <v>5</v>
      </c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3</v>
      </c>
      <c r="K9" s="8" t="n">
        <v>0</v>
      </c>
      <c r="L9" s="8"/>
      <c r="M9" s="8" t="n">
        <v>1</v>
      </c>
      <c r="N9" s="9" t="n">
        <v>20</v>
      </c>
      <c r="O9" s="9" t="n">
        <v>22</v>
      </c>
      <c r="P9" s="9" t="n">
        <v>110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5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5</v>
      </c>
      <c r="E12" s="8" t="n">
        <v>3</v>
      </c>
      <c r="F12" s="8" t="n">
        <v>5</v>
      </c>
      <c r="G12" s="8" t="n">
        <v>1</v>
      </c>
      <c r="H12" s="8" t="n">
        <v>4</v>
      </c>
      <c r="I12" s="8" t="n">
        <v>2</v>
      </c>
      <c r="J12" s="8" t="n">
        <v>4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19</v>
      </c>
      <c r="P13" s="9" t="n">
        <v>100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5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5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5</v>
      </c>
      <c r="E16" s="8" t="n">
        <v>3</v>
      </c>
      <c r="F16" s="8" t="n">
        <v>5</v>
      </c>
      <c r="G16" s="8" t="n">
        <v>2</v>
      </c>
      <c r="H16" s="8" t="n">
        <v>5</v>
      </c>
      <c r="I16" s="8" t="n">
        <v>2</v>
      </c>
      <c r="J16" s="8" t="n">
        <v>4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5</v>
      </c>
      <c r="K17" s="8" t="n">
        <v>0</v>
      </c>
      <c r="L17" s="8"/>
      <c r="M17" s="8" t="n">
        <v>1</v>
      </c>
      <c r="N17" s="9" t="n">
        <v>16</v>
      </c>
      <c r="O17" s="9" t="n">
        <v>16</v>
      </c>
      <c r="P17" s="9" t="n">
        <v>100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5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5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5</v>
      </c>
      <c r="E20" s="8" t="n">
        <v>3</v>
      </c>
      <c r="F20" s="8" t="n">
        <v>5</v>
      </c>
      <c r="G20" s="8" t="n">
        <v>4</v>
      </c>
      <c r="H20" s="8" t="n">
        <v>5</v>
      </c>
      <c r="I20" s="8" t="n">
        <v>2</v>
      </c>
      <c r="J20" s="8" t="n">
        <v>4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13</v>
      </c>
      <c r="D23" s="1" t="n">
        <v>5</v>
      </c>
      <c r="E23" s="1" t="n">
        <v>14</v>
      </c>
      <c r="F23" s="1" t="n">
        <v>5</v>
      </c>
      <c r="G23" s="1" t="n">
        <v>7</v>
      </c>
      <c r="H23" s="1" t="n">
        <v>4.85714285714286</v>
      </c>
      <c r="I23" s="1" t="n">
        <v>38</v>
      </c>
      <c r="J23" s="1" t="n">
        <v>4.52631578947368</v>
      </c>
      <c r="P23" s="18" t="n">
        <v>110.3125</v>
      </c>
      <c r="Q23" s="2" t="n">
        <v>5</v>
      </c>
      <c r="R23" s="18" t="n">
        <v>5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4.75324675324675</v>
      </c>
    </row>
    <row r="26" customFormat="false" ht="12.8" hidden="false" customHeight="true" outlineLevel="0" collapsed="false">
      <c r="A26" s="13" t="s">
        <v>43</v>
      </c>
      <c r="B26" s="18" t="n">
        <v>20.9737012987013</v>
      </c>
    </row>
    <row r="27" customFormat="false" ht="12.8" hidden="false" customHeight="true" outlineLevel="0" collapsed="false">
      <c r="A27" s="15" t="s">
        <v>44</v>
      </c>
      <c r="B27" s="19" t="n">
        <v>20.97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P17" activeCellId="0" sqref="P1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12</v>
      </c>
      <c r="P4" s="6" t="n">
        <v>75</v>
      </c>
      <c r="Q4" s="10"/>
      <c r="R4" s="2" t="n">
        <v>3</v>
      </c>
      <c r="S4" s="11"/>
      <c r="T4" s="11"/>
      <c r="U4" s="12" t="n">
        <v>45350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5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5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4</v>
      </c>
      <c r="K6" s="8" t="n">
        <v>0</v>
      </c>
      <c r="L6" s="8"/>
      <c r="M6" s="8" t="n">
        <v>1</v>
      </c>
      <c r="N6" s="9"/>
      <c r="O6" s="9"/>
      <c r="P6" s="9"/>
      <c r="R6" s="1" t="n">
        <v>5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3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15</v>
      </c>
      <c r="P9" s="9" t="n">
        <v>75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4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3</v>
      </c>
      <c r="G12" s="8" t="n">
        <v>1</v>
      </c>
      <c r="H12" s="8" t="n">
        <v>4</v>
      </c>
      <c r="I12" s="8" t="n">
        <v>2</v>
      </c>
      <c r="J12" s="8" t="n">
        <v>4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2</v>
      </c>
      <c r="K13" s="8" t="n">
        <v>0</v>
      </c>
      <c r="L13" s="8"/>
      <c r="M13" s="8" t="n">
        <v>1</v>
      </c>
      <c r="N13" s="9" t="n">
        <v>19</v>
      </c>
      <c r="O13" s="9" t="n">
        <v>15</v>
      </c>
      <c r="P13" s="9" t="n">
        <v>78.9473684210526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3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5</v>
      </c>
      <c r="G16" s="8" t="n">
        <v>2</v>
      </c>
      <c r="H16" s="8" t="n">
        <v>4</v>
      </c>
      <c r="I16" s="8" t="n">
        <v>2</v>
      </c>
      <c r="J16" s="8"/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/>
      <c r="K17" s="8" t="n">
        <v>0</v>
      </c>
      <c r="L17" s="8"/>
      <c r="M17" s="8" t="n">
        <v>1</v>
      </c>
      <c r="N17" s="9" t="n">
        <v>16</v>
      </c>
      <c r="O17" s="8"/>
      <c r="P17" s="9"/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/>
      <c r="K18" s="8" t="n">
        <v>0</v>
      </c>
      <c r="L18" s="8"/>
      <c r="M18" s="8" t="n">
        <v>1</v>
      </c>
      <c r="N18" s="9"/>
      <c r="O18" s="8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8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/>
      <c r="E20" s="8" t="n">
        <v>3</v>
      </c>
      <c r="F20" s="8"/>
      <c r="G20" s="8" t="n">
        <v>4</v>
      </c>
      <c r="H20" s="8"/>
      <c r="I20" s="8" t="n">
        <v>2</v>
      </c>
      <c r="J20" s="8"/>
      <c r="K20" s="8" t="n">
        <v>0</v>
      </c>
      <c r="L20" s="8"/>
      <c r="M20" s="8" t="n">
        <v>1</v>
      </c>
      <c r="N20" s="9"/>
      <c r="O20" s="8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9</v>
      </c>
      <c r="D23" s="1" t="n">
        <v>3.66666666666667</v>
      </c>
      <c r="E23" s="1" t="n">
        <v>9</v>
      </c>
      <c r="F23" s="1" t="n">
        <v>4.11111111111111</v>
      </c>
      <c r="G23" s="1" t="n">
        <v>3</v>
      </c>
      <c r="H23" s="1" t="n">
        <v>4</v>
      </c>
      <c r="I23" s="1" t="n">
        <v>24</v>
      </c>
      <c r="J23" s="1" t="n">
        <v>3.66666666666667</v>
      </c>
      <c r="P23" s="18" t="n">
        <v>76.3157894736842</v>
      </c>
      <c r="Q23" s="2" t="n">
        <v>5</v>
      </c>
      <c r="R23" s="18" t="n">
        <v>4.33333333333333</v>
      </c>
      <c r="U23" s="18" t="n">
        <v>1</v>
      </c>
    </row>
    <row r="25" customFormat="false" ht="12.8" hidden="false" customHeight="true" outlineLevel="0" collapsed="false">
      <c r="A25" s="13" t="s">
        <v>42</v>
      </c>
      <c r="B25" s="18" t="n">
        <v>3.88513513513513</v>
      </c>
    </row>
    <row r="26" customFormat="false" ht="12.8" hidden="false" customHeight="true" outlineLevel="0" collapsed="false">
      <c r="A26" s="13" t="s">
        <v>43</v>
      </c>
      <c r="B26" s="18" t="n">
        <v>11.8598862019915</v>
      </c>
    </row>
    <row r="27" customFormat="false" ht="12.8" hidden="false" customHeight="true" outlineLevel="0" collapsed="false">
      <c r="A27" s="15" t="s">
        <v>44</v>
      </c>
      <c r="B27" s="19" t="n">
        <v>11.86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P13" activeCellId="0" sqref="P1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15</v>
      </c>
      <c r="P4" s="6" t="n">
        <v>93.75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5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5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5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5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5</v>
      </c>
      <c r="E7" s="8" t="n">
        <v>1</v>
      </c>
      <c r="F7" s="8" t="n">
        <v>3</v>
      </c>
      <c r="G7" s="8" t="n">
        <v>0</v>
      </c>
      <c r="H7" s="8"/>
      <c r="I7" s="8" t="n">
        <v>2</v>
      </c>
      <c r="J7" s="8" t="n">
        <v>3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19</v>
      </c>
      <c r="P9" s="9" t="n">
        <v>95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2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3</v>
      </c>
      <c r="G12" s="8" t="n">
        <v>1</v>
      </c>
      <c r="H12" s="8" t="n">
        <v>3</v>
      </c>
      <c r="I12" s="8" t="n">
        <v>2</v>
      </c>
      <c r="J12" s="8" t="n">
        <v>3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20</v>
      </c>
      <c r="P13" s="9" t="n">
        <v>105.263157894737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 t="n">
        <v>2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12</v>
      </c>
      <c r="P17" s="9" t="n">
        <v>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3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1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4</v>
      </c>
      <c r="E20" s="8" t="n">
        <v>3</v>
      </c>
      <c r="F20" s="8" t="n">
        <v>5</v>
      </c>
      <c r="G20" s="8" t="n">
        <v>4</v>
      </c>
      <c r="H20" s="8" t="n">
        <v>2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12</v>
      </c>
      <c r="D23" s="1" t="n">
        <v>4</v>
      </c>
      <c r="E23" s="1" t="n">
        <v>12</v>
      </c>
      <c r="F23" s="1" t="n">
        <v>3.83333333333333</v>
      </c>
      <c r="G23" s="1" t="n">
        <v>7</v>
      </c>
      <c r="H23" s="1" t="n">
        <v>2.14285714285714</v>
      </c>
      <c r="I23" s="1" t="n">
        <v>36</v>
      </c>
      <c r="J23" s="1" t="n">
        <v>2.94444444444444</v>
      </c>
      <c r="P23" s="18" t="n">
        <v>92.2532894736842</v>
      </c>
      <c r="Q23" s="2" t="n">
        <v>5</v>
      </c>
      <c r="R23" s="18" t="n">
        <v>5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3.33333333333333</v>
      </c>
    </row>
    <row r="26" customFormat="false" ht="12.8" hidden="false" customHeight="true" outlineLevel="0" collapsed="false">
      <c r="A26" s="13" t="s">
        <v>43</v>
      </c>
      <c r="B26" s="18" t="n">
        <v>12.3004385964912</v>
      </c>
    </row>
    <row r="27" customFormat="false" ht="12.8" hidden="false" customHeight="true" outlineLevel="0" collapsed="false">
      <c r="A27" s="15" t="s">
        <v>44</v>
      </c>
      <c r="B27" s="19" t="n">
        <v>12.3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J16" activeCellId="0" sqref="J16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13</v>
      </c>
      <c r="P4" s="6" t="n">
        <v>81.25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5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3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3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3</v>
      </c>
      <c r="G7" s="8" t="n">
        <v>0</v>
      </c>
      <c r="H7" s="8"/>
      <c r="I7" s="8" t="n">
        <v>2</v>
      </c>
      <c r="J7" s="8" t="n">
        <v>1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3</v>
      </c>
      <c r="K9" s="8" t="n">
        <v>0</v>
      </c>
      <c r="L9" s="8"/>
      <c r="M9" s="8" t="n">
        <v>1</v>
      </c>
      <c r="N9" s="9" t="n">
        <v>20</v>
      </c>
      <c r="O9" s="9" t="n">
        <v>15</v>
      </c>
      <c r="P9" s="9" t="n">
        <v>75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3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3</v>
      </c>
      <c r="G12" s="8" t="n">
        <v>1</v>
      </c>
      <c r="H12" s="8" t="n">
        <v>3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1</v>
      </c>
      <c r="K13" s="8" t="n">
        <v>0</v>
      </c>
      <c r="L13" s="8"/>
      <c r="M13" s="8" t="n">
        <v>1</v>
      </c>
      <c r="N13" s="9" t="n">
        <v>19</v>
      </c>
      <c r="O13" s="9" t="n">
        <v>14</v>
      </c>
      <c r="P13" s="9" t="n">
        <v>73.6842105263158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5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 t="n">
        <v>3</v>
      </c>
      <c r="I16" s="8" t="n">
        <v>2</v>
      </c>
      <c r="J16" s="8"/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11</v>
      </c>
      <c r="P17" s="9" t="n">
        <v>68.75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3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5</v>
      </c>
      <c r="G20" s="8" t="n">
        <v>4</v>
      </c>
      <c r="H20" s="8" t="n">
        <v>5</v>
      </c>
      <c r="I20" s="8" t="n">
        <v>2</v>
      </c>
      <c r="J20" s="8" t="n">
        <v>3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12</v>
      </c>
      <c r="D23" s="1" t="n">
        <v>3.58333333333333</v>
      </c>
      <c r="E23" s="1" t="n">
        <v>12</v>
      </c>
      <c r="F23" s="1" t="n">
        <v>3.83333333333333</v>
      </c>
      <c r="G23" s="1" t="n">
        <v>7</v>
      </c>
      <c r="H23" s="1" t="n">
        <v>4.14285714285714</v>
      </c>
      <c r="I23" s="1" t="n">
        <v>30</v>
      </c>
      <c r="J23" s="1" t="n">
        <v>2.66666666666667</v>
      </c>
      <c r="P23" s="18" t="n">
        <v>74.671052631579</v>
      </c>
      <c r="Q23" s="2" t="n">
        <v>5</v>
      </c>
      <c r="R23" s="18" t="n">
        <v>4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3.35384615384615</v>
      </c>
    </row>
    <row r="26" customFormat="false" ht="12.8" hidden="false" customHeight="true" outlineLevel="0" collapsed="false">
      <c r="A26" s="13" t="s">
        <v>43</v>
      </c>
      <c r="B26" s="18" t="n">
        <v>10.0174089068826</v>
      </c>
    </row>
    <row r="27" customFormat="false" ht="12.8" hidden="false" customHeight="true" outlineLevel="0" collapsed="false">
      <c r="A27" s="15" t="s">
        <v>44</v>
      </c>
      <c r="B27" s="19" t="n">
        <v>10.02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11</v>
      </c>
      <c r="P4" s="6" t="n">
        <v>68.75</v>
      </c>
      <c r="Q4" s="10"/>
      <c r="R4" s="8" t="n">
        <v>3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/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3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/>
      <c r="E7" s="8" t="n">
        <v>1</v>
      </c>
      <c r="F7" s="8"/>
      <c r="G7" s="8" t="n">
        <v>0</v>
      </c>
      <c r="H7" s="8"/>
      <c r="I7" s="8" t="n">
        <v>2</v>
      </c>
      <c r="J7" s="8"/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13</v>
      </c>
      <c r="P9" s="9" t="n">
        <v>65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3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1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1</v>
      </c>
      <c r="G12" s="8" t="n">
        <v>1</v>
      </c>
      <c r="H12" s="8"/>
      <c r="I12" s="8" t="n">
        <v>2</v>
      </c>
      <c r="J12" s="8"/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2</v>
      </c>
      <c r="K13" s="8" t="n">
        <v>0</v>
      </c>
      <c r="L13" s="8"/>
      <c r="M13" s="8" t="n">
        <v>1</v>
      </c>
      <c r="N13" s="9" t="n">
        <v>19</v>
      </c>
      <c r="O13" s="9" t="n">
        <v>13</v>
      </c>
      <c r="P13" s="9" t="n">
        <v>68.421052631579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 t="n">
        <v>2</v>
      </c>
      <c r="I16" s="8" t="n">
        <v>2</v>
      </c>
      <c r="J16" s="8"/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/>
      <c r="K17" s="8" t="n">
        <v>0</v>
      </c>
      <c r="L17" s="8"/>
      <c r="M17" s="8" t="n">
        <v>1</v>
      </c>
      <c r="N17" s="9" t="n">
        <v>16</v>
      </c>
      <c r="O17" s="8"/>
      <c r="P17" s="9"/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/>
      <c r="K18" s="8" t="n">
        <v>0</v>
      </c>
      <c r="L18" s="8"/>
      <c r="M18" s="8" t="n">
        <v>1</v>
      </c>
      <c r="N18" s="9"/>
      <c r="O18" s="8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8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/>
      <c r="E20" s="8" t="n">
        <v>3</v>
      </c>
      <c r="F20" s="8"/>
      <c r="G20" s="8" t="n">
        <v>4</v>
      </c>
      <c r="H20" s="8"/>
      <c r="I20" s="8" t="n">
        <v>2</v>
      </c>
      <c r="J20" s="8"/>
      <c r="K20" s="8" t="n">
        <v>0</v>
      </c>
      <c r="L20" s="8"/>
      <c r="M20" s="8" t="n">
        <v>1</v>
      </c>
      <c r="N20" s="9"/>
      <c r="O20" s="8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7</v>
      </c>
      <c r="D23" s="1" t="n">
        <v>3</v>
      </c>
      <c r="E23" s="1" t="n">
        <v>8</v>
      </c>
      <c r="F23" s="1" t="n">
        <v>2.5</v>
      </c>
      <c r="G23" s="1" t="n">
        <v>2</v>
      </c>
      <c r="H23" s="1" t="n">
        <v>2</v>
      </c>
      <c r="I23" s="1" t="n">
        <v>18</v>
      </c>
      <c r="J23" s="1" t="n">
        <v>2.55555555555556</v>
      </c>
      <c r="P23" s="18" t="n">
        <v>67.390350877193</v>
      </c>
      <c r="Q23" s="2" t="n">
        <v>5</v>
      </c>
      <c r="R23" s="18" t="n">
        <v>2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2.72972972972973</v>
      </c>
    </row>
    <row r="26" customFormat="false" ht="12.8" hidden="false" customHeight="true" outlineLevel="0" collapsed="false">
      <c r="A26" s="13" t="s">
        <v>43</v>
      </c>
      <c r="B26" s="18" t="n">
        <v>7.35829777145567</v>
      </c>
    </row>
    <row r="27" customFormat="false" ht="12.8" hidden="false" customHeight="true" outlineLevel="0" collapsed="false">
      <c r="A27" s="15" t="s">
        <v>44</v>
      </c>
      <c r="B27" s="19" t="n">
        <v>7.36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P17" activeCellId="0" sqref="P1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13</v>
      </c>
      <c r="P4" s="6" t="n">
        <v>81.25</v>
      </c>
      <c r="Q4" s="10"/>
      <c r="R4" s="8" t="n">
        <v>5</v>
      </c>
      <c r="S4" s="11"/>
      <c r="T4" s="11"/>
      <c r="U4" s="12" t="n">
        <v>45306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4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4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  <c r="U5" s="12" t="n">
        <v>45308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4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17</v>
      </c>
      <c r="P9" s="9" t="n">
        <v>85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3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4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5</v>
      </c>
      <c r="G12" s="8" t="n">
        <v>1</v>
      </c>
      <c r="H12" s="8" t="n">
        <v>3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17</v>
      </c>
      <c r="P13" s="9" t="n">
        <v>89.4736842105263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4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 t="n">
        <v>2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/>
      <c r="K17" s="8" t="n">
        <v>0</v>
      </c>
      <c r="L17" s="8"/>
      <c r="M17" s="8" t="n">
        <v>1</v>
      </c>
      <c r="N17" s="9" t="n">
        <v>16</v>
      </c>
      <c r="O17" s="8"/>
      <c r="P17" s="9"/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/>
      <c r="K18" s="8" t="n">
        <v>0</v>
      </c>
      <c r="L18" s="8"/>
      <c r="M18" s="8" t="n">
        <v>1</v>
      </c>
      <c r="N18" s="9"/>
      <c r="O18" s="8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8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/>
      <c r="E20" s="8" t="n">
        <v>3</v>
      </c>
      <c r="F20" s="8"/>
      <c r="G20" s="8" t="n">
        <v>4</v>
      </c>
      <c r="H20" s="8"/>
      <c r="I20" s="8" t="n">
        <v>2</v>
      </c>
      <c r="J20" s="8"/>
      <c r="K20" s="8" t="n">
        <v>0</v>
      </c>
      <c r="L20" s="8"/>
      <c r="M20" s="8" t="n">
        <v>1</v>
      </c>
      <c r="N20" s="9"/>
      <c r="O20" s="8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9</v>
      </c>
      <c r="D23" s="1" t="n">
        <v>3.55555555555556</v>
      </c>
      <c r="E23" s="1" t="n">
        <v>9</v>
      </c>
      <c r="F23" s="1" t="n">
        <v>4.33333333333333</v>
      </c>
      <c r="G23" s="1" t="n">
        <v>3</v>
      </c>
      <c r="H23" s="1" t="n">
        <v>2.33333333333333</v>
      </c>
      <c r="I23" s="1" t="n">
        <v>28</v>
      </c>
      <c r="J23" s="1" t="n">
        <v>3.14285714285714</v>
      </c>
      <c r="P23" s="18" t="n">
        <v>85.2412280701754</v>
      </c>
      <c r="Q23" s="2" t="n">
        <v>5</v>
      </c>
      <c r="R23" s="18" t="n">
        <v>5</v>
      </c>
      <c r="U23" s="18" t="n">
        <v>2</v>
      </c>
    </row>
    <row r="25" customFormat="false" ht="12.8" hidden="false" customHeight="true" outlineLevel="0" collapsed="false">
      <c r="A25" s="13" t="s">
        <v>42</v>
      </c>
      <c r="B25" s="18" t="n">
        <v>3.53703703703704</v>
      </c>
    </row>
    <row r="26" customFormat="false" ht="12.8" hidden="false" customHeight="true" outlineLevel="0" collapsed="false">
      <c r="A26" s="13" t="s">
        <v>43</v>
      </c>
      <c r="B26" s="18" t="n">
        <v>12.0600552306693</v>
      </c>
    </row>
    <row r="27" customFormat="false" ht="12.8" hidden="false" customHeight="true" outlineLevel="0" collapsed="false">
      <c r="A27" s="15" t="s">
        <v>44</v>
      </c>
      <c r="B27" s="19" t="n">
        <v>11.96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R24" activeCellId="0" sqref="R2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2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5</v>
      </c>
      <c r="K4" s="8" t="n">
        <v>0</v>
      </c>
      <c r="L4" s="8"/>
      <c r="M4" s="8" t="n">
        <v>1</v>
      </c>
      <c r="N4" s="9" t="n">
        <v>16</v>
      </c>
      <c r="O4" s="9" t="n">
        <v>14</v>
      </c>
      <c r="P4" s="6" t="n">
        <f aca="false">O4*100/N4</f>
        <v>87.5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3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3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4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3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20</v>
      </c>
      <c r="P9" s="9" t="n">
        <f aca="false">O9/N9*100</f>
        <v>100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4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4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5</v>
      </c>
      <c r="E12" s="8" t="n">
        <v>3</v>
      </c>
      <c r="F12" s="8" t="n">
        <v>5</v>
      </c>
      <c r="G12" s="8" t="n">
        <v>1</v>
      </c>
      <c r="H12" s="8" t="n">
        <v>5</v>
      </c>
      <c r="I12" s="8" t="n">
        <v>2</v>
      </c>
      <c r="J12" s="8" t="n">
        <v>4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/>
      <c r="K13" s="8" t="n">
        <v>0</v>
      </c>
      <c r="L13" s="8"/>
      <c r="M13" s="8" t="n">
        <v>1</v>
      </c>
      <c r="N13" s="9" t="n">
        <v>19</v>
      </c>
      <c r="O13" s="8"/>
      <c r="P13" s="9"/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/>
      <c r="K14" s="8" t="n">
        <v>0</v>
      </c>
      <c r="L14" s="8"/>
      <c r="M14" s="8" t="n">
        <v>1</v>
      </c>
      <c r="N14" s="9"/>
      <c r="O14" s="8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/>
      <c r="K15" s="8" t="n">
        <v>0</v>
      </c>
      <c r="L15" s="8"/>
      <c r="M15" s="8" t="n">
        <v>1</v>
      </c>
      <c r="N15" s="9"/>
      <c r="O15" s="8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/>
      <c r="E16" s="8" t="n">
        <v>3</v>
      </c>
      <c r="F16" s="8"/>
      <c r="G16" s="8" t="n">
        <v>2</v>
      </c>
      <c r="H16" s="8"/>
      <c r="I16" s="8" t="n">
        <v>2</v>
      </c>
      <c r="J16" s="8"/>
      <c r="K16" s="8" t="n">
        <v>0</v>
      </c>
      <c r="L16" s="8"/>
      <c r="M16" s="8" t="n">
        <v>2</v>
      </c>
      <c r="N16" s="9"/>
      <c r="O16" s="8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5</v>
      </c>
      <c r="K17" s="8" t="n">
        <v>0</v>
      </c>
      <c r="L17" s="8"/>
      <c r="M17" s="8" t="n">
        <v>1</v>
      </c>
      <c r="N17" s="9" t="n">
        <v>16</v>
      </c>
      <c r="O17" s="9" t="n">
        <v>17</v>
      </c>
      <c r="P17" s="9" t="n">
        <f aca="false">O17/N17*100</f>
        <v>106.25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4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4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4</v>
      </c>
      <c r="E20" s="8" t="n">
        <v>3</v>
      </c>
      <c r="F20" s="8" t="n">
        <v>5</v>
      </c>
      <c r="G20" s="8" t="n">
        <v>4</v>
      </c>
      <c r="H20" s="8" t="n">
        <v>4</v>
      </c>
      <c r="I20" s="8" t="n">
        <v>2</v>
      </c>
      <c r="J20" s="8" t="n">
        <v>3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9</v>
      </c>
      <c r="D23" s="1" t="n">
        <v>4.11111111111111</v>
      </c>
      <c r="E23" s="1" t="n">
        <v>9</v>
      </c>
      <c r="F23" s="1" t="n">
        <v>5</v>
      </c>
      <c r="G23" s="1" t="n">
        <v>5</v>
      </c>
      <c r="H23" s="1" t="n">
        <v>4.2</v>
      </c>
      <c r="I23" s="1" t="n">
        <v>26</v>
      </c>
      <c r="J23" s="1" t="n">
        <v>4</v>
      </c>
      <c r="P23" s="18" t="n">
        <f aca="false">AVERAGE(P4:P17)</f>
        <v>97.9166666666667</v>
      </c>
      <c r="Q23" s="2" t="n">
        <v>5</v>
      </c>
      <c r="R23" s="18" t="n">
        <f aca="false">AVERAGE(R4:R5)</f>
        <v>5</v>
      </c>
      <c r="U23" s="18" t="n">
        <f aca="false">COUNTIF(U4:U20,"&lt;&gt;")</f>
        <v>0</v>
      </c>
    </row>
    <row r="25" customFormat="false" ht="12.8" hidden="false" customHeight="true" outlineLevel="0" collapsed="false">
      <c r="A25" s="13" t="s">
        <v>42</v>
      </c>
      <c r="B25" s="18" t="n">
        <v>4.2962962962963</v>
      </c>
    </row>
    <row r="26" customFormat="false" ht="12.8" hidden="false" customHeight="true" outlineLevel="0" collapsed="false">
      <c r="A26" s="13" t="s">
        <v>43</v>
      </c>
      <c r="B26" s="18" t="n">
        <v>16.8271604938272</v>
      </c>
    </row>
    <row r="27" customFormat="false" ht="12.8" hidden="false" customHeight="true" outlineLevel="0" collapsed="false">
      <c r="A27" s="15" t="s">
        <v>44</v>
      </c>
      <c r="B27" s="19" t="n">
        <v>16.83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G1" colorId="64" zoomScale="88" zoomScaleNormal="88" zoomScalePageLayoutView="100" workbookViewId="0">
      <selection pane="topLeft" activeCell="I23" activeCellId="0" sqref="I2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15</v>
      </c>
      <c r="P4" s="6" t="n">
        <v>93.75</v>
      </c>
      <c r="Q4" s="10"/>
      <c r="R4" s="2" t="n">
        <v>3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2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3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1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  <c r="R6" s="1" t="n">
        <v>5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/>
      <c r="E7" s="8" t="n">
        <v>1</v>
      </c>
      <c r="F7" s="8" t="n">
        <v>1</v>
      </c>
      <c r="G7" s="8" t="n">
        <v>0</v>
      </c>
      <c r="H7" s="8"/>
      <c r="I7" s="8" t="n">
        <v>2</v>
      </c>
      <c r="J7" s="8" t="n">
        <v>1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2</v>
      </c>
      <c r="K9" s="8" t="n">
        <v>0</v>
      </c>
      <c r="L9" s="8"/>
      <c r="M9" s="8" t="n">
        <v>1</v>
      </c>
      <c r="N9" s="9" t="n">
        <v>20</v>
      </c>
      <c r="O9" s="9" t="n">
        <v>19</v>
      </c>
      <c r="P9" s="6" t="n">
        <v>95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1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1</v>
      </c>
      <c r="G12" s="8" t="n">
        <v>1</v>
      </c>
      <c r="H12" s="8" t="n">
        <v>4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2</v>
      </c>
      <c r="K13" s="8" t="n">
        <v>0</v>
      </c>
      <c r="L13" s="8"/>
      <c r="M13" s="8" t="n">
        <v>1</v>
      </c>
      <c r="N13" s="9" t="n">
        <v>19</v>
      </c>
      <c r="O13" s="17"/>
      <c r="P13" s="6" t="n">
        <v>100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2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1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1</v>
      </c>
      <c r="G16" s="8" t="n">
        <v>2</v>
      </c>
      <c r="H16" s="8" t="n">
        <v>1</v>
      </c>
      <c r="I16" s="8" t="n">
        <v>2</v>
      </c>
      <c r="J16" s="8" t="n">
        <v>1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1</v>
      </c>
      <c r="K17" s="8" t="n">
        <v>0</v>
      </c>
      <c r="L17" s="8"/>
      <c r="M17" s="8" t="n">
        <v>1</v>
      </c>
      <c r="N17" s="9" t="n">
        <v>16</v>
      </c>
      <c r="O17" s="9" t="n">
        <v>12</v>
      </c>
      <c r="P17" s="9" t="n">
        <v>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3</v>
      </c>
      <c r="G20" s="8" t="n">
        <v>4</v>
      </c>
      <c r="H20" s="8" t="n">
        <v>4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11</v>
      </c>
      <c r="D23" s="1" t="n">
        <v>3</v>
      </c>
      <c r="E23" s="1" t="n">
        <v>12</v>
      </c>
      <c r="F23" s="1" t="n">
        <v>1.83333333333333</v>
      </c>
      <c r="G23" s="1" t="n">
        <v>7</v>
      </c>
      <c r="H23" s="1" t="n">
        <v>3.14285714285714</v>
      </c>
      <c r="I23" s="14" t="n">
        <f aca="false">SUMPRODUCT((J4:J20&lt;&gt;"") * I4:I20,M4:M20)</f>
        <v>34</v>
      </c>
      <c r="J23" s="1" t="n">
        <v>1.70588235294118</v>
      </c>
      <c r="P23" s="18" t="n">
        <v>90.9375</v>
      </c>
      <c r="Q23" s="2" t="n">
        <v>5</v>
      </c>
      <c r="R23" s="18" t="n">
        <v>3.66666666666667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2.26600985221675</v>
      </c>
    </row>
    <row r="26" customFormat="false" ht="12.8" hidden="false" customHeight="true" outlineLevel="0" collapsed="false">
      <c r="A26" s="13" t="s">
        <v>43</v>
      </c>
      <c r="B26" s="18" t="n">
        <v>8.24261083743842</v>
      </c>
    </row>
    <row r="27" customFormat="false" ht="12.8" hidden="false" customHeight="true" outlineLevel="0" collapsed="false">
      <c r="A27" s="15" t="s">
        <v>44</v>
      </c>
      <c r="B27" s="19" t="n">
        <v>8.24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G1" colorId="64" zoomScale="88" zoomScaleNormal="88" zoomScalePageLayoutView="100" workbookViewId="0">
      <selection pane="topLeft" activeCell="J24" activeCellId="0" sqref="J24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15</v>
      </c>
      <c r="P4" s="6" t="n">
        <v>93.75</v>
      </c>
      <c r="Q4" s="10"/>
      <c r="R4" s="2" t="n">
        <v>1</v>
      </c>
      <c r="S4" s="11"/>
      <c r="T4" s="11"/>
      <c r="U4" s="12" t="n">
        <v>45308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5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5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1</v>
      </c>
      <c r="S5" s="11"/>
      <c r="T5" s="11"/>
      <c r="U5" s="12" t="n">
        <v>45364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4</v>
      </c>
      <c r="K6" s="8" t="n">
        <v>0</v>
      </c>
      <c r="L6" s="8"/>
      <c r="M6" s="8" t="n">
        <v>1</v>
      </c>
      <c r="N6" s="9"/>
      <c r="O6" s="9"/>
      <c r="P6" s="9"/>
      <c r="U6" s="12" t="n">
        <v>45371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2</v>
      </c>
      <c r="E7" s="8" t="n">
        <v>1</v>
      </c>
      <c r="F7" s="8" t="n">
        <v>1</v>
      </c>
      <c r="G7" s="8" t="n">
        <v>0</v>
      </c>
      <c r="H7" s="8"/>
      <c r="I7" s="8" t="n">
        <v>2</v>
      </c>
      <c r="J7" s="8" t="n">
        <v>1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/>
      <c r="K9" s="8" t="n">
        <v>0</v>
      </c>
      <c r="L9" s="8"/>
      <c r="M9" s="8" t="n">
        <v>1</v>
      </c>
      <c r="N9" s="9" t="n">
        <v>20</v>
      </c>
      <c r="O9" s="8"/>
      <c r="P9" s="9"/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/>
      <c r="K10" s="8" t="n">
        <v>0</v>
      </c>
      <c r="L10" s="8"/>
      <c r="M10" s="8" t="n">
        <v>1</v>
      </c>
      <c r="N10" s="9"/>
      <c r="O10" s="8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/>
      <c r="K11" s="8" t="n">
        <v>0</v>
      </c>
      <c r="L11" s="8"/>
      <c r="M11" s="8" t="n">
        <v>1</v>
      </c>
      <c r="N11" s="9"/>
      <c r="O11" s="8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/>
      <c r="E12" s="8" t="n">
        <v>3</v>
      </c>
      <c r="F12" s="8"/>
      <c r="G12" s="8" t="n">
        <v>1</v>
      </c>
      <c r="H12" s="8"/>
      <c r="I12" s="8" t="n">
        <v>2</v>
      </c>
      <c r="J12" s="8"/>
      <c r="K12" s="8" t="n">
        <v>0</v>
      </c>
      <c r="L12" s="8"/>
      <c r="M12" s="8" t="n">
        <v>2</v>
      </c>
      <c r="N12" s="9"/>
      <c r="O12" s="8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17</v>
      </c>
      <c r="P13" s="9" t="n">
        <v>89.4736842105263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/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16</v>
      </c>
      <c r="P17" s="9" t="n">
        <v>100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5</v>
      </c>
      <c r="G20" s="8" t="n">
        <v>4</v>
      </c>
      <c r="H20" s="8" t="n">
        <v>2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9</v>
      </c>
      <c r="D23" s="1" t="n">
        <v>3.11111111111111</v>
      </c>
      <c r="E23" s="1" t="n">
        <v>9</v>
      </c>
      <c r="F23" s="1" t="n">
        <v>3.88888888888889</v>
      </c>
      <c r="G23" s="1" t="n">
        <v>4</v>
      </c>
      <c r="H23" s="1" t="n">
        <v>2</v>
      </c>
      <c r="I23" s="1" t="n">
        <v>24</v>
      </c>
      <c r="J23" s="1" t="n">
        <v>2.58333333333333</v>
      </c>
      <c r="P23" s="18" t="n">
        <v>94.4078947368421</v>
      </c>
      <c r="Q23" s="2" t="n">
        <v>5</v>
      </c>
      <c r="R23" s="18" t="n">
        <v>1</v>
      </c>
      <c r="U23" s="18" t="n">
        <v>3</v>
      </c>
    </row>
    <row r="25" customFormat="false" ht="12.8" hidden="false" customHeight="true" outlineLevel="0" collapsed="false">
      <c r="A25" s="13" t="s">
        <v>42</v>
      </c>
      <c r="B25" s="18" t="n">
        <v>2.93617021276596</v>
      </c>
    </row>
    <row r="26" customFormat="false" ht="12.8" hidden="false" customHeight="true" outlineLevel="0" collapsed="false">
      <c r="A26" s="13" t="s">
        <v>43</v>
      </c>
      <c r="B26" s="18" t="n">
        <v>11.0879059350504</v>
      </c>
    </row>
    <row r="27" customFormat="false" ht="12.8" hidden="false" customHeight="true" outlineLevel="0" collapsed="false">
      <c r="A27" s="15" t="s">
        <v>44</v>
      </c>
      <c r="B27" s="19" t="n">
        <v>10.79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12</v>
      </c>
      <c r="P4" s="6" t="n">
        <v>75</v>
      </c>
      <c r="Q4" s="10"/>
      <c r="R4" s="8" t="n">
        <v>1</v>
      </c>
      <c r="S4" s="11"/>
      <c r="T4" s="11"/>
      <c r="U4" s="12" t="n">
        <v>45306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/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3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  <c r="U5" s="12" t="n">
        <v>45322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3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3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3</v>
      </c>
      <c r="K9" s="8" t="n">
        <v>0</v>
      </c>
      <c r="L9" s="8"/>
      <c r="M9" s="8" t="n">
        <v>1</v>
      </c>
      <c r="N9" s="9" t="n">
        <v>20</v>
      </c>
      <c r="O9" s="9" t="n">
        <v>18</v>
      </c>
      <c r="P9" s="9" t="n">
        <v>90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3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3</v>
      </c>
      <c r="G12" s="8" t="n">
        <v>1</v>
      </c>
      <c r="H12" s="8" t="n">
        <v>2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2</v>
      </c>
      <c r="K13" s="8" t="n">
        <v>0</v>
      </c>
      <c r="L13" s="8"/>
      <c r="M13" s="8" t="n">
        <v>1</v>
      </c>
      <c r="N13" s="9" t="n">
        <v>19</v>
      </c>
      <c r="O13" s="9" t="n">
        <v>16</v>
      </c>
      <c r="P13" s="9" t="n">
        <v>84.2105263157895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1</v>
      </c>
      <c r="G16" s="8" t="n">
        <v>2</v>
      </c>
      <c r="H16" s="8" t="n">
        <v>2</v>
      </c>
      <c r="I16" s="8" t="n">
        <v>2</v>
      </c>
      <c r="J16" s="8" t="n">
        <v>1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1</v>
      </c>
      <c r="K17" s="8" t="n">
        <v>0</v>
      </c>
      <c r="L17" s="8"/>
      <c r="M17" s="8" t="n">
        <v>1</v>
      </c>
      <c r="N17" s="9" t="n">
        <v>16</v>
      </c>
      <c r="O17" s="9" t="n">
        <v>12</v>
      </c>
      <c r="P17" s="9" t="n">
        <v>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4</v>
      </c>
      <c r="E20" s="8" t="n">
        <v>3</v>
      </c>
      <c r="F20" s="8" t="n">
        <v>5</v>
      </c>
      <c r="G20" s="8" t="n">
        <v>4</v>
      </c>
      <c r="H20" s="8" t="n">
        <v>3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11</v>
      </c>
      <c r="D23" s="1" t="n">
        <v>3.45454545454545</v>
      </c>
      <c r="E23" s="1" t="n">
        <v>12</v>
      </c>
      <c r="F23" s="1" t="n">
        <v>3.16666666666667</v>
      </c>
      <c r="G23" s="1" t="n">
        <v>7</v>
      </c>
      <c r="H23" s="1" t="n">
        <v>2.57142857142857</v>
      </c>
      <c r="I23" s="1" t="n">
        <v>34</v>
      </c>
      <c r="J23" s="1" t="n">
        <v>2.11764705882353</v>
      </c>
      <c r="P23" s="18" t="n">
        <v>81.0526315789474</v>
      </c>
      <c r="Q23" s="2" t="n">
        <v>5</v>
      </c>
      <c r="R23" s="18" t="n">
        <v>3</v>
      </c>
      <c r="U23" s="18" t="n">
        <v>2</v>
      </c>
    </row>
    <row r="25" customFormat="false" ht="12.8" hidden="false" customHeight="true" outlineLevel="0" collapsed="false">
      <c r="A25" s="13" t="s">
        <v>42</v>
      </c>
      <c r="B25" s="18" t="n">
        <v>2.70149253731343</v>
      </c>
    </row>
    <row r="26" customFormat="false" ht="12.8" hidden="false" customHeight="true" outlineLevel="0" collapsed="false">
      <c r="A26" s="13" t="s">
        <v>43</v>
      </c>
      <c r="B26" s="18" t="n">
        <v>8.75852317360566</v>
      </c>
    </row>
    <row r="27" customFormat="false" ht="12.8" hidden="false" customHeight="true" outlineLevel="0" collapsed="false">
      <c r="A27" s="15" t="s">
        <v>44</v>
      </c>
      <c r="B27" s="19" t="n">
        <v>8.66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P13" activeCellId="0" sqref="P1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5</v>
      </c>
      <c r="K4" s="8" t="n">
        <v>0</v>
      </c>
      <c r="L4" s="8"/>
      <c r="M4" s="8" t="n">
        <v>1</v>
      </c>
      <c r="N4" s="9" t="n">
        <v>16</v>
      </c>
      <c r="O4" s="9" t="n">
        <v>16</v>
      </c>
      <c r="P4" s="6" t="n">
        <v>100</v>
      </c>
      <c r="Q4" s="10"/>
      <c r="R4" s="8" t="n">
        <v>5</v>
      </c>
      <c r="S4" s="11"/>
      <c r="T4" s="11"/>
      <c r="U4" s="12" t="n">
        <v>45336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3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4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4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4</v>
      </c>
      <c r="E7" s="8" t="n">
        <v>1</v>
      </c>
      <c r="F7" s="8" t="n">
        <v>3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20</v>
      </c>
      <c r="P9" s="9" t="n">
        <v>100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4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3</v>
      </c>
      <c r="G12" s="8" t="n">
        <v>1</v>
      </c>
      <c r="H12" s="8" t="n">
        <v>4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/>
      <c r="K13" s="8" t="n">
        <v>0</v>
      </c>
      <c r="L13" s="8"/>
      <c r="M13" s="8" t="n">
        <v>1</v>
      </c>
      <c r="N13" s="9" t="n">
        <v>19</v>
      </c>
      <c r="O13" s="8"/>
      <c r="P13" s="9"/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/>
      <c r="K14" s="8" t="n">
        <v>0</v>
      </c>
      <c r="L14" s="8"/>
      <c r="M14" s="8" t="n">
        <v>1</v>
      </c>
      <c r="N14" s="9"/>
      <c r="O14" s="8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/>
      <c r="K15" s="8" t="n">
        <v>0</v>
      </c>
      <c r="L15" s="8"/>
      <c r="M15" s="8" t="n">
        <v>1</v>
      </c>
      <c r="N15" s="9"/>
      <c r="O15" s="8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/>
      <c r="E16" s="8" t="n">
        <v>3</v>
      </c>
      <c r="F16" s="8"/>
      <c r="G16" s="8" t="n">
        <v>2</v>
      </c>
      <c r="H16" s="8"/>
      <c r="I16" s="8" t="n">
        <v>2</v>
      </c>
      <c r="J16" s="8"/>
      <c r="K16" s="8" t="n">
        <v>0</v>
      </c>
      <c r="L16" s="8"/>
      <c r="M16" s="8" t="n">
        <v>2</v>
      </c>
      <c r="N16" s="9"/>
      <c r="O16" s="8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4</v>
      </c>
      <c r="K17" s="8" t="n">
        <v>0</v>
      </c>
      <c r="L17" s="8"/>
      <c r="M17" s="8" t="n">
        <v>1</v>
      </c>
      <c r="N17" s="9" t="n">
        <v>16</v>
      </c>
      <c r="O17" s="9" t="n">
        <v>15</v>
      </c>
      <c r="P17" s="9" t="n">
        <v>93.75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3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2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5</v>
      </c>
      <c r="G20" s="8" t="n">
        <v>4</v>
      </c>
      <c r="H20" s="8" t="n">
        <v>3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9</v>
      </c>
      <c r="D23" s="1" t="n">
        <v>3.44444444444444</v>
      </c>
      <c r="E23" s="1" t="n">
        <v>9</v>
      </c>
      <c r="F23" s="1" t="n">
        <v>4.11111111111111</v>
      </c>
      <c r="G23" s="1" t="n">
        <v>5</v>
      </c>
      <c r="H23" s="1" t="n">
        <v>3.2</v>
      </c>
      <c r="I23" s="1" t="n">
        <v>26</v>
      </c>
      <c r="J23" s="1" t="n">
        <v>3.38461538461538</v>
      </c>
      <c r="P23" s="18" t="n">
        <v>97.9166666666667</v>
      </c>
      <c r="Q23" s="2" t="n">
        <v>5</v>
      </c>
      <c r="R23" s="18" t="n">
        <v>5</v>
      </c>
      <c r="U23" s="18" t="n">
        <v>1</v>
      </c>
    </row>
    <row r="25" customFormat="false" ht="12.8" hidden="false" customHeight="true" outlineLevel="0" collapsed="false">
      <c r="A25" s="13" t="s">
        <v>42</v>
      </c>
      <c r="B25" s="18" t="n">
        <v>3.64814814814815</v>
      </c>
    </row>
    <row r="26" customFormat="false" ht="12.8" hidden="false" customHeight="true" outlineLevel="0" collapsed="false">
      <c r="A26" s="13" t="s">
        <v>43</v>
      </c>
      <c r="B26" s="18" t="n">
        <v>14.2885802469136</v>
      </c>
    </row>
    <row r="27" customFormat="false" ht="12.8" hidden="false" customHeight="true" outlineLevel="0" collapsed="false">
      <c r="A27" s="15" t="s">
        <v>44</v>
      </c>
      <c r="B27" s="19" t="n">
        <v>14.29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Q17" activeCellId="0" sqref="Q1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15</v>
      </c>
      <c r="P4" s="6" t="n">
        <v>93.75</v>
      </c>
      <c r="Q4" s="10"/>
      <c r="R4" s="8" t="n">
        <v>1</v>
      </c>
      <c r="S4" s="11"/>
      <c r="T4" s="11"/>
      <c r="U4" s="12" t="n">
        <v>45306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s">
        <v>49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1</v>
      </c>
      <c r="S5" s="11"/>
      <c r="T5" s="11"/>
      <c r="U5" s="12" t="n">
        <v>45308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1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3</v>
      </c>
      <c r="E7" s="8" t="n">
        <v>1</v>
      </c>
      <c r="F7" s="8" t="n">
        <v>1</v>
      </c>
      <c r="G7" s="8" t="n">
        <v>0</v>
      </c>
      <c r="H7" s="8"/>
      <c r="I7" s="8" t="n">
        <v>2</v>
      </c>
      <c r="J7" s="8" t="n">
        <v>1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18</v>
      </c>
      <c r="P9" s="9" t="n">
        <v>90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2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1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1</v>
      </c>
      <c r="G12" s="8" t="n">
        <v>1</v>
      </c>
      <c r="H12" s="8" t="n">
        <v>4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17</v>
      </c>
      <c r="P13" s="9" t="n">
        <v>89.4736842105263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1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1</v>
      </c>
      <c r="G16" s="8" t="n">
        <v>2</v>
      </c>
      <c r="H16" s="8" t="n">
        <v>2</v>
      </c>
      <c r="I16" s="8" t="n">
        <v>2</v>
      </c>
      <c r="J16" s="8" t="n">
        <v>1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16</v>
      </c>
      <c r="P17" s="9" t="n">
        <v>100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2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2</v>
      </c>
      <c r="E20" s="8" t="n">
        <v>3</v>
      </c>
      <c r="F20" s="8" t="n">
        <v>3</v>
      </c>
      <c r="G20" s="8" t="n">
        <v>4</v>
      </c>
      <c r="H20" s="8" t="n">
        <v>2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12</v>
      </c>
      <c r="D23" s="1" t="n">
        <v>2.5</v>
      </c>
      <c r="E23" s="1" t="n">
        <v>12</v>
      </c>
      <c r="F23" s="1" t="n">
        <v>1.83333333333333</v>
      </c>
      <c r="G23" s="1" t="n">
        <v>7</v>
      </c>
      <c r="H23" s="1" t="n">
        <v>2.28571428571429</v>
      </c>
      <c r="I23" s="1" t="n">
        <v>36</v>
      </c>
      <c r="J23" s="1" t="n">
        <v>2.05555555555556</v>
      </c>
      <c r="P23" s="18" t="n">
        <v>93.3059210526316</v>
      </c>
      <c r="Q23" s="2" t="n">
        <v>5</v>
      </c>
      <c r="R23" s="18" t="n">
        <v>1</v>
      </c>
      <c r="U23" s="18" t="n">
        <v>2</v>
      </c>
    </row>
    <row r="25" customFormat="false" ht="12.8" hidden="false" customHeight="true" outlineLevel="0" collapsed="false">
      <c r="A25" s="13" t="s">
        <v>42</v>
      </c>
      <c r="B25" s="18" t="n">
        <v>2.16176470588235</v>
      </c>
    </row>
    <row r="26" customFormat="false" ht="12.8" hidden="false" customHeight="true" outlineLevel="0" collapsed="false">
      <c r="A26" s="13" t="s">
        <v>43</v>
      </c>
      <c r="B26" s="18" t="n">
        <v>8.06821787925697</v>
      </c>
    </row>
    <row r="27" customFormat="false" ht="12.8" hidden="false" customHeight="true" outlineLevel="0" collapsed="false">
      <c r="A27" s="15" t="s">
        <v>44</v>
      </c>
      <c r="B27" s="19" t="n">
        <v>7.97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N17" activeCellId="0" sqref="N1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/>
      <c r="K4" s="8" t="n">
        <v>0</v>
      </c>
      <c r="L4" s="8"/>
      <c r="M4" s="8" t="n">
        <v>1</v>
      </c>
      <c r="N4" s="9" t="n">
        <v>16</v>
      </c>
      <c r="O4" s="9"/>
      <c r="P4" s="6"/>
      <c r="Q4" s="10"/>
      <c r="R4" s="11"/>
      <c r="S4" s="11"/>
      <c r="T4" s="11"/>
      <c r="U4" s="12" t="n">
        <v>45301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/>
      <c r="E5" s="8" t="n">
        <v>1</v>
      </c>
      <c r="F5" s="8"/>
      <c r="G5" s="8" t="n">
        <v>0</v>
      </c>
      <c r="H5" s="8"/>
      <c r="I5" s="8" t="n">
        <v>2</v>
      </c>
      <c r="J5" s="8"/>
      <c r="K5" s="8" t="n">
        <v>0</v>
      </c>
      <c r="L5" s="8"/>
      <c r="M5" s="8" t="n">
        <v>1</v>
      </c>
      <c r="N5" s="9"/>
      <c r="O5" s="9"/>
      <c r="P5" s="9"/>
      <c r="Q5" s="10"/>
      <c r="R5" s="11"/>
      <c r="S5" s="11"/>
      <c r="T5" s="11"/>
      <c r="U5" s="12" t="n">
        <v>45303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/>
      <c r="E6" s="8" t="n">
        <v>1</v>
      </c>
      <c r="F6" s="8"/>
      <c r="G6" s="8" t="n">
        <v>0</v>
      </c>
      <c r="H6" s="8"/>
      <c r="I6" s="8" t="n">
        <v>2</v>
      </c>
      <c r="J6" s="8"/>
      <c r="K6" s="8" t="n">
        <v>0</v>
      </c>
      <c r="L6" s="8"/>
      <c r="M6" s="8" t="n">
        <v>1</v>
      </c>
      <c r="N6" s="9"/>
      <c r="O6" s="9"/>
      <c r="P6" s="9"/>
      <c r="U6" s="12" t="n">
        <v>45306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/>
      <c r="E7" s="8" t="n">
        <v>1</v>
      </c>
      <c r="F7" s="8"/>
      <c r="G7" s="8" t="n">
        <v>0</v>
      </c>
      <c r="H7" s="8"/>
      <c r="I7" s="8" t="n">
        <v>2</v>
      </c>
      <c r="J7" s="8"/>
      <c r="K7" s="8" t="n">
        <v>0</v>
      </c>
      <c r="L7" s="8"/>
      <c r="M7" s="8" t="n">
        <v>1</v>
      </c>
      <c r="N7" s="9"/>
      <c r="O7" s="9"/>
      <c r="P7" s="9"/>
      <c r="U7" s="12" t="n">
        <v>45308</v>
      </c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/>
      <c r="K9" s="8" t="n">
        <v>0</v>
      </c>
      <c r="L9" s="8"/>
      <c r="M9" s="8" t="n">
        <v>1</v>
      </c>
      <c r="N9" s="9" t="n">
        <v>20</v>
      </c>
      <c r="O9" s="8"/>
      <c r="P9" s="9"/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/>
      <c r="K10" s="8" t="n">
        <v>0</v>
      </c>
      <c r="L10" s="8"/>
      <c r="M10" s="8" t="n">
        <v>1</v>
      </c>
      <c r="N10" s="9"/>
      <c r="O10" s="8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/>
      <c r="K11" s="8" t="n">
        <v>0</v>
      </c>
      <c r="L11" s="8"/>
      <c r="M11" s="8" t="n">
        <v>1</v>
      </c>
      <c r="N11" s="9"/>
      <c r="O11" s="8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/>
      <c r="E12" s="8" t="n">
        <v>3</v>
      </c>
      <c r="F12" s="8"/>
      <c r="G12" s="8" t="n">
        <v>1</v>
      </c>
      <c r="H12" s="8"/>
      <c r="I12" s="8" t="n">
        <v>2</v>
      </c>
      <c r="J12" s="8"/>
      <c r="K12" s="8" t="n">
        <v>0</v>
      </c>
      <c r="L12" s="8"/>
      <c r="M12" s="8" t="n">
        <v>2</v>
      </c>
      <c r="N12" s="9"/>
      <c r="O12" s="8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/>
      <c r="K13" s="8" t="n">
        <v>0</v>
      </c>
      <c r="L13" s="8"/>
      <c r="M13" s="8" t="n">
        <v>1</v>
      </c>
      <c r="N13" s="9" t="n">
        <v>19</v>
      </c>
      <c r="O13" s="8"/>
      <c r="P13" s="9"/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/>
      <c r="K14" s="8" t="n">
        <v>0</v>
      </c>
      <c r="L14" s="8"/>
      <c r="M14" s="8" t="n">
        <v>1</v>
      </c>
      <c r="N14" s="9"/>
      <c r="O14" s="8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/>
      <c r="K15" s="8" t="n">
        <v>0</v>
      </c>
      <c r="L15" s="8"/>
      <c r="M15" s="8" t="n">
        <v>1</v>
      </c>
      <c r="N15" s="9"/>
      <c r="O15" s="8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/>
      <c r="E16" s="8" t="n">
        <v>3</v>
      </c>
      <c r="F16" s="8"/>
      <c r="G16" s="8" t="n">
        <v>2</v>
      </c>
      <c r="H16" s="8"/>
      <c r="I16" s="8" t="n">
        <v>2</v>
      </c>
      <c r="J16" s="8"/>
      <c r="K16" s="8" t="n">
        <v>0</v>
      </c>
      <c r="L16" s="8"/>
      <c r="M16" s="8" t="n">
        <v>2</v>
      </c>
      <c r="N16" s="9"/>
      <c r="O16" s="8"/>
      <c r="P16" s="9"/>
    </row>
    <row r="17" customFormat="false" ht="12.8" hidden="false" customHeight="true" outlineLevel="0" collapsed="false">
      <c r="A17" s="8"/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/>
      <c r="K17" s="8" t="n">
        <v>0</v>
      </c>
      <c r="L17" s="8"/>
      <c r="M17" s="8" t="n">
        <v>1</v>
      </c>
      <c r="N17" s="9" t="n">
        <v>16</v>
      </c>
      <c r="O17" s="8"/>
      <c r="P17" s="9" t="n">
        <v>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/>
      <c r="K18" s="8" t="n">
        <v>0</v>
      </c>
      <c r="L18" s="8"/>
      <c r="M18" s="8" t="n">
        <v>1</v>
      </c>
      <c r="N18" s="9"/>
      <c r="O18" s="8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8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/>
      <c r="E20" s="8" t="n">
        <v>3</v>
      </c>
      <c r="F20" s="8"/>
      <c r="G20" s="8" t="n">
        <v>4</v>
      </c>
      <c r="H20" s="8"/>
      <c r="I20" s="8" t="n">
        <v>2</v>
      </c>
      <c r="J20" s="8"/>
      <c r="K20" s="8" t="n">
        <v>0</v>
      </c>
      <c r="L20" s="8"/>
      <c r="M20" s="8" t="n">
        <v>1</v>
      </c>
      <c r="N20" s="9"/>
      <c r="O20" s="8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0</v>
      </c>
      <c r="D23" s="1" t="e">
        <f aca="false">#DIV/0!</f>
        <v>#DIV/0!</v>
      </c>
      <c r="E23" s="1" t="n">
        <v>0</v>
      </c>
      <c r="F23" s="1" t="e">
        <f aca="false">#DIV/0!</f>
        <v>#DIV/0!</v>
      </c>
      <c r="G23" s="1" t="n">
        <v>0</v>
      </c>
      <c r="H23" s="1" t="e">
        <f aca="false">#DIV/0!</f>
        <v>#DIV/0!</v>
      </c>
      <c r="I23" s="1" t="n">
        <v>0</v>
      </c>
      <c r="J23" s="1" t="e">
        <f aca="false">#DIV/0!</f>
        <v>#DIV/0!</v>
      </c>
      <c r="P23" s="18" t="n">
        <v>0</v>
      </c>
      <c r="Q23" s="2" t="n">
        <v>5</v>
      </c>
      <c r="R23" s="18" t="e">
        <f aca="false">#DIV/0!</f>
        <v>#DIV/0!</v>
      </c>
      <c r="U23" s="18" t="n">
        <v>4</v>
      </c>
    </row>
    <row r="25" customFormat="false" ht="12.8" hidden="false" customHeight="true" outlineLevel="0" collapsed="false">
      <c r="A25" s="13" t="s">
        <v>42</v>
      </c>
      <c r="B25" s="18" t="e">
        <f aca="false">#DIV/0!</f>
        <v>#DIV/0!</v>
      </c>
    </row>
    <row r="26" customFormat="false" ht="12.8" hidden="false" customHeight="true" outlineLevel="0" collapsed="false">
      <c r="A26" s="13" t="s">
        <v>43</v>
      </c>
      <c r="B26" s="18" t="e">
        <f aca="false">#DIV/0!</f>
        <v>#DIV/0!</v>
      </c>
    </row>
    <row r="27" customFormat="false" ht="12.8" hidden="false" customHeight="true" outlineLevel="0" collapsed="false">
      <c r="A27" s="15" t="s">
        <v>44</v>
      </c>
      <c r="B27" s="19" t="e">
        <f aca="false">#DIV/0!</f>
        <v>#DIV/0!</v>
      </c>
    </row>
  </sheetData>
  <mergeCells count="24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P9:P12"/>
    <mergeCell ref="N13:N16"/>
    <mergeCell ref="P13:P16"/>
    <mergeCell ref="N17:N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B28" activeCellId="0" sqref="B28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2</v>
      </c>
      <c r="K4" s="8" t="n">
        <v>0</v>
      </c>
      <c r="L4" s="8"/>
      <c r="M4" s="8" t="n">
        <v>1</v>
      </c>
      <c r="N4" s="9" t="n">
        <v>16</v>
      </c>
      <c r="O4" s="9" t="n">
        <v>10</v>
      </c>
      <c r="P4" s="6" t="n">
        <v>62.5</v>
      </c>
      <c r="Q4" s="10"/>
      <c r="R4" s="8" t="n">
        <v>1</v>
      </c>
      <c r="S4" s="11"/>
      <c r="T4" s="11"/>
      <c r="U4" s="12" t="n">
        <v>45306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2</v>
      </c>
      <c r="E5" s="8" t="n">
        <v>1</v>
      </c>
      <c r="F5" s="8" t="n">
        <v>3</v>
      </c>
      <c r="G5" s="8" t="n">
        <v>0</v>
      </c>
      <c r="H5" s="8"/>
      <c r="I5" s="8" t="n">
        <v>2</v>
      </c>
      <c r="J5" s="8" t="n">
        <v>3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  <c r="U5" s="12" t="n">
        <v>45308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1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  <c r="U6" s="12" t="n">
        <v>45329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/>
      <c r="E7" s="8" t="n">
        <v>1</v>
      </c>
      <c r="F7" s="8"/>
      <c r="G7" s="8" t="n">
        <v>0</v>
      </c>
      <c r="H7" s="8"/>
      <c r="I7" s="8" t="n">
        <v>2</v>
      </c>
      <c r="J7" s="8"/>
      <c r="K7" s="8" t="n">
        <v>0</v>
      </c>
      <c r="L7" s="8"/>
      <c r="M7" s="8" t="n">
        <v>1</v>
      </c>
      <c r="N7" s="9"/>
      <c r="O7" s="9"/>
      <c r="P7" s="9"/>
      <c r="U7" s="12" t="n">
        <v>45330</v>
      </c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/>
      <c r="K9" s="8" t="n">
        <v>0</v>
      </c>
      <c r="L9" s="8"/>
      <c r="M9" s="8" t="n">
        <v>1</v>
      </c>
      <c r="N9" s="9" t="n">
        <v>20</v>
      </c>
      <c r="O9" s="8"/>
      <c r="P9" s="9"/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/>
      <c r="K10" s="8" t="n">
        <v>0</v>
      </c>
      <c r="L10" s="8"/>
      <c r="M10" s="8" t="n">
        <v>1</v>
      </c>
      <c r="N10" s="9"/>
      <c r="O10" s="8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/>
      <c r="K11" s="8" t="n">
        <v>0</v>
      </c>
      <c r="L11" s="8"/>
      <c r="M11" s="8" t="n">
        <v>1</v>
      </c>
      <c r="N11" s="9"/>
      <c r="O11" s="8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/>
      <c r="E12" s="8" t="n">
        <v>3</v>
      </c>
      <c r="F12" s="8"/>
      <c r="G12" s="8" t="n">
        <v>1</v>
      </c>
      <c r="H12" s="8"/>
      <c r="I12" s="8" t="n">
        <v>2</v>
      </c>
      <c r="J12" s="8"/>
      <c r="K12" s="8" t="n">
        <v>0</v>
      </c>
      <c r="L12" s="8"/>
      <c r="M12" s="8" t="n">
        <v>2</v>
      </c>
      <c r="N12" s="9"/>
      <c r="O12" s="8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2</v>
      </c>
      <c r="K13" s="8" t="n">
        <v>0</v>
      </c>
      <c r="L13" s="8"/>
      <c r="M13" s="8" t="n">
        <v>1</v>
      </c>
      <c r="N13" s="9" t="n">
        <v>19</v>
      </c>
      <c r="O13" s="9" t="n">
        <v>14</v>
      </c>
      <c r="P13" s="9" t="n">
        <v>73.6842105263158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2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1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2</v>
      </c>
      <c r="E16" s="8" t="n">
        <v>3</v>
      </c>
      <c r="F16" s="8" t="n">
        <v>1</v>
      </c>
      <c r="G16" s="8" t="n">
        <v>2</v>
      </c>
      <c r="H16" s="8" t="n">
        <v>1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8</v>
      </c>
      <c r="P17" s="9" t="n">
        <v>50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1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1</v>
      </c>
      <c r="E20" s="8" t="n">
        <v>3</v>
      </c>
      <c r="F20" s="8"/>
      <c r="G20" s="8" t="n">
        <v>4</v>
      </c>
      <c r="H20" s="8"/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8</v>
      </c>
      <c r="D23" s="1" t="n">
        <v>1.5</v>
      </c>
      <c r="E23" s="1" t="n">
        <v>5</v>
      </c>
      <c r="F23" s="1" t="n">
        <v>2.2</v>
      </c>
      <c r="G23" s="1" t="n">
        <v>2</v>
      </c>
      <c r="H23" s="1" t="n">
        <v>1</v>
      </c>
      <c r="I23" s="1" t="n">
        <v>22</v>
      </c>
      <c r="J23" s="1" t="n">
        <v>1.90909090909091</v>
      </c>
      <c r="P23" s="18" t="n">
        <v>62.0614035087719</v>
      </c>
      <c r="Q23" s="2" t="n">
        <v>5</v>
      </c>
      <c r="R23" s="18" t="n">
        <v>3</v>
      </c>
      <c r="U23" s="18" t="n">
        <v>4</v>
      </c>
    </row>
    <row r="25" customFormat="false" ht="12.8" hidden="false" customHeight="true" outlineLevel="0" collapsed="false">
      <c r="A25" s="13" t="s">
        <v>42</v>
      </c>
      <c r="B25" s="18" t="n">
        <v>2.05</v>
      </c>
    </row>
    <row r="26" customFormat="false" ht="12.8" hidden="false" customHeight="true" outlineLevel="0" collapsed="false">
      <c r="A26" s="13" t="s">
        <v>43</v>
      </c>
      <c r="B26" s="18" t="n">
        <v>5.0890350877193</v>
      </c>
    </row>
    <row r="27" customFormat="false" ht="12.8" hidden="false" customHeight="true" outlineLevel="0" collapsed="false">
      <c r="A27" s="15" t="s">
        <v>44</v>
      </c>
      <c r="B27" s="19" t="n">
        <v>4.49</v>
      </c>
    </row>
    <row r="28" customFormat="false" ht="12.8" hidden="false" customHeight="false" outlineLevel="0" collapsed="false">
      <c r="A28" s="20" t="s">
        <v>50</v>
      </c>
      <c r="B28" s="16" t="n">
        <f aca="false">B27*3/4</f>
        <v>3.3675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J12" activeCellId="0" sqref="J12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12</v>
      </c>
      <c r="P4" s="6" t="n">
        <v>75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4</v>
      </c>
      <c r="E5" s="8" t="n">
        <v>1</v>
      </c>
      <c r="F5" s="8" t="n">
        <v>3</v>
      </c>
      <c r="G5" s="8" t="n">
        <v>0</v>
      </c>
      <c r="H5" s="8"/>
      <c r="I5" s="8" t="n">
        <v>2</v>
      </c>
      <c r="J5" s="8" t="n">
        <v>3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3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/>
      <c r="E7" s="8" t="n">
        <v>1</v>
      </c>
      <c r="F7" s="8"/>
      <c r="G7" s="8" t="n">
        <v>0</v>
      </c>
      <c r="H7" s="8"/>
      <c r="I7" s="8" t="n">
        <v>2</v>
      </c>
      <c r="J7" s="8"/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13</v>
      </c>
      <c r="P9" s="9" t="n">
        <v>65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2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5</v>
      </c>
      <c r="G12" s="8" t="n">
        <v>1</v>
      </c>
      <c r="H12" s="8"/>
      <c r="I12" s="8" t="n">
        <v>2</v>
      </c>
      <c r="J12" s="8"/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14</v>
      </c>
      <c r="P13" s="9" t="n">
        <v>73.6842105263158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2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/>
      <c r="I16" s="8" t="n">
        <v>2</v>
      </c>
      <c r="J16" s="8" t="n">
        <v>1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3</v>
      </c>
      <c r="K17" s="8" t="n">
        <v>0</v>
      </c>
      <c r="L17" s="8"/>
      <c r="M17" s="8" t="n">
        <v>1</v>
      </c>
      <c r="N17" s="9" t="n">
        <v>16</v>
      </c>
      <c r="O17" s="9" t="n">
        <v>11</v>
      </c>
      <c r="P17" s="9" t="n">
        <v>68.75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3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3</v>
      </c>
      <c r="G20" s="8" t="n">
        <v>4</v>
      </c>
      <c r="H20" s="8" t="n">
        <v>2</v>
      </c>
      <c r="I20" s="8" t="n">
        <v>2</v>
      </c>
      <c r="J20" s="8" t="n">
        <v>3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11</v>
      </c>
      <c r="D23" s="1" t="n">
        <v>3.09090909090909</v>
      </c>
      <c r="E23" s="1" t="n">
        <v>11</v>
      </c>
      <c r="F23" s="1" t="n">
        <v>3.72727272727273</v>
      </c>
      <c r="G23" s="1" t="n">
        <v>4</v>
      </c>
      <c r="H23" s="1" t="n">
        <v>2</v>
      </c>
      <c r="I23" s="1" t="n">
        <v>28</v>
      </c>
      <c r="J23" s="1" t="n">
        <v>2.57142857142857</v>
      </c>
      <c r="P23" s="18" t="n">
        <v>70.608552631579</v>
      </c>
      <c r="Q23" s="2" t="n">
        <v>5</v>
      </c>
      <c r="R23" s="18" t="n">
        <v>3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2.98245614035088</v>
      </c>
    </row>
    <row r="26" customFormat="false" ht="12.8" hidden="false" customHeight="true" outlineLevel="0" collapsed="false">
      <c r="A26" s="13" t="s">
        <v>43</v>
      </c>
      <c r="B26" s="18" t="n">
        <v>8.42347645429363</v>
      </c>
    </row>
    <row r="27" customFormat="false" ht="12.8" hidden="false" customHeight="true" outlineLevel="0" collapsed="false">
      <c r="A27" s="15" t="s">
        <v>44</v>
      </c>
      <c r="B27" s="19" t="n">
        <v>8.42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G1" colorId="64" zoomScale="88" zoomScaleNormal="88" zoomScalePageLayoutView="100" workbookViewId="0">
      <selection pane="topLeft" activeCell="N23" activeCellId="0" sqref="N2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13</v>
      </c>
      <c r="P4" s="6" t="n">
        <v>81.25</v>
      </c>
      <c r="Q4" s="10"/>
      <c r="R4" s="8" t="n">
        <v>1</v>
      </c>
      <c r="S4" s="11"/>
      <c r="T4" s="11"/>
      <c r="U4" s="12" t="n">
        <v>45329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3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4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2</v>
      </c>
      <c r="E7" s="8" t="n">
        <v>1</v>
      </c>
      <c r="F7" s="8" t="n">
        <v>3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2</v>
      </c>
      <c r="K9" s="8" t="n">
        <v>0</v>
      </c>
      <c r="L9" s="8"/>
      <c r="M9" s="8" t="n">
        <v>1</v>
      </c>
      <c r="N9" s="9" t="n">
        <v>20</v>
      </c>
      <c r="O9" s="9" t="n">
        <v>16</v>
      </c>
      <c r="P9" s="9" t="n">
        <v>80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3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3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2</v>
      </c>
      <c r="E12" s="8" t="n">
        <v>3</v>
      </c>
      <c r="F12" s="8" t="n">
        <v>3</v>
      </c>
      <c r="G12" s="8" t="n">
        <v>1</v>
      </c>
      <c r="H12" s="8" t="n">
        <v>4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17</v>
      </c>
      <c r="P13" s="9" t="n">
        <v>89.4736842105263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 t="n">
        <v>2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16</v>
      </c>
      <c r="P17" s="9" t="n">
        <v>100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3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2</v>
      </c>
      <c r="E20" s="8" t="n">
        <v>3</v>
      </c>
      <c r="F20" s="8" t="n">
        <v>5</v>
      </c>
      <c r="G20" s="8" t="n">
        <v>4</v>
      </c>
      <c r="H20" s="8" t="n">
        <v>3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12</v>
      </c>
      <c r="D23" s="1" t="n">
        <v>2.41666666666667</v>
      </c>
      <c r="E23" s="1" t="n">
        <v>12</v>
      </c>
      <c r="F23" s="1" t="n">
        <v>3.83333333333333</v>
      </c>
      <c r="G23" s="1" t="n">
        <v>7</v>
      </c>
      <c r="H23" s="1" t="n">
        <v>2.85714285714286</v>
      </c>
      <c r="I23" s="1" t="n">
        <v>36</v>
      </c>
      <c r="J23" s="1" t="n">
        <v>2.44444444444444</v>
      </c>
      <c r="P23" s="18" t="n">
        <v>87.6809210526316</v>
      </c>
      <c r="Q23" s="2" t="n">
        <v>5</v>
      </c>
      <c r="R23" s="18" t="n">
        <v>1</v>
      </c>
      <c r="U23" s="18" t="n">
        <v>1</v>
      </c>
    </row>
    <row r="25" customFormat="false" ht="12.8" hidden="false" customHeight="true" outlineLevel="0" collapsed="false">
      <c r="A25" s="13" t="s">
        <v>42</v>
      </c>
      <c r="B25" s="18" t="n">
        <v>2.76470588235294</v>
      </c>
    </row>
    <row r="26" customFormat="false" ht="12.8" hidden="false" customHeight="true" outlineLevel="0" collapsed="false">
      <c r="A26" s="13" t="s">
        <v>43</v>
      </c>
      <c r="B26" s="18" t="n">
        <v>9.69647832817337</v>
      </c>
    </row>
    <row r="27" customFormat="false" ht="12.8" hidden="false" customHeight="true" outlineLevel="0" collapsed="false">
      <c r="A27" s="15" t="s">
        <v>44</v>
      </c>
      <c r="B27" s="19" t="n">
        <v>9.7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14</v>
      </c>
      <c r="P4" s="6" t="n">
        <v>87.5</v>
      </c>
      <c r="Q4" s="10"/>
      <c r="R4" s="8" t="n">
        <v>3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/>
      <c r="E5" s="8" t="n">
        <v>1</v>
      </c>
      <c r="F5" s="8" t="n">
        <v>1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5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1</v>
      </c>
      <c r="E6" s="8" t="n">
        <v>1</v>
      </c>
      <c r="F6" s="8" t="n">
        <v>1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1</v>
      </c>
      <c r="E7" s="8" t="n">
        <v>1</v>
      </c>
      <c r="F7" s="8" t="n">
        <v>1</v>
      </c>
      <c r="G7" s="8" t="n">
        <v>0</v>
      </c>
      <c r="H7" s="8"/>
      <c r="I7" s="8" t="n">
        <v>2</v>
      </c>
      <c r="J7" s="8" t="n">
        <v>1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16</v>
      </c>
      <c r="P9" s="9" t="n">
        <v>80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3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1</v>
      </c>
      <c r="G12" s="8" t="n">
        <v>1</v>
      </c>
      <c r="H12" s="8"/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16</v>
      </c>
      <c r="P13" s="9" t="n">
        <v>84.2105263157895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2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1</v>
      </c>
      <c r="G16" s="8" t="n">
        <v>2</v>
      </c>
      <c r="H16" s="8" t="n">
        <v>2</v>
      </c>
      <c r="I16" s="8" t="n">
        <v>2</v>
      </c>
      <c r="J16" s="8" t="n">
        <v>1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5</v>
      </c>
      <c r="K17" s="8" t="n">
        <v>0</v>
      </c>
      <c r="L17" s="8"/>
      <c r="M17" s="8" t="n">
        <v>1</v>
      </c>
      <c r="N17" s="9" t="n">
        <v>16</v>
      </c>
      <c r="O17" s="9" t="n">
        <v>15</v>
      </c>
      <c r="P17" s="9" t="n">
        <v>93.75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1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2</v>
      </c>
      <c r="E20" s="8" t="n">
        <v>3</v>
      </c>
      <c r="F20" s="8" t="n">
        <v>3</v>
      </c>
      <c r="G20" s="8" t="n">
        <v>4</v>
      </c>
      <c r="H20" s="8" t="n">
        <v>3</v>
      </c>
      <c r="I20" s="8" t="n">
        <v>2</v>
      </c>
      <c r="J20" s="8" t="n">
        <v>1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11</v>
      </c>
      <c r="D23" s="1" t="n">
        <v>2.36363636363636</v>
      </c>
      <c r="E23" s="1" t="n">
        <v>12</v>
      </c>
      <c r="F23" s="1" t="n">
        <v>1.5</v>
      </c>
      <c r="G23" s="1" t="n">
        <v>6</v>
      </c>
      <c r="H23" s="1" t="n">
        <v>2.66666666666667</v>
      </c>
      <c r="I23" s="1" t="n">
        <v>36</v>
      </c>
      <c r="J23" s="1" t="n">
        <v>2.22222222222222</v>
      </c>
      <c r="P23" s="18" t="n">
        <v>86.3651315789474</v>
      </c>
      <c r="Q23" s="2" t="n">
        <v>5</v>
      </c>
      <c r="R23" s="18" t="n">
        <v>4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2.31884057971014</v>
      </c>
    </row>
    <row r="26" customFormat="false" ht="12.8" hidden="false" customHeight="true" outlineLevel="0" collapsed="false">
      <c r="A26" s="13" t="s">
        <v>43</v>
      </c>
      <c r="B26" s="18" t="n">
        <v>8.01067887109077</v>
      </c>
    </row>
    <row r="27" customFormat="false" ht="12.8" hidden="false" customHeight="true" outlineLevel="0" collapsed="false">
      <c r="A27" s="15" t="s">
        <v>44</v>
      </c>
      <c r="B27" s="19" t="n">
        <v>8.01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true" showOutlineSymbols="true" defaultGridColor="true" view="normal" topLeftCell="I1" colorId="64" zoomScale="88" zoomScaleNormal="88" zoomScalePageLayoutView="100" workbookViewId="0">
      <selection pane="topLeft" activeCell="P13" activeCellId="0" sqref="P1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1</v>
      </c>
      <c r="K4" s="8" t="n">
        <v>0</v>
      </c>
      <c r="L4" s="8"/>
      <c r="M4" s="8" t="n">
        <v>1</v>
      </c>
      <c r="N4" s="9" t="n">
        <v>16</v>
      </c>
      <c r="O4" s="9" t="n">
        <v>9</v>
      </c>
      <c r="P4" s="6" t="n">
        <v>56.25</v>
      </c>
      <c r="Q4" s="10"/>
      <c r="R4" s="2" t="n">
        <v>3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s">
        <v>49</v>
      </c>
      <c r="E5" s="8" t="n">
        <v>1</v>
      </c>
      <c r="F5" s="8" t="n">
        <v>1</v>
      </c>
      <c r="G5" s="8" t="n">
        <v>0</v>
      </c>
      <c r="H5" s="8"/>
      <c r="I5" s="8" t="n">
        <v>2</v>
      </c>
      <c r="J5" s="8" t="n">
        <v>1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1</v>
      </c>
      <c r="G6" s="8" t="n">
        <v>0</v>
      </c>
      <c r="H6" s="8"/>
      <c r="I6" s="8" t="n">
        <v>2</v>
      </c>
      <c r="J6" s="8" t="n">
        <v>1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3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2</v>
      </c>
      <c r="K9" s="8" t="n">
        <v>0</v>
      </c>
      <c r="L9" s="8"/>
      <c r="M9" s="8" t="n">
        <v>1</v>
      </c>
      <c r="N9" s="9" t="n">
        <v>20</v>
      </c>
      <c r="O9" s="9" t="n">
        <v>12</v>
      </c>
      <c r="P9" s="9" t="n">
        <v>60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1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1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1</v>
      </c>
      <c r="E12" s="8" t="n">
        <v>3</v>
      </c>
      <c r="F12" s="8" t="n">
        <v>1</v>
      </c>
      <c r="G12" s="8" t="n">
        <v>1</v>
      </c>
      <c r="H12" s="8"/>
      <c r="I12" s="8" t="n">
        <v>2</v>
      </c>
      <c r="J12" s="8"/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1</v>
      </c>
      <c r="K13" s="8" t="n">
        <v>0</v>
      </c>
      <c r="L13" s="8"/>
      <c r="M13" s="8" t="n">
        <v>1</v>
      </c>
      <c r="N13" s="9" t="n">
        <v>19</v>
      </c>
      <c r="O13" s="9" t="n">
        <v>11</v>
      </c>
      <c r="P13" s="9" t="n">
        <v>57.8947368421053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1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1</v>
      </c>
      <c r="G16" s="8" t="n">
        <v>2</v>
      </c>
      <c r="H16" s="8" t="n">
        <v>1</v>
      </c>
      <c r="I16" s="8" t="n">
        <v>2</v>
      </c>
      <c r="J16" s="8"/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1</v>
      </c>
      <c r="K17" s="8" t="n">
        <v>0</v>
      </c>
      <c r="L17" s="8"/>
      <c r="M17" s="8" t="n">
        <v>1</v>
      </c>
      <c r="N17" s="9" t="n">
        <v>16</v>
      </c>
      <c r="O17" s="9" t="n">
        <v>5</v>
      </c>
      <c r="P17" s="9" t="n">
        <v>31.25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/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/>
      <c r="E20" s="8" t="n">
        <v>3</v>
      </c>
      <c r="F20" s="8"/>
      <c r="G20" s="8" t="n">
        <v>4</v>
      </c>
      <c r="H20" s="8"/>
      <c r="I20" s="8" t="n">
        <v>2</v>
      </c>
      <c r="J20" s="8" t="n">
        <v>4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9</v>
      </c>
      <c r="D23" s="1" t="n">
        <v>2</v>
      </c>
      <c r="E23" s="1" t="n">
        <v>9</v>
      </c>
      <c r="F23" s="1" t="n">
        <v>1.44444444444444</v>
      </c>
      <c r="G23" s="1" t="n">
        <v>2</v>
      </c>
      <c r="H23" s="1" t="n">
        <v>1</v>
      </c>
      <c r="I23" s="1" t="n">
        <v>24</v>
      </c>
      <c r="J23" s="1" t="n">
        <v>1.58333333333333</v>
      </c>
      <c r="P23" s="18" t="n">
        <v>51.3486842105263</v>
      </c>
      <c r="Q23" s="2" t="n">
        <v>5</v>
      </c>
      <c r="R23" s="18" t="n">
        <v>2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1.76086956521739</v>
      </c>
    </row>
    <row r="26" customFormat="false" ht="12.8" hidden="false" customHeight="true" outlineLevel="0" collapsed="false">
      <c r="A26" s="13" t="s">
        <v>43</v>
      </c>
      <c r="B26" s="18" t="n">
        <v>3.61673340961098</v>
      </c>
    </row>
    <row r="27" customFormat="false" ht="12.8" hidden="false" customHeight="true" outlineLevel="0" collapsed="false">
      <c r="A27" s="15" t="s">
        <v>44</v>
      </c>
      <c r="B27" s="19" t="n">
        <v>3.62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G1" colorId="64" zoomScale="88" zoomScaleNormal="88" zoomScalePageLayoutView="100" workbookViewId="0">
      <selection pane="topLeft" activeCell="I23" activeCellId="0" sqref="I2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2</v>
      </c>
      <c r="K4" s="8" t="n">
        <v>0</v>
      </c>
      <c r="L4" s="8"/>
      <c r="M4" s="8" t="n">
        <v>1</v>
      </c>
      <c r="N4" s="9" t="n">
        <v>16</v>
      </c>
      <c r="O4" s="9" t="n">
        <v>9</v>
      </c>
      <c r="P4" s="6" t="n">
        <v>56.25</v>
      </c>
      <c r="Q4" s="10"/>
      <c r="R4" s="2" t="n">
        <v>1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/>
      <c r="E5" s="8" t="n">
        <v>1</v>
      </c>
      <c r="F5" s="8" t="n">
        <v>3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3</v>
      </c>
      <c r="G6" s="8" t="n">
        <v>0</v>
      </c>
      <c r="H6" s="8"/>
      <c r="I6" s="8" t="n">
        <v>2</v>
      </c>
      <c r="J6" s="8" t="n">
        <v>1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/>
      <c r="E7" s="8" t="n">
        <v>1</v>
      </c>
      <c r="F7" s="8"/>
      <c r="G7" s="8" t="n">
        <v>0</v>
      </c>
      <c r="H7" s="8"/>
      <c r="I7" s="8" t="n">
        <v>2</v>
      </c>
      <c r="J7" s="8"/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1</v>
      </c>
      <c r="K9" s="8" t="n">
        <v>0</v>
      </c>
      <c r="L9" s="8"/>
      <c r="M9" s="8" t="n">
        <v>1</v>
      </c>
      <c r="N9" s="9" t="n">
        <v>20</v>
      </c>
      <c r="O9" s="9" t="n">
        <v>14</v>
      </c>
      <c r="P9" s="9" t="n">
        <v>70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1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1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3</v>
      </c>
      <c r="G12" s="8" t="n">
        <v>1</v>
      </c>
      <c r="H12" s="8"/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9</v>
      </c>
      <c r="P13" s="9" t="n">
        <v>47.3684210526316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2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1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/>
      <c r="I16" s="8" t="n">
        <v>2</v>
      </c>
      <c r="J16" s="8"/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8</v>
      </c>
      <c r="P17" s="9" t="n">
        <v>50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1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3</v>
      </c>
      <c r="G20" s="8" t="n">
        <v>4</v>
      </c>
      <c r="H20" s="8" t="n">
        <v>2</v>
      </c>
      <c r="I20" s="8" t="n">
        <v>2</v>
      </c>
      <c r="J20" s="8" t="n">
        <v>1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10</v>
      </c>
      <c r="D23" s="1" t="n">
        <v>3</v>
      </c>
      <c r="E23" s="1" t="n">
        <v>11</v>
      </c>
      <c r="F23" s="1" t="n">
        <v>3</v>
      </c>
      <c r="G23" s="1" t="n">
        <v>4</v>
      </c>
      <c r="H23" s="1" t="n">
        <v>2</v>
      </c>
      <c r="I23" s="14" t="n">
        <f aca="false">SUMPRODUCT((J4:J20&lt;&gt;"") * I4:I20,M4:M20)</f>
        <v>28</v>
      </c>
      <c r="J23" s="1" t="n">
        <v>1.71428571428571</v>
      </c>
      <c r="P23" s="18" t="n">
        <v>55.9046052631579</v>
      </c>
      <c r="Q23" s="2" t="n">
        <v>5</v>
      </c>
      <c r="R23" s="18" t="n">
        <v>1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2.2962962962963</v>
      </c>
    </row>
    <row r="26" customFormat="false" ht="12.8" hidden="false" customHeight="true" outlineLevel="0" collapsed="false">
      <c r="A26" s="13" t="s">
        <v>43</v>
      </c>
      <c r="B26" s="18" t="n">
        <v>5.13494152046784</v>
      </c>
    </row>
    <row r="27" customFormat="false" ht="12.8" hidden="false" customHeight="true" outlineLevel="0" collapsed="false">
      <c r="A27" s="15" t="s">
        <v>44</v>
      </c>
      <c r="B27" s="19" t="n">
        <v>5.13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G1" colorId="64" zoomScale="88" zoomScaleNormal="88" zoomScalePageLayoutView="100" workbookViewId="0">
      <selection pane="topLeft" activeCell="I23" activeCellId="0" sqref="I2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5</v>
      </c>
      <c r="K4" s="8" t="n">
        <v>0</v>
      </c>
      <c r="L4" s="8"/>
      <c r="M4" s="8" t="n">
        <v>1</v>
      </c>
      <c r="N4" s="9" t="n">
        <v>16</v>
      </c>
      <c r="O4" s="9" t="n">
        <v>12</v>
      </c>
      <c r="P4" s="6" t="n">
        <v>75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4</v>
      </c>
      <c r="E5" s="8" t="n">
        <v>1</v>
      </c>
      <c r="F5" s="8" t="n">
        <v>1</v>
      </c>
      <c r="G5" s="8" t="n">
        <v>0</v>
      </c>
      <c r="H5" s="8"/>
      <c r="I5" s="8" t="n">
        <v>2</v>
      </c>
      <c r="J5" s="8" t="n">
        <v>1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1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3</v>
      </c>
      <c r="E7" s="8" t="n">
        <v>1</v>
      </c>
      <c r="F7" s="8" t="n">
        <v>3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13</v>
      </c>
      <c r="P9" s="9" t="n">
        <v>65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2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1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5</v>
      </c>
      <c r="G12" s="8" t="n">
        <v>1</v>
      </c>
      <c r="H12" s="8" t="n">
        <v>4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3</v>
      </c>
      <c r="K13" s="8" t="n">
        <v>0</v>
      </c>
      <c r="L13" s="8"/>
      <c r="M13" s="8" t="n">
        <v>1</v>
      </c>
      <c r="N13" s="9" t="n">
        <v>19</v>
      </c>
      <c r="O13" s="9" t="n">
        <v>13</v>
      </c>
      <c r="P13" s="9" t="n">
        <v>68.421052631579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 t="n">
        <v>2</v>
      </c>
      <c r="I16" s="8" t="n">
        <v>2</v>
      </c>
      <c r="J16" s="8"/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1</v>
      </c>
      <c r="K17" s="8" t="n">
        <v>0</v>
      </c>
      <c r="L17" s="8"/>
      <c r="M17" s="8" t="n">
        <v>1</v>
      </c>
      <c r="N17" s="9" t="n">
        <v>16</v>
      </c>
      <c r="O17" s="9" t="n">
        <v>14</v>
      </c>
      <c r="P17" s="9" t="n">
        <v>87.5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2</v>
      </c>
      <c r="E20" s="8" t="n">
        <v>3</v>
      </c>
      <c r="F20" s="8" t="n">
        <v>3</v>
      </c>
      <c r="G20" s="8" t="n">
        <v>4</v>
      </c>
      <c r="H20" s="8" t="n">
        <v>2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12</v>
      </c>
      <c r="D23" s="1" t="n">
        <v>2.83333333333333</v>
      </c>
      <c r="E23" s="1" t="n">
        <v>12</v>
      </c>
      <c r="F23" s="1" t="n">
        <v>3.16666666666667</v>
      </c>
      <c r="G23" s="1" t="n">
        <v>7</v>
      </c>
      <c r="H23" s="1" t="n">
        <v>2.28571428571429</v>
      </c>
      <c r="I23" s="14" t="n">
        <f aca="false">SUMPRODUCT((J4:J20&lt;&gt;"") * I4:I20,M4:M20)</f>
        <v>30</v>
      </c>
      <c r="J23" s="1" t="n">
        <v>2.33333333333333</v>
      </c>
      <c r="P23" s="18" t="n">
        <v>73.9802631578947</v>
      </c>
      <c r="Q23" s="2" t="n">
        <v>5</v>
      </c>
      <c r="R23" s="18" t="n">
        <v>3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2.703125</v>
      </c>
    </row>
    <row r="26" customFormat="false" ht="12.8" hidden="false" customHeight="true" outlineLevel="0" collapsed="false">
      <c r="A26" s="13" t="s">
        <v>43</v>
      </c>
      <c r="B26" s="18" t="n">
        <v>7.99911595394737</v>
      </c>
    </row>
    <row r="27" customFormat="false" ht="12.8" hidden="false" customHeight="true" outlineLevel="0" collapsed="false">
      <c r="A27" s="15" t="s">
        <v>44</v>
      </c>
      <c r="B27" s="19" t="n">
        <v>8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23" activeCellId="0" sqref="A23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2</v>
      </c>
      <c r="K4" s="8" t="n">
        <v>0</v>
      </c>
      <c r="L4" s="8"/>
      <c r="M4" s="8" t="n">
        <v>1</v>
      </c>
      <c r="N4" s="9" t="n">
        <v>16</v>
      </c>
      <c r="O4" s="9" t="n">
        <v>14</v>
      </c>
      <c r="P4" s="6" t="n">
        <v>87.5</v>
      </c>
      <c r="Q4" s="10"/>
      <c r="R4" s="8" t="n">
        <v>5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/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1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3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3</v>
      </c>
      <c r="G6" s="8" t="n">
        <v>0</v>
      </c>
      <c r="H6" s="8"/>
      <c r="I6" s="8" t="n">
        <v>2</v>
      </c>
      <c r="J6" s="8" t="n">
        <v>2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3</v>
      </c>
      <c r="E7" s="8" t="n">
        <v>1</v>
      </c>
      <c r="F7" s="8" t="n">
        <v>1</v>
      </c>
      <c r="G7" s="8" t="n">
        <v>0</v>
      </c>
      <c r="H7" s="8"/>
      <c r="I7" s="8" t="n">
        <v>2</v>
      </c>
      <c r="J7" s="8" t="n">
        <v>1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17</v>
      </c>
      <c r="P9" s="9" t="n">
        <v>85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2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1</v>
      </c>
      <c r="G12" s="8" t="n">
        <v>1</v>
      </c>
      <c r="H12" s="8" t="n">
        <v>4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1</v>
      </c>
      <c r="K13" s="8" t="n">
        <v>0</v>
      </c>
      <c r="L13" s="8"/>
      <c r="M13" s="8" t="n">
        <v>1</v>
      </c>
      <c r="N13" s="9" t="n">
        <v>19</v>
      </c>
      <c r="O13" s="9" t="n">
        <v>14</v>
      </c>
      <c r="P13" s="9" t="n">
        <v>73.6842105263158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2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3</v>
      </c>
      <c r="G16" s="8" t="n">
        <v>2</v>
      </c>
      <c r="H16" s="8" t="n">
        <v>1</v>
      </c>
      <c r="I16" s="8" t="n">
        <v>2</v>
      </c>
      <c r="J16" s="8" t="n">
        <v>3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15</v>
      </c>
      <c r="P17" s="9" t="n">
        <v>93.75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3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4</v>
      </c>
      <c r="E20" s="8" t="n">
        <v>3</v>
      </c>
      <c r="F20" s="8" t="n">
        <v>3</v>
      </c>
      <c r="G20" s="8" t="n">
        <v>4</v>
      </c>
      <c r="H20" s="8" t="n">
        <v>3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11</v>
      </c>
      <c r="D23" s="1" t="n">
        <v>3.36363636363636</v>
      </c>
      <c r="E23" s="1" t="n">
        <v>12</v>
      </c>
      <c r="F23" s="1" t="n">
        <v>2.5</v>
      </c>
      <c r="G23" s="1" t="n">
        <v>7</v>
      </c>
      <c r="H23" s="1" t="n">
        <v>2.57142857142857</v>
      </c>
      <c r="I23" s="1" t="n">
        <v>34</v>
      </c>
      <c r="J23" s="1" t="n">
        <v>2.17647058823529</v>
      </c>
      <c r="P23" s="18" t="n">
        <v>84.9835526315789</v>
      </c>
      <c r="Q23" s="2" t="n">
        <v>5</v>
      </c>
      <c r="R23" s="18" t="n">
        <v>4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2.63235294117647</v>
      </c>
    </row>
    <row r="26" customFormat="false" ht="12.8" hidden="false" customHeight="true" outlineLevel="0" collapsed="false">
      <c r="A26" s="13" t="s">
        <v>43</v>
      </c>
      <c r="B26" s="18" t="n">
        <v>8.94826818885449</v>
      </c>
    </row>
    <row r="27" customFormat="false" ht="12.8" hidden="false" customHeight="true" outlineLevel="0" collapsed="false">
      <c r="A27" s="15" t="s">
        <v>44</v>
      </c>
      <c r="B27" s="19" t="n">
        <v>8.95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F31" activeCellId="0" sqref="F31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/>
      <c r="K4" s="8" t="n">
        <v>0</v>
      </c>
      <c r="L4" s="8"/>
      <c r="M4" s="8" t="n">
        <v>1</v>
      </c>
      <c r="N4" s="9" t="n">
        <v>16</v>
      </c>
      <c r="O4" s="9"/>
      <c r="P4" s="6"/>
      <c r="Q4" s="10"/>
      <c r="R4" s="8" t="n">
        <v>1</v>
      </c>
      <c r="S4" s="11"/>
      <c r="T4" s="11"/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/>
      <c r="E5" s="8" t="n">
        <v>1</v>
      </c>
      <c r="F5" s="8"/>
      <c r="G5" s="8" t="n">
        <v>0</v>
      </c>
      <c r="H5" s="8"/>
      <c r="I5" s="8" t="n">
        <v>2</v>
      </c>
      <c r="J5" s="8"/>
      <c r="K5" s="8" t="n">
        <v>0</v>
      </c>
      <c r="L5" s="8"/>
      <c r="M5" s="8" t="n">
        <v>1</v>
      </c>
      <c r="N5" s="9"/>
      <c r="O5" s="9"/>
      <c r="P5" s="9"/>
      <c r="Q5" s="10"/>
      <c r="R5" s="8" t="n">
        <v>1</v>
      </c>
      <c r="S5" s="11"/>
      <c r="T5" s="11"/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/>
      <c r="E6" s="8" t="n">
        <v>1</v>
      </c>
      <c r="F6" s="8"/>
      <c r="G6" s="8" t="n">
        <v>0</v>
      </c>
      <c r="H6" s="8"/>
      <c r="I6" s="8" t="n">
        <v>2</v>
      </c>
      <c r="J6" s="8"/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/>
      <c r="E7" s="8" t="n">
        <v>1</v>
      </c>
      <c r="F7" s="8"/>
      <c r="G7" s="8" t="n">
        <v>0</v>
      </c>
      <c r="H7" s="8"/>
      <c r="I7" s="8" t="n">
        <v>2</v>
      </c>
      <c r="J7" s="8"/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11</v>
      </c>
      <c r="P9" s="9" t="n">
        <v>55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3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3</v>
      </c>
      <c r="E12" s="8" t="n">
        <v>3</v>
      </c>
      <c r="F12" s="8" t="n">
        <v>1</v>
      </c>
      <c r="G12" s="8" t="n">
        <v>1</v>
      </c>
      <c r="H12" s="8"/>
      <c r="I12" s="8" t="n">
        <v>2</v>
      </c>
      <c r="J12" s="8"/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14</v>
      </c>
      <c r="P13" s="9" t="n">
        <v>73.6842105263158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1</v>
      </c>
      <c r="G16" s="8" t="n">
        <v>2</v>
      </c>
      <c r="H16" s="8" t="n">
        <v>2</v>
      </c>
      <c r="I16" s="8" t="n">
        <v>2</v>
      </c>
      <c r="J16" s="8"/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8"/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/>
      <c r="K17" s="8" t="n">
        <v>0</v>
      </c>
      <c r="L17" s="8"/>
      <c r="M17" s="8" t="n">
        <v>1</v>
      </c>
      <c r="N17" s="9" t="n">
        <v>16</v>
      </c>
      <c r="O17" s="8"/>
      <c r="P17" s="9"/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/>
      <c r="K18" s="8" t="n">
        <v>0</v>
      </c>
      <c r="L18" s="8"/>
      <c r="M18" s="8" t="n">
        <v>1</v>
      </c>
      <c r="N18" s="9"/>
      <c r="O18" s="8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8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/>
      <c r="E20" s="8" t="n">
        <v>3</v>
      </c>
      <c r="F20" s="8"/>
      <c r="G20" s="8" t="n">
        <v>4</v>
      </c>
      <c r="H20" s="8"/>
      <c r="I20" s="8" t="n">
        <v>2</v>
      </c>
      <c r="J20" s="8"/>
      <c r="K20" s="8" t="n">
        <v>0</v>
      </c>
      <c r="L20" s="8"/>
      <c r="M20" s="8" t="n">
        <v>1</v>
      </c>
      <c r="N20" s="9"/>
      <c r="O20" s="8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6</v>
      </c>
      <c r="D23" s="1" t="n">
        <v>3</v>
      </c>
      <c r="E23" s="1" t="n">
        <v>6</v>
      </c>
      <c r="F23" s="1" t="n">
        <v>1</v>
      </c>
      <c r="G23" s="1" t="n">
        <v>2</v>
      </c>
      <c r="H23" s="1" t="n">
        <v>2</v>
      </c>
      <c r="I23" s="1" t="n">
        <v>12</v>
      </c>
      <c r="J23" s="1" t="n">
        <v>3.33333333333333</v>
      </c>
      <c r="P23" s="18" t="n">
        <v>64.3421052631579</v>
      </c>
      <c r="Q23" s="2" t="n">
        <v>5</v>
      </c>
      <c r="R23" s="18" t="n">
        <v>1</v>
      </c>
      <c r="U23" s="18" t="n">
        <v>0</v>
      </c>
    </row>
    <row r="25" customFormat="false" ht="12.8" hidden="false" customHeight="true" outlineLevel="0" collapsed="false">
      <c r="A25" s="13" t="s">
        <v>42</v>
      </c>
      <c r="B25" s="18" t="n">
        <v>2.7037037037037</v>
      </c>
    </row>
    <row r="26" customFormat="false" ht="12.8" hidden="false" customHeight="true" outlineLevel="0" collapsed="false">
      <c r="A26" s="13" t="s">
        <v>43</v>
      </c>
      <c r="B26" s="18" t="n">
        <v>6.95847953216374</v>
      </c>
    </row>
    <row r="27" customFormat="false" ht="12.8" hidden="false" customHeight="true" outlineLevel="0" collapsed="false">
      <c r="A27" s="15" t="s">
        <v>44</v>
      </c>
      <c r="B27" s="19" t="n">
        <v>6.96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O17" activeCellId="0" sqref="O1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9"/>
      <c r="M4" s="8" t="n">
        <v>1</v>
      </c>
      <c r="N4" s="9" t="n">
        <v>16</v>
      </c>
      <c r="O4" s="9" t="n">
        <v>15</v>
      </c>
      <c r="P4" s="6" t="n">
        <v>93.75</v>
      </c>
      <c r="Q4" s="10"/>
      <c r="R4" s="8" t="n">
        <v>5</v>
      </c>
      <c r="S4" s="11"/>
      <c r="T4" s="11"/>
      <c r="U4" s="12" t="n">
        <v>45301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4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2</v>
      </c>
      <c r="K5" s="8" t="n">
        <v>0</v>
      </c>
      <c r="L5" s="9"/>
      <c r="M5" s="8" t="n">
        <v>1</v>
      </c>
      <c r="N5" s="9"/>
      <c r="O5" s="9"/>
      <c r="P5" s="9"/>
      <c r="Q5" s="10"/>
      <c r="R5" s="8" t="n">
        <v>5</v>
      </c>
      <c r="S5" s="11"/>
      <c r="T5" s="11"/>
      <c r="U5" s="12" t="n">
        <v>45306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3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5</v>
      </c>
      <c r="K6" s="8" t="n">
        <v>0</v>
      </c>
      <c r="L6" s="9"/>
      <c r="M6" s="8" t="n">
        <v>1</v>
      </c>
      <c r="N6" s="9"/>
      <c r="O6" s="9"/>
      <c r="P6" s="9"/>
      <c r="R6" s="8"/>
      <c r="U6" s="12" t="n">
        <v>45356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3</v>
      </c>
      <c r="E7" s="8" t="n">
        <v>1</v>
      </c>
      <c r="F7" s="8" t="n">
        <v>5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9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9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5</v>
      </c>
      <c r="K9" s="8" t="n">
        <v>0</v>
      </c>
      <c r="L9" s="8"/>
      <c r="M9" s="8" t="n">
        <v>1</v>
      </c>
      <c r="N9" s="9" t="n">
        <v>20</v>
      </c>
      <c r="O9" s="9" t="n">
        <v>19</v>
      </c>
      <c r="P9" s="9" t="n">
        <v>95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2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5</v>
      </c>
      <c r="G12" s="8" t="n">
        <v>1</v>
      </c>
      <c r="H12" s="8" t="n">
        <v>4</v>
      </c>
      <c r="I12" s="8" t="n">
        <v>2</v>
      </c>
      <c r="J12" s="8" t="n">
        <v>3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17</v>
      </c>
      <c r="P13" s="9" t="n">
        <v>89.4736842105263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3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2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3</v>
      </c>
      <c r="E16" s="8" t="n">
        <v>3</v>
      </c>
      <c r="F16" s="8" t="n">
        <v>5</v>
      </c>
      <c r="G16" s="8" t="n">
        <v>2</v>
      </c>
      <c r="H16" s="8" t="n">
        <v>4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3</v>
      </c>
      <c r="K17" s="8" t="n">
        <v>0</v>
      </c>
      <c r="L17" s="8"/>
      <c r="M17" s="8" t="n">
        <v>1</v>
      </c>
      <c r="N17" s="9" t="n">
        <v>16</v>
      </c>
      <c r="O17" s="9" t="n">
        <v>16</v>
      </c>
      <c r="P17" s="9" t="n">
        <v>100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 t="n">
        <v>1</v>
      </c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2</v>
      </c>
      <c r="E20" s="8" t="n">
        <v>3</v>
      </c>
      <c r="F20" s="8" t="n">
        <v>5</v>
      </c>
      <c r="G20" s="8" t="n">
        <v>4</v>
      </c>
      <c r="H20" s="8" t="n">
        <v>2</v>
      </c>
      <c r="I20" s="8" t="n">
        <v>2</v>
      </c>
      <c r="J20" s="8" t="n">
        <v>3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12</v>
      </c>
      <c r="D23" s="1" t="n">
        <v>3.08333333333333</v>
      </c>
      <c r="E23" s="1" t="n">
        <v>12</v>
      </c>
      <c r="F23" s="1" t="n">
        <v>5</v>
      </c>
      <c r="G23" s="1" t="n">
        <v>7</v>
      </c>
      <c r="H23" s="1" t="n">
        <v>2.85714285714286</v>
      </c>
      <c r="I23" s="1" t="n">
        <v>36</v>
      </c>
      <c r="J23" s="1" t="n">
        <v>2.94444444444444</v>
      </c>
      <c r="P23" s="18" t="n">
        <v>94.5559210526316</v>
      </c>
      <c r="Q23" s="2" t="n">
        <v>5</v>
      </c>
      <c r="R23" s="18" t="n">
        <v>5</v>
      </c>
      <c r="U23" s="18" t="n">
        <v>3</v>
      </c>
    </row>
    <row r="25" customFormat="false" ht="12.8" hidden="false" customHeight="true" outlineLevel="0" collapsed="false">
      <c r="A25" s="13" t="s">
        <v>42</v>
      </c>
      <c r="B25" s="18" t="n">
        <v>3.44444444444444</v>
      </c>
    </row>
    <row r="26" customFormat="false" ht="12.8" hidden="false" customHeight="true" outlineLevel="0" collapsed="false">
      <c r="A26" s="13" t="s">
        <v>43</v>
      </c>
      <c r="B26" s="18" t="n">
        <v>13.0277046783626</v>
      </c>
    </row>
    <row r="27" customFormat="false" ht="12.8" hidden="false" customHeight="true" outlineLevel="0" collapsed="false">
      <c r="A27" s="15" t="s">
        <v>44</v>
      </c>
      <c r="B27" s="19" t="n">
        <v>12.73</v>
      </c>
    </row>
  </sheetData>
  <mergeCells count="28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L4:L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16</v>
      </c>
      <c r="P4" s="6" t="n">
        <v>100</v>
      </c>
      <c r="Q4" s="10"/>
      <c r="R4" s="8" t="n">
        <v>5</v>
      </c>
      <c r="S4" s="11"/>
      <c r="T4" s="11"/>
      <c r="U4" s="12" t="n">
        <v>45301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/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1</v>
      </c>
      <c r="K5" s="8" t="n">
        <v>0</v>
      </c>
      <c r="L5" s="8"/>
      <c r="M5" s="8" t="n">
        <v>1</v>
      </c>
      <c r="N5" s="9"/>
      <c r="O5" s="9"/>
      <c r="P5" s="9"/>
      <c r="Q5" s="10"/>
      <c r="R5" s="2" t="n">
        <v>3</v>
      </c>
      <c r="S5" s="11"/>
      <c r="T5" s="11"/>
      <c r="U5" s="12" t="n">
        <v>45308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4</v>
      </c>
      <c r="K6" s="8" t="n">
        <v>0</v>
      </c>
      <c r="L6" s="8"/>
      <c r="M6" s="8" t="n">
        <v>1</v>
      </c>
      <c r="N6" s="9"/>
      <c r="O6" s="9"/>
      <c r="P6" s="9"/>
      <c r="U6" s="12" t="n">
        <v>45364</v>
      </c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5</v>
      </c>
      <c r="E7" s="8" t="n">
        <v>1</v>
      </c>
      <c r="F7" s="8" t="n">
        <v>3</v>
      </c>
      <c r="G7" s="8" t="n">
        <v>0</v>
      </c>
      <c r="H7" s="8"/>
      <c r="I7" s="8" t="n">
        <v>2</v>
      </c>
      <c r="J7" s="8" t="n">
        <v>2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 t="n">
        <v>3</v>
      </c>
      <c r="K9" s="8" t="n">
        <v>0</v>
      </c>
      <c r="L9" s="8"/>
      <c r="M9" s="8" t="n">
        <v>1</v>
      </c>
      <c r="N9" s="9" t="n">
        <v>20</v>
      </c>
      <c r="O9" s="9" t="n">
        <v>19</v>
      </c>
      <c r="P9" s="9" t="n">
        <v>95</v>
      </c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 t="n">
        <v>5</v>
      </c>
      <c r="K10" s="8" t="n">
        <v>0</v>
      </c>
      <c r="L10" s="8"/>
      <c r="M10" s="8" t="n">
        <v>1</v>
      </c>
      <c r="N10" s="9"/>
      <c r="O10" s="9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 t="n">
        <v>3</v>
      </c>
      <c r="K11" s="8" t="n">
        <v>0</v>
      </c>
      <c r="L11" s="8"/>
      <c r="M11" s="8" t="n">
        <v>1</v>
      </c>
      <c r="N11" s="9"/>
      <c r="O11" s="9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 t="n">
        <v>4</v>
      </c>
      <c r="E12" s="8" t="n">
        <v>3</v>
      </c>
      <c r="F12" s="8" t="n">
        <v>3</v>
      </c>
      <c r="G12" s="8" t="n">
        <v>1</v>
      </c>
      <c r="H12" s="8" t="n">
        <v>5</v>
      </c>
      <c r="I12" s="8" t="n">
        <v>2</v>
      </c>
      <c r="J12" s="8" t="n">
        <v>2</v>
      </c>
      <c r="K12" s="8" t="n">
        <v>0</v>
      </c>
      <c r="L12" s="8"/>
      <c r="M12" s="8" t="n">
        <v>2</v>
      </c>
      <c r="N12" s="9"/>
      <c r="O12" s="9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19</v>
      </c>
      <c r="P13" s="9" t="n">
        <v>100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4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3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5</v>
      </c>
      <c r="E16" s="8" t="n">
        <v>3</v>
      </c>
      <c r="F16" s="8" t="n">
        <v>3</v>
      </c>
      <c r="G16" s="8" t="n">
        <v>2</v>
      </c>
      <c r="H16" s="8" t="n">
        <v>3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2</v>
      </c>
      <c r="K17" s="8" t="n">
        <v>0</v>
      </c>
      <c r="L17" s="8"/>
      <c r="M17" s="8" t="n">
        <v>1</v>
      </c>
      <c r="N17" s="9" t="n">
        <v>16</v>
      </c>
      <c r="O17" s="9" t="n">
        <v>16</v>
      </c>
      <c r="P17" s="9" t="n">
        <v>100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4</v>
      </c>
      <c r="E20" s="8" t="n">
        <v>3</v>
      </c>
      <c r="F20" s="8" t="n">
        <v>3</v>
      </c>
      <c r="G20" s="8" t="n">
        <v>4</v>
      </c>
      <c r="H20" s="8" t="n">
        <v>3</v>
      </c>
      <c r="I20" s="8" t="n">
        <v>2</v>
      </c>
      <c r="J20" s="8" t="n">
        <v>2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11</v>
      </c>
      <c r="D23" s="1" t="n">
        <v>4.36363636363636</v>
      </c>
      <c r="E23" s="1" t="n">
        <v>12</v>
      </c>
      <c r="F23" s="1" t="n">
        <v>3.33333333333333</v>
      </c>
      <c r="G23" s="1" t="n">
        <v>7</v>
      </c>
      <c r="H23" s="1" t="n">
        <v>3.28571428571429</v>
      </c>
      <c r="I23" s="1" t="n">
        <v>34</v>
      </c>
      <c r="J23" s="1" t="n">
        <v>2.76470588235294</v>
      </c>
      <c r="P23" s="18" t="n">
        <v>98.75</v>
      </c>
      <c r="Q23" s="2" t="n">
        <v>5</v>
      </c>
      <c r="R23" s="18" t="n">
        <v>4</v>
      </c>
      <c r="U23" s="18" t="n">
        <v>3</v>
      </c>
    </row>
    <row r="25" customFormat="false" ht="12.8" hidden="false" customHeight="true" outlineLevel="0" collapsed="false">
      <c r="A25" s="13" t="s">
        <v>42</v>
      </c>
      <c r="B25" s="18" t="n">
        <v>3.30882352941176</v>
      </c>
    </row>
    <row r="26" customFormat="false" ht="12.8" hidden="false" customHeight="true" outlineLevel="0" collapsed="false">
      <c r="A26" s="13" t="s">
        <v>43</v>
      </c>
      <c r="B26" s="18" t="n">
        <v>13.0698529411765</v>
      </c>
    </row>
    <row r="27" customFormat="false" ht="12.8" hidden="false" customHeight="true" outlineLevel="0" collapsed="false">
      <c r="A27" s="15" t="s">
        <v>44</v>
      </c>
      <c r="B27" s="19" t="n">
        <v>12.77</v>
      </c>
    </row>
  </sheetData>
  <mergeCells count="27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O9:O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7"/>
  <sheetViews>
    <sheetView showFormulas="false" showGridLines="true" showRowColHeaders="true" showZeros="true" rightToLeft="false" tabSelected="false" showOutlineSymbols="true" defaultGridColor="true" view="normal" topLeftCell="A3" colorId="64" zoomScale="88" zoomScaleNormal="88" zoomScalePageLayoutView="100" workbookViewId="0">
      <selection pane="topLeft" activeCell="B27" activeCellId="0" sqref="B27"/>
    </sheetView>
  </sheetViews>
  <sheetFormatPr defaultColWidth="11.53515625" defaultRowHeight="12.8" zeroHeight="false" outlineLevelRow="0" outlineLevelCol="0"/>
  <cols>
    <col collapsed="false" customWidth="false" hidden="false" outlineLevel="0" max="16" min="2" style="1" width="11.52"/>
    <col collapsed="false" customWidth="false" hidden="false" outlineLevel="0" max="17" min="17" style="2" width="11.52"/>
    <col collapsed="false" customWidth="false" hidden="false" outlineLevel="0" max="20" min="18" style="1" width="11.52"/>
    <col collapsed="false" customWidth="false" hidden="false" outlineLevel="0" max="21" min="21" style="2" width="11.52"/>
    <col collapsed="false" customWidth="false" hidden="false" outlineLevel="0" max="1024" min="22" style="1" width="11.52"/>
  </cols>
  <sheetData>
    <row r="1" customFormat="false" ht="48.3" hidden="false" customHeight="true" outlineLevel="0" collapsed="false">
      <c r="B1" s="3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1</v>
      </c>
      <c r="R1" s="5"/>
      <c r="S1" s="5"/>
      <c r="T1" s="5"/>
      <c r="U1" s="5" t="s">
        <v>2</v>
      </c>
      <c r="V1" s="3"/>
      <c r="W1" s="3"/>
      <c r="X1" s="3"/>
    </row>
    <row r="2" customFormat="false" ht="12.8" hidden="false" customHeight="true" outlineLevel="0" collapsed="false">
      <c r="B2" s="3"/>
      <c r="C2" s="6" t="s">
        <v>3</v>
      </c>
      <c r="D2" s="6"/>
      <c r="E2" s="6" t="s">
        <v>4</v>
      </c>
      <c r="F2" s="6"/>
      <c r="G2" s="6" t="s">
        <v>5</v>
      </c>
      <c r="H2" s="6"/>
      <c r="I2" s="6" t="s">
        <v>6</v>
      </c>
      <c r="J2" s="6"/>
      <c r="K2" s="6" t="s">
        <v>7</v>
      </c>
      <c r="L2" s="6"/>
      <c r="M2" s="6" t="s">
        <v>8</v>
      </c>
      <c r="N2" s="6" t="s">
        <v>9</v>
      </c>
      <c r="O2" s="6"/>
      <c r="P2" s="6" t="s">
        <v>10</v>
      </c>
      <c r="Q2" s="7" t="s">
        <v>11</v>
      </c>
      <c r="R2" s="7"/>
      <c r="S2" s="6" t="s">
        <v>12</v>
      </c>
      <c r="T2" s="6"/>
      <c r="U2" s="7" t="s">
        <v>13</v>
      </c>
      <c r="V2" s="3"/>
      <c r="W2" s="6"/>
      <c r="X2" s="6"/>
    </row>
    <row r="3" customFormat="false" ht="24.05" hidden="false" customHeight="true" outlineLevel="0" collapsed="false">
      <c r="B3" s="3"/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15</v>
      </c>
      <c r="M3" s="6"/>
      <c r="N3" s="3" t="s">
        <v>16</v>
      </c>
      <c r="O3" s="3" t="s">
        <v>17</v>
      </c>
      <c r="P3" s="6"/>
      <c r="Q3" s="7" t="s">
        <v>18</v>
      </c>
      <c r="R3" s="3" t="s">
        <v>15</v>
      </c>
      <c r="S3" s="3" t="s">
        <v>18</v>
      </c>
      <c r="T3" s="3" t="s">
        <v>15</v>
      </c>
      <c r="U3" s="7" t="s">
        <v>18</v>
      </c>
      <c r="V3" s="3"/>
      <c r="W3" s="3"/>
      <c r="X3" s="3"/>
    </row>
    <row r="4" customFormat="false" ht="12.8" hidden="false" customHeight="true" outlineLevel="0" collapsed="false">
      <c r="A4" s="6" t="s">
        <v>45</v>
      </c>
      <c r="B4" s="3" t="s">
        <v>20</v>
      </c>
      <c r="C4" s="8" t="n">
        <v>0</v>
      </c>
      <c r="D4" s="8"/>
      <c r="E4" s="8" t="n">
        <v>0</v>
      </c>
      <c r="F4" s="8"/>
      <c r="G4" s="8" t="n">
        <v>0</v>
      </c>
      <c r="H4" s="8"/>
      <c r="I4" s="8" t="n">
        <v>2</v>
      </c>
      <c r="J4" s="8" t="n">
        <v>3</v>
      </c>
      <c r="K4" s="8" t="n">
        <v>0</v>
      </c>
      <c r="L4" s="8"/>
      <c r="M4" s="8" t="n">
        <v>1</v>
      </c>
      <c r="N4" s="9" t="n">
        <v>16</v>
      </c>
      <c r="O4" s="9" t="n">
        <v>13</v>
      </c>
      <c r="P4" s="6" t="n">
        <v>81.25</v>
      </c>
      <c r="Q4" s="10"/>
      <c r="R4" s="8" t="n">
        <v>5</v>
      </c>
      <c r="S4" s="11"/>
      <c r="T4" s="11"/>
      <c r="U4" s="12" t="n">
        <v>45364</v>
      </c>
    </row>
    <row r="5" customFormat="false" ht="12.8" hidden="false" customHeight="true" outlineLevel="0" collapsed="false">
      <c r="A5" s="6"/>
      <c r="B5" s="3" t="s">
        <v>21</v>
      </c>
      <c r="C5" s="8" t="n">
        <v>1</v>
      </c>
      <c r="D5" s="8" t="n">
        <v>5</v>
      </c>
      <c r="E5" s="8" t="n">
        <v>1</v>
      </c>
      <c r="F5" s="8" t="n">
        <v>5</v>
      </c>
      <c r="G5" s="8" t="n">
        <v>0</v>
      </c>
      <c r="H5" s="8"/>
      <c r="I5" s="8" t="n">
        <v>2</v>
      </c>
      <c r="J5" s="8" t="n">
        <v>3</v>
      </c>
      <c r="K5" s="8" t="n">
        <v>0</v>
      </c>
      <c r="L5" s="8"/>
      <c r="M5" s="8" t="n">
        <v>1</v>
      </c>
      <c r="N5" s="9"/>
      <c r="O5" s="9"/>
      <c r="P5" s="9"/>
      <c r="Q5" s="10"/>
      <c r="R5" s="8" t="n">
        <v>1</v>
      </c>
      <c r="S5" s="11"/>
      <c r="T5" s="11"/>
      <c r="U5" s="12" t="n">
        <v>45371</v>
      </c>
    </row>
    <row r="6" customFormat="false" ht="12.8" hidden="false" customHeight="true" outlineLevel="0" collapsed="false">
      <c r="A6" s="6"/>
      <c r="B6" s="3" t="s">
        <v>22</v>
      </c>
      <c r="C6" s="8" t="n">
        <v>1</v>
      </c>
      <c r="D6" s="8" t="n">
        <v>4</v>
      </c>
      <c r="E6" s="8" t="n">
        <v>1</v>
      </c>
      <c r="F6" s="8" t="n">
        <v>5</v>
      </c>
      <c r="G6" s="8" t="n">
        <v>0</v>
      </c>
      <c r="H6" s="8"/>
      <c r="I6" s="8" t="n">
        <v>2</v>
      </c>
      <c r="J6" s="8" t="n">
        <v>5</v>
      </c>
      <c r="K6" s="8" t="n">
        <v>0</v>
      </c>
      <c r="L6" s="8"/>
      <c r="M6" s="8" t="n">
        <v>1</v>
      </c>
      <c r="N6" s="9"/>
      <c r="O6" s="9"/>
      <c r="P6" s="9"/>
    </row>
    <row r="7" customFormat="false" ht="12.8" hidden="false" customHeight="true" outlineLevel="0" collapsed="false">
      <c r="A7" s="6"/>
      <c r="B7" s="3" t="s">
        <v>23</v>
      </c>
      <c r="C7" s="8" t="n">
        <v>1</v>
      </c>
      <c r="D7" s="8" t="n">
        <v>5</v>
      </c>
      <c r="E7" s="8" t="n">
        <v>1</v>
      </c>
      <c r="F7" s="8" t="n">
        <v>1</v>
      </c>
      <c r="G7" s="8" t="n">
        <v>0</v>
      </c>
      <c r="H7" s="8"/>
      <c r="I7" s="8" t="n">
        <v>2</v>
      </c>
      <c r="J7" s="8" t="n">
        <v>3</v>
      </c>
      <c r="K7" s="8" t="n">
        <v>0</v>
      </c>
      <c r="L7" s="8"/>
      <c r="M7" s="8" t="n">
        <v>1</v>
      </c>
      <c r="N7" s="9"/>
      <c r="O7" s="9"/>
      <c r="P7" s="9"/>
    </row>
    <row r="8" customFormat="false" ht="12.8" hidden="false" customHeight="true" outlineLevel="0" collapsed="false">
      <c r="A8" s="6"/>
      <c r="B8" s="3" t="s">
        <v>24</v>
      </c>
      <c r="C8" s="8" t="n">
        <v>1</v>
      </c>
      <c r="D8" s="8"/>
      <c r="E8" s="8" t="n">
        <v>2</v>
      </c>
      <c r="F8" s="8"/>
      <c r="G8" s="8" t="n">
        <v>1</v>
      </c>
      <c r="H8" s="8"/>
      <c r="I8" s="8" t="n">
        <v>2</v>
      </c>
      <c r="J8" s="8"/>
      <c r="K8" s="8" t="n">
        <v>0</v>
      </c>
      <c r="L8" s="8"/>
      <c r="M8" s="8" t="n">
        <v>1</v>
      </c>
      <c r="N8" s="9"/>
      <c r="O8" s="9"/>
      <c r="P8" s="9"/>
    </row>
    <row r="9" customFormat="false" ht="12.8" hidden="false" customHeight="true" outlineLevel="0" collapsed="false">
      <c r="A9" s="6" t="s">
        <v>46</v>
      </c>
      <c r="B9" s="3" t="s">
        <v>26</v>
      </c>
      <c r="C9" s="8" t="n">
        <v>0</v>
      </c>
      <c r="D9" s="8"/>
      <c r="E9" s="8" t="n">
        <v>0</v>
      </c>
      <c r="F9" s="8"/>
      <c r="G9" s="8" t="n">
        <v>0</v>
      </c>
      <c r="H9" s="8"/>
      <c r="I9" s="8" t="n">
        <v>2</v>
      </c>
      <c r="J9" s="8"/>
      <c r="K9" s="8" t="n">
        <v>0</v>
      </c>
      <c r="L9" s="8"/>
      <c r="M9" s="8" t="n">
        <v>1</v>
      </c>
      <c r="N9" s="9" t="n">
        <v>20</v>
      </c>
      <c r="O9" s="8"/>
      <c r="P9" s="9"/>
    </row>
    <row r="10" customFormat="false" ht="12.8" hidden="false" customHeight="true" outlineLevel="0" collapsed="false">
      <c r="A10" s="6"/>
      <c r="B10" s="3" t="s">
        <v>27</v>
      </c>
      <c r="C10" s="8" t="n">
        <v>0</v>
      </c>
      <c r="D10" s="8"/>
      <c r="E10" s="8" t="n">
        <v>0</v>
      </c>
      <c r="F10" s="8"/>
      <c r="G10" s="8" t="n">
        <v>0</v>
      </c>
      <c r="H10" s="8"/>
      <c r="I10" s="8" t="n">
        <v>2</v>
      </c>
      <c r="J10" s="8"/>
      <c r="K10" s="8" t="n">
        <v>0</v>
      </c>
      <c r="L10" s="8"/>
      <c r="M10" s="8" t="n">
        <v>1</v>
      </c>
      <c r="N10" s="9"/>
      <c r="O10" s="8"/>
      <c r="P10" s="9"/>
    </row>
    <row r="11" customFormat="false" ht="12.8" hidden="false" customHeight="true" outlineLevel="0" collapsed="false">
      <c r="A11" s="6"/>
      <c r="B11" s="3" t="s">
        <v>28</v>
      </c>
      <c r="C11" s="8" t="n">
        <v>0</v>
      </c>
      <c r="D11" s="8"/>
      <c r="E11" s="8" t="n">
        <v>0</v>
      </c>
      <c r="F11" s="8"/>
      <c r="G11" s="8" t="n">
        <v>0</v>
      </c>
      <c r="H11" s="8"/>
      <c r="I11" s="8" t="n">
        <v>2</v>
      </c>
      <c r="J11" s="8"/>
      <c r="K11" s="8" t="n">
        <v>0</v>
      </c>
      <c r="L11" s="8"/>
      <c r="M11" s="8" t="n">
        <v>1</v>
      </c>
      <c r="N11" s="9"/>
      <c r="O11" s="8"/>
      <c r="P11" s="9"/>
    </row>
    <row r="12" customFormat="false" ht="12.8" hidden="false" customHeight="true" outlineLevel="0" collapsed="false">
      <c r="A12" s="6"/>
      <c r="B12" s="3" t="s">
        <v>29</v>
      </c>
      <c r="C12" s="8" t="n">
        <v>3</v>
      </c>
      <c r="D12" s="8"/>
      <c r="E12" s="8" t="n">
        <v>3</v>
      </c>
      <c r="F12" s="8"/>
      <c r="G12" s="8" t="n">
        <v>1</v>
      </c>
      <c r="H12" s="8"/>
      <c r="I12" s="8" t="n">
        <v>2</v>
      </c>
      <c r="J12" s="8"/>
      <c r="K12" s="8" t="n">
        <v>0</v>
      </c>
      <c r="L12" s="8"/>
      <c r="M12" s="8" t="n">
        <v>2</v>
      </c>
      <c r="N12" s="9"/>
      <c r="O12" s="8"/>
      <c r="P12" s="9"/>
    </row>
    <row r="13" customFormat="false" ht="12.8" hidden="false" customHeight="true" outlineLevel="0" collapsed="false">
      <c r="A13" s="3" t="s">
        <v>47</v>
      </c>
      <c r="B13" s="3" t="s">
        <v>31</v>
      </c>
      <c r="C13" s="8" t="n">
        <v>0</v>
      </c>
      <c r="D13" s="8"/>
      <c r="E13" s="8" t="n">
        <v>0</v>
      </c>
      <c r="F13" s="8"/>
      <c r="G13" s="8" t="n">
        <v>0</v>
      </c>
      <c r="H13" s="8"/>
      <c r="I13" s="8" t="n">
        <v>2</v>
      </c>
      <c r="J13" s="8" t="n">
        <v>5</v>
      </c>
      <c r="K13" s="8" t="n">
        <v>0</v>
      </c>
      <c r="L13" s="8"/>
      <c r="M13" s="8" t="n">
        <v>1</v>
      </c>
      <c r="N13" s="9" t="n">
        <v>19</v>
      </c>
      <c r="O13" s="9" t="n">
        <v>16</v>
      </c>
      <c r="P13" s="9" t="n">
        <v>84.2105263157895</v>
      </c>
    </row>
    <row r="14" customFormat="false" ht="12.8" hidden="false" customHeight="true" outlineLevel="0" collapsed="false">
      <c r="A14" s="8"/>
      <c r="B14" s="3" t="s">
        <v>32</v>
      </c>
      <c r="C14" s="8" t="n">
        <v>0</v>
      </c>
      <c r="D14" s="8"/>
      <c r="E14" s="8" t="n">
        <v>0</v>
      </c>
      <c r="F14" s="8"/>
      <c r="G14" s="8" t="n">
        <v>0</v>
      </c>
      <c r="H14" s="8"/>
      <c r="I14" s="8" t="n">
        <v>2</v>
      </c>
      <c r="J14" s="8" t="n">
        <v>2</v>
      </c>
      <c r="K14" s="8" t="n">
        <v>0</v>
      </c>
      <c r="L14" s="8"/>
      <c r="M14" s="8" t="n">
        <v>1</v>
      </c>
      <c r="N14" s="9"/>
      <c r="O14" s="9"/>
      <c r="P14" s="9"/>
    </row>
    <row r="15" customFormat="false" ht="12.8" hidden="false" customHeight="true" outlineLevel="0" collapsed="false">
      <c r="A15" s="8"/>
      <c r="B15" s="3" t="s">
        <v>33</v>
      </c>
      <c r="C15" s="8" t="n">
        <v>0</v>
      </c>
      <c r="D15" s="8"/>
      <c r="E15" s="8" t="n">
        <v>0</v>
      </c>
      <c r="F15" s="8"/>
      <c r="G15" s="8" t="n">
        <v>0</v>
      </c>
      <c r="H15" s="8"/>
      <c r="I15" s="8" t="n">
        <v>2</v>
      </c>
      <c r="J15" s="8" t="n">
        <v>3</v>
      </c>
      <c r="K15" s="8" t="n">
        <v>0</v>
      </c>
      <c r="L15" s="8"/>
      <c r="M15" s="8" t="n">
        <v>1</v>
      </c>
      <c r="N15" s="9"/>
      <c r="O15" s="9"/>
      <c r="P15" s="9"/>
    </row>
    <row r="16" customFormat="false" ht="12.8" hidden="false" customHeight="true" outlineLevel="0" collapsed="false">
      <c r="A16" s="8"/>
      <c r="B16" s="3" t="s">
        <v>34</v>
      </c>
      <c r="C16" s="8" t="n">
        <v>3</v>
      </c>
      <c r="D16" s="8" t="n">
        <v>5</v>
      </c>
      <c r="E16" s="8" t="n">
        <v>3</v>
      </c>
      <c r="F16" s="8" t="n">
        <v>3</v>
      </c>
      <c r="G16" s="8" t="n">
        <v>2</v>
      </c>
      <c r="H16" s="8" t="n">
        <v>3</v>
      </c>
      <c r="I16" s="8" t="n">
        <v>2</v>
      </c>
      <c r="J16" s="8" t="n">
        <v>2</v>
      </c>
      <c r="K16" s="8" t="n">
        <v>0</v>
      </c>
      <c r="L16" s="8"/>
      <c r="M16" s="8" t="n">
        <v>2</v>
      </c>
      <c r="N16" s="9"/>
      <c r="O16" s="9"/>
      <c r="P16" s="9"/>
    </row>
    <row r="17" customFormat="false" ht="12.8" hidden="false" customHeight="true" outlineLevel="0" collapsed="false">
      <c r="A17" s="3" t="s">
        <v>48</v>
      </c>
      <c r="B17" s="3" t="s">
        <v>36</v>
      </c>
      <c r="C17" s="8" t="n">
        <v>0</v>
      </c>
      <c r="D17" s="8"/>
      <c r="E17" s="8" t="n">
        <v>0</v>
      </c>
      <c r="F17" s="8"/>
      <c r="G17" s="8" t="n">
        <v>0</v>
      </c>
      <c r="H17" s="8"/>
      <c r="I17" s="8" t="n">
        <v>2</v>
      </c>
      <c r="J17" s="8" t="n">
        <v>3</v>
      </c>
      <c r="K17" s="8" t="n">
        <v>0</v>
      </c>
      <c r="L17" s="8"/>
      <c r="M17" s="8" t="n">
        <v>1</v>
      </c>
      <c r="N17" s="9" t="n">
        <v>16</v>
      </c>
      <c r="O17" s="9" t="n">
        <v>10</v>
      </c>
      <c r="P17" s="9" t="n">
        <v>62.5</v>
      </c>
    </row>
    <row r="18" customFormat="false" ht="12.8" hidden="false" customHeight="true" outlineLevel="0" collapsed="false">
      <c r="A18" s="8"/>
      <c r="B18" s="3" t="s">
        <v>37</v>
      </c>
      <c r="C18" s="8" t="n">
        <v>0</v>
      </c>
      <c r="D18" s="8"/>
      <c r="E18" s="8" t="n">
        <v>0</v>
      </c>
      <c r="F18" s="8"/>
      <c r="G18" s="8" t="n">
        <v>0</v>
      </c>
      <c r="H18" s="8"/>
      <c r="I18" s="8" t="n">
        <v>2</v>
      </c>
      <c r="J18" s="8" t="n">
        <v>2</v>
      </c>
      <c r="K18" s="8" t="n">
        <v>0</v>
      </c>
      <c r="L18" s="8"/>
      <c r="M18" s="8" t="n">
        <v>1</v>
      </c>
      <c r="N18" s="9"/>
      <c r="O18" s="9"/>
      <c r="P18" s="9"/>
    </row>
    <row r="19" customFormat="false" ht="12.8" hidden="false" customHeight="true" outlineLevel="0" collapsed="false">
      <c r="A19" s="8"/>
      <c r="B19" s="3" t="s">
        <v>38</v>
      </c>
      <c r="C19" s="8" t="n">
        <v>0</v>
      </c>
      <c r="D19" s="8"/>
      <c r="E19" s="8" t="n">
        <v>0</v>
      </c>
      <c r="F19" s="8"/>
      <c r="G19" s="8" t="n">
        <v>0</v>
      </c>
      <c r="H19" s="8"/>
      <c r="I19" s="8" t="n">
        <v>2</v>
      </c>
      <c r="J19" s="8"/>
      <c r="K19" s="8" t="n">
        <v>0</v>
      </c>
      <c r="L19" s="8"/>
      <c r="M19" s="8" t="n">
        <v>1</v>
      </c>
      <c r="N19" s="9"/>
      <c r="O19" s="9"/>
      <c r="P19" s="9"/>
    </row>
    <row r="20" customFormat="false" ht="12.8" hidden="false" customHeight="true" outlineLevel="0" collapsed="false">
      <c r="A20" s="8"/>
      <c r="B20" s="3" t="s">
        <v>39</v>
      </c>
      <c r="C20" s="8" t="n">
        <v>3</v>
      </c>
      <c r="D20" s="8" t="n">
        <v>3</v>
      </c>
      <c r="E20" s="8" t="n">
        <v>3</v>
      </c>
      <c r="F20" s="8" t="n">
        <v>3</v>
      </c>
      <c r="G20" s="8" t="n">
        <v>4</v>
      </c>
      <c r="H20" s="8" t="n">
        <v>1</v>
      </c>
      <c r="I20" s="8" t="n">
        <v>2</v>
      </c>
      <c r="J20" s="8" t="n">
        <v>1</v>
      </c>
      <c r="K20" s="8" t="n">
        <v>0</v>
      </c>
      <c r="L20" s="8"/>
      <c r="M20" s="8" t="n">
        <v>1</v>
      </c>
      <c r="N20" s="9"/>
      <c r="O20" s="9"/>
      <c r="P20" s="9"/>
    </row>
    <row r="21" customFormat="false" ht="12.8" hidden="false" customHeight="true" outlineLevel="0" collapsed="false">
      <c r="A21" s="8"/>
      <c r="B21" s="3" t="s">
        <v>40</v>
      </c>
      <c r="C21" s="8" t="n">
        <v>0</v>
      </c>
      <c r="D21" s="8"/>
      <c r="E21" s="8" t="n">
        <v>0</v>
      </c>
      <c r="F21" s="8"/>
      <c r="G21" s="8" t="n">
        <v>0</v>
      </c>
      <c r="H21" s="8"/>
      <c r="I21" s="8" t="n">
        <v>0</v>
      </c>
      <c r="J21" s="8"/>
      <c r="K21" s="8" t="n">
        <v>0</v>
      </c>
      <c r="L21" s="8"/>
      <c r="M21" s="8" t="n">
        <v>0</v>
      </c>
      <c r="N21" s="8"/>
      <c r="O21" s="8"/>
      <c r="P21" s="8"/>
    </row>
    <row r="23" customFormat="false" ht="12.8" hidden="false" customHeight="true" outlineLevel="0" collapsed="false">
      <c r="A23" s="13" t="s">
        <v>41</v>
      </c>
      <c r="C23" s="1" t="n">
        <v>9</v>
      </c>
      <c r="D23" s="1" t="n">
        <v>4.22222222222222</v>
      </c>
      <c r="E23" s="1" t="n">
        <v>9</v>
      </c>
      <c r="F23" s="1" t="n">
        <v>3.22222222222222</v>
      </c>
      <c r="G23" s="1" t="n">
        <v>6</v>
      </c>
      <c r="H23" s="1" t="n">
        <v>1.66666666666667</v>
      </c>
      <c r="I23" s="1" t="n">
        <v>24</v>
      </c>
      <c r="J23" s="1" t="n">
        <v>2.83333333333333</v>
      </c>
      <c r="P23" s="18" t="n">
        <v>75.9868421052632</v>
      </c>
      <c r="Q23" s="2" t="n">
        <v>5</v>
      </c>
      <c r="R23" s="18" t="n">
        <v>3</v>
      </c>
      <c r="U23" s="18" t="n">
        <v>2</v>
      </c>
    </row>
    <row r="25" customFormat="false" ht="12.8" hidden="false" customHeight="true" outlineLevel="0" collapsed="false">
      <c r="A25" s="13" t="s">
        <v>42</v>
      </c>
      <c r="B25" s="18" t="n">
        <v>3.13725490196078</v>
      </c>
    </row>
    <row r="26" customFormat="false" ht="12.8" hidden="false" customHeight="true" outlineLevel="0" collapsed="false">
      <c r="A26" s="13" t="s">
        <v>43</v>
      </c>
      <c r="B26" s="18" t="n">
        <v>9.53560371517028</v>
      </c>
    </row>
    <row r="27" customFormat="false" ht="12.8" hidden="false" customHeight="true" outlineLevel="0" collapsed="false">
      <c r="A27" s="15" t="s">
        <v>44</v>
      </c>
      <c r="B27" s="19" t="n">
        <v>9.44</v>
      </c>
    </row>
  </sheetData>
  <mergeCells count="26">
    <mergeCell ref="C1:P1"/>
    <mergeCell ref="Q1:T1"/>
    <mergeCell ref="C2:D2"/>
    <mergeCell ref="E2:F2"/>
    <mergeCell ref="G2:H2"/>
    <mergeCell ref="I2:J2"/>
    <mergeCell ref="K2:L2"/>
    <mergeCell ref="M2:M3"/>
    <mergeCell ref="N2:O2"/>
    <mergeCell ref="P2:P3"/>
    <mergeCell ref="Q2:R2"/>
    <mergeCell ref="S2:T2"/>
    <mergeCell ref="W2:X2"/>
    <mergeCell ref="A4:A8"/>
    <mergeCell ref="N4:N8"/>
    <mergeCell ref="O4:O8"/>
    <mergeCell ref="P4:P8"/>
    <mergeCell ref="A9:A12"/>
    <mergeCell ref="N9:N12"/>
    <mergeCell ref="P9:P12"/>
    <mergeCell ref="N13:N16"/>
    <mergeCell ref="O13:O16"/>
    <mergeCell ref="P13:P16"/>
    <mergeCell ref="N17:N20"/>
    <mergeCell ref="O17:O20"/>
    <mergeCell ref="P17:P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 &amp;A</oddHeader>
    <oddFooter>&amp;C&amp;"Times New Roman,Normal"&amp;12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2024-01-30T16:28:43Z</dcterms:created>
  <dc:creator>openpyxl</dc:creator>
  <dc:description/>
  <dc:language>fr-FR</dc:language>
  <cp:lastModifiedBy/>
  <dcterms:modified xsi:type="dcterms:W3CDTF">2024-05-13T14:38:25Z</dcterms:modified>
  <cp:revision>347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