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Feuille2" sheetId="2" state="visible" r:id="rId3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<sst xmlns="http://schemas.openxmlformats.org/spreadsheetml/2006/main" count="651" uniqueCount="256">
  <si>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</si>
  <si>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</si>
  <si>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</si>
  <si>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</si>
  <si>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</si>
  <si>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</si>
  <si>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</si>
  <si>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</si>
  <si>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</si>
  <si>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</si>
  <si>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</si>
  <si>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</si>
  <si>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</si>
  <si>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</si>
  <si>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</si>
  <si>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</si>
  <si>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</si>
  <si>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</si>
  <si>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</si>
  <si>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</si>
  <si>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</si>
  <si>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</si>
  <si>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</si>
  <si>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</si>
  <si>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</si>
  <si>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</si>
  <si>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</si>
  <si>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</si>
  <si>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</si>
  <si>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</si>
  <si>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</si>
  <si>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</si>
  <si>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</si>
  <si>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</si>
  <si>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</si>
  <si>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</si>
  <si>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</si>
  <si>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</si>
  <si>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</si>
  <si>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</si>
  <si>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</si>
  <si>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</si>
  <si>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</si>
  <si>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</si>
  <si>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</si>
  <si>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</si>
  <si>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</si>
  <si>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</si>
  <si>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</si>
  <si>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qu’explique la théorie de la relativité générale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</si>
  <si>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</si>
  <si>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</si>
  <si>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</si>
  <si>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</si>
  <si>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</si>
  <si>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</si>
  <si>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</si>
  <si>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</si>
  <si>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</si>
  <si>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</si>
  <si>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</si>
  <si>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</si>
  <si>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</si>
  <si>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</si>
  <si>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</si>
  <si>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</si>
  <si>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</si>
  <si>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</si>
  <si>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</si>
  <si>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</si>
  <si>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</si>
  <si>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</si>
  <si>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</si>
  <si>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</si>
  <si>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</si>
  <si>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</si>
  <si>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</si>
  <si>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</si>
  <si>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</si>
  <si>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</si>
  <si>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</si>
  <si>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</si>
  <si>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</si>
  <si>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</si>
  <si>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</si>
  <si>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</si>
  <si>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</si>
  <si>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</si>
  <si>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4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</si>
  <si>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</si>
  <si>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</si>
  <si>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</si>
  <si>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</si>
  <si>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</si>
  <si>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</si>
  <si>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</si>
  <si>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</si>
  <si>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</si>
  <si>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</si>
  <si>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</si>
  <si>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</si>
  <si>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</si>
  <si>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</si>
  <si>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</si>
  <si>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</si>
  <si>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</si>
  <si>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</si>
  <si>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</si>
  <si>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</si>
  <si>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</si>
  <si>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</si>
  <si>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</si>
  <si>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</si>
  <si>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</si>
  <si>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</si>
  <si>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</si>
  <si>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</si>
  <si>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</si>
  <si>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</si>
  <si>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</si>
  <si>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4 : Faux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</si>
  <si>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</si>
  <si>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</si>
  <si>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</si>
  <si>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</si>
  <si>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</si>
  <si>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</si>
  <si>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</si>
  <si>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</si>
  <si>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</si>
  <si>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</si>
  <si>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</si>
  <si>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</si>
  <si>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</si>
  <si>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</si>
  <si>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</si>
  <si>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</si>
  <si>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</si>
  <si>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</si>
  <si>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</si>
  <si>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</si>
  <si>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</si>
  <si>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</si>
  <si>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</si>
  <si>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</si>
  <si>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</si>
  <si>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</si>
  <si>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</si>
  <si>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</si>
  <si>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</si>
  <si>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</si>
  <si>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</si>
  <si>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</si>
  <si>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</si>
  <si>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</si>
  <si>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</si>
  <si>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</si>
  <si>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</si>
  <si>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</si>
  <si>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</si>
  <si>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</si>
  <si>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</si>
  <si>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</si>
  <si>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</si>
  <si>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</si>
  <si>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</si>
  <si>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</si>
  <si>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</si>
  <si>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</si>
  <si>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</si>
  <si>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</si>
  <si>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</si>
  <si>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</si>
  <si>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</si>
  <si>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</si>
  <si>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</si>
  <si>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</si>
  <si>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</si>
  <si>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</si>
  <si>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</si>
  <si>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</si>
  <si>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</si>
  <si>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</si>
  <si>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</si>
  <si>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</si>
  <si>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</si>
  <si>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</si>
  <si>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</si>
  <si>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</si>
  <si>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</si>
  <si>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</si>
  <si>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</si>
  <si>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</si>
  <si>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</si>
  <si>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</si>
  <si>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</si>
  <si>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</si>
  <si>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</si>
  <si>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</si>
  <si>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</si>
  <si>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</si>
  <si>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</si>
  <si>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</si>
  <si>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</si>
  <si>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</si>
  <si>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</si>
  <si>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</si>
  <si>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</si>
  <si>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</si>
  <si>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</si>
  <si>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</si>
  <si>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</si>
  <si>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</si>
  <si>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</si>
  <si>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</si>
  <si>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</si>
  <si>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</si>
  <si>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</si>
  <si>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</si>
  <si>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</si>
  <si>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</si>
  <si>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</si>
  <si>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</si>
  <si>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</si>
  <si>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</si>
  <si>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</si>
  <si>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</si>
  <si>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</si>
  <si>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</si>
  <si>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</si>
  <si>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</si>
  <si>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</si>
  <si>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</si>
  <si>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</si>
  <si>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</si>
  <si>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</si>
  <si>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</si>
  <si>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</si>
  <si>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</si>
  <si>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</si>
  <si>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</si>
  <si>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</si>
  <si>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</si>
  <si>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</si>
  <si>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</si>
  <si>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</si>
  <si>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</si>
  <si>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</si>
  <si>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</si>
  <si>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</si>
  <si>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</si>
  <si>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</si>
  <si>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</si>
  <si>
    <t xml:space="preserve">Test !!!!</t>
  </si>
  <si>
    <t xml:space="preserve">Il doit y avoir des notes.</t>
  </si>
  <si>
    <t xml:space="preserve">zdzd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</si>
</sst>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69696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3258309343104"/>
          <c:y val="0.02246056782334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33472912850039"/>
          <c:y val="0.124668769716088"/>
          <c:w val="0.967416906568961"/>
          <c:h val="0.864605678233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sheet1!$CC$11:$CC$11</c:f>
              <c:strCache>
                <c:ptCount val="1"/>
                <c:pt idx="0">
                  <c:v>taux réussite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sheet1!$CD$10:$DI$10</c:f>
              <c:strCache>
                <c:ptCount val="3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</c:strCache>
            </c:strRef>
          </c:cat>
          <c:val>
            <c:numRef>
              <c:f>sheet1!$CD$11:$DI$11</c:f>
              <c:numCache>
                <c:formatCode>General</c:formatCode>
                <c:ptCount val="32"/>
                <c:pt idx="0">
                  <c:v>51.2907608695652</c:v>
                </c:pt>
                <c:pt idx="1">
                  <c:v>77.3777173913043</c:v>
                </c:pt>
                <c:pt idx="2">
                  <c:v>91.6440217391304</c:v>
                </c:pt>
                <c:pt idx="3">
                  <c:v>75.4076086956522</c:v>
                </c:pt>
                <c:pt idx="4">
                  <c:v>76.6304347826087</c:v>
                </c:pt>
                <c:pt idx="5">
                  <c:v>91.3722826086957</c:v>
                </c:pt>
                <c:pt idx="6">
                  <c:v>89.1983695652174</c:v>
                </c:pt>
                <c:pt idx="7">
                  <c:v>95.991847826087</c:v>
                </c:pt>
                <c:pt idx="8">
                  <c:v>94.8369565217391</c:v>
                </c:pt>
                <c:pt idx="9">
                  <c:v>87.5</c:v>
                </c:pt>
                <c:pt idx="10">
                  <c:v>94.3614130434783</c:v>
                </c:pt>
                <c:pt idx="11">
                  <c:v>79.5516304347826</c:v>
                </c:pt>
                <c:pt idx="12">
                  <c:v>95.9239130434783</c:v>
                </c:pt>
                <c:pt idx="13">
                  <c:v>48.9809782608696</c:v>
                </c:pt>
                <c:pt idx="14">
                  <c:v>34.7146739130435</c:v>
                </c:pt>
                <c:pt idx="15">
                  <c:v>57.6086956521739</c:v>
                </c:pt>
                <c:pt idx="16">
                  <c:v>66.1684782608696</c:v>
                </c:pt>
                <c:pt idx="17">
                  <c:v>96.0597826086957</c:v>
                </c:pt>
                <c:pt idx="18">
                  <c:v>40.0815217391304</c:v>
                </c:pt>
                <c:pt idx="19">
                  <c:v>20.5842391304348</c:v>
                </c:pt>
                <c:pt idx="20">
                  <c:v>61.5489130434783</c:v>
                </c:pt>
                <c:pt idx="21">
                  <c:v>95.5842391304348</c:v>
                </c:pt>
                <c:pt idx="22">
                  <c:v>94.429347826087</c:v>
                </c:pt>
                <c:pt idx="23">
                  <c:v>91.3722826086957</c:v>
                </c:pt>
                <c:pt idx="24">
                  <c:v>96.9429347826087</c:v>
                </c:pt>
                <c:pt idx="25">
                  <c:v>40.2853260869565</c:v>
                </c:pt>
                <c:pt idx="26">
                  <c:v>93.2744565217391</c:v>
                </c:pt>
                <c:pt idx="27">
                  <c:v>73.3695652173913</c:v>
                </c:pt>
                <c:pt idx="28">
                  <c:v>94.7010869565217</c:v>
                </c:pt>
                <c:pt idx="29">
                  <c:v>95.3125</c:v>
                </c:pt>
                <c:pt idx="30">
                  <c:v>94.7690217391304</c:v>
                </c:pt>
                <c:pt idx="31">
                  <c:v>89.8777173913043</c:v>
                </c:pt>
              </c:numCache>
            </c:numRef>
          </c:val>
        </c:ser>
        <c:gapWidth val="219"/>
        <c:overlap val="-27"/>
        <c:axId val="80292468"/>
        <c:axId val="61949105"/>
      </c:barChart>
      <c:catAx>
        <c:axId val="8029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1949105"/>
        <c:crossesAt val="0"/>
        <c:auto val="1"/>
        <c:lblAlgn val="ctr"/>
        <c:lblOffset val="100"/>
        <c:noMultiLvlLbl val="0"/>
      </c:catAx>
      <c:valAx>
        <c:axId val="6194910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0292468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102</xdr:col>
      <xdr:colOff>9000</xdr:colOff>
      <xdr:row>13</xdr:row>
      <xdr:rowOff>92520</xdr:rowOff>
    </xdr:from>
    <xdr:to>
      <xdr:col>109</xdr:col>
      <xdr:colOff>47880</xdr:colOff>
      <xdr:row>27</xdr:row>
      <xdr:rowOff>91440</xdr:rowOff>
    </xdr:to>
    <xdr:graphicFrame>
      <xdr:nvGraphicFramePr>
        <xdr:cNvPr id="0" name="Chart 1"/>
        <xdr:cNvGraphicFramePr/>
      </xdr:nvGraphicFramePr>
      <xdr:xfrm>
        <a:off x="103442760" y="2742120"/>
        <a:ext cx="5501880" cy="28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640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O4" activeCellId="1" sqref="B7 AO4"/>
    </sheetView>
  </sheetViews>
  <sheetFormatPr defaultColWidth="11.07421875" defaultRowHeight="16.05" zeroHeight="false" outlineLevelRow="0" outlineLevelCol="0"/>
  <cols>
    <col collapsed="false" customWidth="true" hidden="false" outlineLevel="0" max="6" min="6" style="0" width="16.2"/>
    <col collapsed="false" customWidth="true" hidden="false" outlineLevel="0" max="7" min="7" style="1" width="14.38"/>
    <col collapsed="false" customWidth="true" hidden="false" outlineLevel="0" max="10" min="10" style="0" width="140.36"/>
    <col collapsed="false" customWidth="true" hidden="false" outlineLevel="0" max="12" min="12" style="0" width="13.5"/>
    <col collapsed="false" customWidth="true" hidden="false" outlineLevel="0" max="14" min="14" style="0" width="13.5"/>
    <col collapsed="false" customWidth="true" hidden="false" outlineLevel="0" max="37" min="37" style="0" width="139.25"/>
    <col collapsed="false" customWidth="true" hidden="false" outlineLevel="0" max="38" min="38" style="2" width="15.61"/>
    <col collapsed="false" customWidth="true" hidden="false" outlineLevel="0" max="39" min="39" style="3" width="15.61"/>
    <col collapsed="false" customWidth="true" hidden="false" outlineLevel="0" max="40" min="40" style="0" width="37.25"/>
    <col collapsed="false" customWidth="true" hidden="false" outlineLevel="0" max="42" min="42" style="4" width="37.25"/>
    <col collapsed="false" customWidth="true" hidden="false" outlineLevel="0" max="43" min="43" style="1" width="11.5"/>
    <col collapsed="false" customWidth="true" hidden="false" outlineLevel="0" max="78" min="78" style="3" width="15.61"/>
    <col collapsed="false" customWidth="true" hidden="false" outlineLevel="0" max="79" min="79" style="4" width="11.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L1" s="6" t="s">
        <v>8</v>
      </c>
      <c r="M1" s="7" t="s">
        <v>9</v>
      </c>
      <c r="N1" s="6" t="s">
        <v>10</v>
      </c>
      <c r="O1" s="7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7" t="s">
        <v>34</v>
      </c>
      <c r="AM1" s="7" t="s">
        <v>35</v>
      </c>
      <c r="AN1" s="3" t="s">
        <v>36</v>
      </c>
      <c r="AO1" s="7" t="s">
        <v>37</v>
      </c>
      <c r="AP1" s="7" t="s">
        <v>38</v>
      </c>
      <c r="AQ1" s="3" t="s">
        <v>39</v>
      </c>
      <c r="AR1" s="5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3" t="s">
        <v>75</v>
      </c>
      <c r="CB1" s="4" t="s">
        <v>76</v>
      </c>
    </row>
    <row r="2" customFormat="false" ht="16.05" hidden="false" customHeight="true" outlineLevel="0" collapsed="false">
      <c r="A2" s="2" t="s">
        <v>77</v>
      </c>
      <c r="B2" s="2" t="s">
        <v>78</v>
      </c>
      <c r="C2" s="2" t="s">
        <v>79</v>
      </c>
      <c r="D2" s="2" t="s">
        <v>80</v>
      </c>
      <c r="E2" s="8" t="s">
        <v>81</v>
      </c>
      <c r="F2" s="2" t="s">
        <v>82</v>
      </c>
      <c r="G2" s="2" t="s">
        <v>83</v>
      </c>
      <c r="H2" s="5" t="s">
        <v>84</v>
      </c>
      <c r="L2" s="2" t="s">
        <v>85</v>
      </c>
      <c r="M2" s="2" t="n">
        <f aca="false">IF(L2="partie 1 : Vrai",1,0)</f>
        <v>1</v>
      </c>
      <c r="N2" s="2" t="s">
        <v>86</v>
      </c>
      <c r="O2" s="2" t="n">
        <f aca="false">IF(N2=" partie 2 : Vrai",1,0)</f>
        <v>0</v>
      </c>
      <c r="P2" s="2" t="s">
        <v>87</v>
      </c>
      <c r="Q2" s="2" t="n">
        <f aca="false">IF(P2=" partie 3 : Vrai",1,0)</f>
        <v>1</v>
      </c>
      <c r="R2" s="2" t="s">
        <v>88</v>
      </c>
      <c r="S2" s="2" t="n">
        <f aca="false">IF(R2=" partie 4 : Faux",1,0)</f>
        <v>0</v>
      </c>
      <c r="T2" s="2" t="s">
        <v>89</v>
      </c>
      <c r="U2" s="2" t="n">
        <f aca="false">IF(T2=" partie 5 : Faux",1,0)</f>
        <v>0</v>
      </c>
      <c r="V2" s="2" t="s">
        <v>90</v>
      </c>
      <c r="W2" s="2" t="n">
        <f aca="false">IF(V2=" partie 6 : Vrai",1,0)</f>
        <v>1</v>
      </c>
      <c r="X2" s="2" t="s">
        <v>91</v>
      </c>
      <c r="Y2" s="2" t="n">
        <f aca="false">IF(X2=" partie 7 : Faux",1,0)</f>
        <v>1</v>
      </c>
      <c r="Z2" s="2" t="s">
        <v>92</v>
      </c>
      <c r="AA2" s="2" t="n">
        <f aca="false">IF(Z2=" partie 8 : Faux",1,0)</f>
        <v>1</v>
      </c>
      <c r="AB2" s="2" t="s">
        <v>93</v>
      </c>
      <c r="AC2" s="2" t="n">
        <f aca="false">IF(AB2=" partie 9 : Faux",1,0)</f>
        <v>1</v>
      </c>
      <c r="AD2" s="2" t="s">
        <v>94</v>
      </c>
      <c r="AE2" s="2" t="n">
        <f aca="false">IF(AD2=" partie 10 : Faux",1,0)</f>
        <v>1</v>
      </c>
      <c r="AF2" s="2" t="s">
        <v>95</v>
      </c>
      <c r="AG2" s="2" t="n">
        <f aca="false">IF(AF2=" partie 11 : Faux",1,0)</f>
        <v>1</v>
      </c>
      <c r="AH2" s="2" t="s">
        <v>96</v>
      </c>
      <c r="AI2" s="2" t="n">
        <f aca="false">IF(AH2=" partie 12 : Vrai",1,0)</f>
        <v>0</v>
      </c>
      <c r="AJ2" s="2" t="s">
        <v>97</v>
      </c>
      <c r="AK2" s="2" t="n">
        <f aca="false">IF(AJ2=" partie 13 : Vrai",1,0)</f>
        <v>1</v>
      </c>
      <c r="AL2" s="2" t="s">
        <v>98</v>
      </c>
      <c r="AM2" s="7" t="n">
        <v>0</v>
      </c>
      <c r="AN2" s="3" t="n">
        <f aca="false">SUM(AM2,AK2,AI2,AG2,AE2,AC2,AA2,Y2,W2,U2,S2,Q2,O2,M2)</f>
        <v>9</v>
      </c>
      <c r="AO2" s="2" t="s">
        <v>99</v>
      </c>
      <c r="AP2" s="2" t="n">
        <v>0</v>
      </c>
      <c r="AQ2" s="3" t="n">
        <f aca="false">AP2</f>
        <v>0</v>
      </c>
      <c r="AR2" s="5" t="s">
        <v>100</v>
      </c>
      <c r="AS2" s="2" t="s">
        <v>101</v>
      </c>
      <c r="AT2" s="2" t="n">
        <f aca="false">IF(AS2="partie 1 : Faux",1,0)</f>
        <v>1</v>
      </c>
      <c r="AU2" s="2" t="s">
        <v>102</v>
      </c>
      <c r="AV2" s="2" t="n">
        <f aca="false">IF(AU2=" partie 2 : Faux",1,0)</f>
        <v>0</v>
      </c>
      <c r="AW2" s="2" t="s">
        <v>103</v>
      </c>
      <c r="AX2" s="2" t="n">
        <f aca="false">IF(AW2=" partie 3 : Faux",1,0)</f>
        <v>1</v>
      </c>
      <c r="AY2" s="2" t="s">
        <v>104</v>
      </c>
      <c r="AZ2" s="2" t="n">
        <f aca="false">IF(AY2=" partie 4 : Vrai",1,0)</f>
        <v>0</v>
      </c>
      <c r="BA2" s="2" t="s">
        <v>89</v>
      </c>
      <c r="BB2" s="2" t="n">
        <f aca="false">IF(BA2=" partie 5 : Faux",1,0)</f>
        <v>0</v>
      </c>
      <c r="BC2" s="2" t="s">
        <v>105</v>
      </c>
      <c r="BD2" s="2" t="n">
        <f aca="false">IF(BC2=" partie 6 : Faux",1,0)</f>
        <v>1</v>
      </c>
      <c r="BE2" s="2" t="s">
        <v>91</v>
      </c>
      <c r="BF2" s="2" t="n">
        <f aca="false">IF(BE2=" partie 7 : Faux",1,0)</f>
        <v>1</v>
      </c>
      <c r="BG2" s="2" t="s">
        <v>106</v>
      </c>
      <c r="BH2" s="2" t="n">
        <f aca="false">IF(BG2=" partie 8 : Vrai",1,0)</f>
        <v>1</v>
      </c>
      <c r="BI2" s="2" t="s">
        <v>107</v>
      </c>
      <c r="BJ2" s="2" t="n">
        <f aca="false">IF(BI2=" partie 9 : Vrai",1,0)</f>
        <v>1</v>
      </c>
      <c r="BK2" s="2" t="s">
        <v>108</v>
      </c>
      <c r="BL2" s="2" t="n">
        <f aca="false">IF(BK2=" partie 10 : Vrai",1,0)</f>
        <v>1</v>
      </c>
      <c r="BM2" s="2" t="s">
        <v>109</v>
      </c>
      <c r="BN2" s="2" t="n">
        <f aca="false">IF(BM2=" partie 11 : Faux",1,0)</f>
        <v>0</v>
      </c>
      <c r="BO2" s="2" t="s">
        <v>96</v>
      </c>
      <c r="BP2" s="2" t="n">
        <f aca="false">IF(BO2=" partie 12 : Faux",1,0)</f>
        <v>1</v>
      </c>
      <c r="BQ2" s="2" t="s">
        <v>97</v>
      </c>
      <c r="BR2" s="2" t="n">
        <f aca="false">IF(BQ2=" partie 13 : Vrai",1,0)</f>
        <v>1</v>
      </c>
      <c r="BS2" s="2" t="s">
        <v>110</v>
      </c>
      <c r="BT2" s="2" t="n">
        <f aca="false">IF(BS2=" partie 14 : Faux",1,0)</f>
        <v>1</v>
      </c>
      <c r="BU2" s="2" t="s">
        <v>111</v>
      </c>
      <c r="BV2" s="2" t="n">
        <f aca="false">IF(BU2=" partie 15 : Vrai",1,0)</f>
        <v>1</v>
      </c>
      <c r="BW2" s="2" t="s">
        <v>112</v>
      </c>
      <c r="BX2" s="2" t="n">
        <f aca="false">IF(BW2=" partie 16 : Non",1,0)</f>
        <v>1</v>
      </c>
      <c r="BY2" s="2" t="s">
        <v>113</v>
      </c>
      <c r="BZ2" s="0" t="n">
        <f aca="false">IF(BY2=" partie 17 : Non",1,0)</f>
        <v>1</v>
      </c>
      <c r="CA2" s="3" t="n">
        <f aca="false">SUM(BZ2,BX2,BV2,BT2,BR2,BP2,BN2,BL2,BJ2,BH2,BF2,BD2,BB2,AZ2,AX2,AV2,AT2)</f>
        <v>13</v>
      </c>
      <c r="CB2" s="4" t="n">
        <f aca="false">SUM(CA2,AN2,AQ2)</f>
        <v>22</v>
      </c>
    </row>
    <row r="3" customFormat="false" ht="16.05" hidden="false" customHeight="true" outlineLevel="0" collapsed="false">
      <c r="A3" s="2" t="s">
        <v>114</v>
      </c>
      <c r="B3" s="2" t="s">
        <v>115</v>
      </c>
      <c r="C3" s="2" t="s">
        <v>116</v>
      </c>
      <c r="D3" s="2" t="s">
        <v>80</v>
      </c>
      <c r="E3" s="8" t="s">
        <v>117</v>
      </c>
      <c r="F3" s="2" t="s">
        <v>118</v>
      </c>
      <c r="G3" s="2" t="s">
        <v>83</v>
      </c>
      <c r="H3" s="5" t="s">
        <v>119</v>
      </c>
      <c r="L3" s="2" t="s">
        <v>85</v>
      </c>
      <c r="M3" s="2" t="n">
        <f aca="false">IF(L3="partie 1 : Vrai",1,0)</f>
        <v>1</v>
      </c>
      <c r="N3" s="2" t="s">
        <v>86</v>
      </c>
      <c r="O3" s="2" t="n">
        <f aca="false">IF(N3=" partie 2 : Vrai",1,0)</f>
        <v>0</v>
      </c>
      <c r="P3" s="2" t="s">
        <v>87</v>
      </c>
      <c r="Q3" s="2" t="n">
        <f aca="false">IF(P3=" partie 3 : Vrai",1,0)</f>
        <v>1</v>
      </c>
      <c r="R3" s="2" t="s">
        <v>120</v>
      </c>
      <c r="S3" s="2" t="n">
        <f aca="false">IF(R3=" partie 4 : Faux",1,0)</f>
        <v>1</v>
      </c>
      <c r="T3" s="2" t="s">
        <v>121</v>
      </c>
      <c r="U3" s="2" t="n">
        <f aca="false">IF(T3=" partie 5 : Faux",1,0)</f>
        <v>1</v>
      </c>
      <c r="V3" s="2" t="s">
        <v>90</v>
      </c>
      <c r="W3" s="2" t="n">
        <f aca="false">IF(V3=" partie 6 : Vrai",1,0)</f>
        <v>1</v>
      </c>
      <c r="X3" s="2" t="s">
        <v>91</v>
      </c>
      <c r="Y3" s="2" t="n">
        <f aca="false">IF(X3=" partie 7 : Faux",1,0)</f>
        <v>1</v>
      </c>
      <c r="Z3" s="2" t="s">
        <v>92</v>
      </c>
      <c r="AA3" s="2" t="n">
        <f aca="false">IF(Z3=" partie 8 : Faux",1,0)</f>
        <v>1</v>
      </c>
      <c r="AB3" s="2" t="s">
        <v>93</v>
      </c>
      <c r="AC3" s="2" t="n">
        <f aca="false">IF(AB3=" partie 9 : Faux",1,0)</f>
        <v>1</v>
      </c>
      <c r="AD3" s="2" t="s">
        <v>94</v>
      </c>
      <c r="AE3" s="2" t="n">
        <f aca="false">IF(AD3=" partie 10 : Faux",1,0)</f>
        <v>1</v>
      </c>
      <c r="AF3" s="2" t="s">
        <v>95</v>
      </c>
      <c r="AG3" s="2" t="n">
        <f aca="false">IF(AF3=" partie 11 : Faux",1,0)</f>
        <v>1</v>
      </c>
      <c r="AH3" s="2" t="s">
        <v>122</v>
      </c>
      <c r="AI3" s="2" t="n">
        <f aca="false">IF(AH3=" partie 12 : Vrai",1,0)</f>
        <v>1</v>
      </c>
      <c r="AJ3" s="2" t="s">
        <v>97</v>
      </c>
      <c r="AK3" s="2" t="n">
        <f aca="false">IF(AJ3=" partie 13 : Vrai",1,0)</f>
        <v>1</v>
      </c>
      <c r="AL3" s="9" t="s">
        <v>123</v>
      </c>
      <c r="AM3" s="2" t="n">
        <v>0</v>
      </c>
      <c r="AN3" s="3" t="n">
        <f aca="false">SUM(AM3,AK3,AI3,AG3,AE3,AC3,AA3,Y3,W3,U3,S3,Q3,O3,M3)</f>
        <v>12</v>
      </c>
      <c r="AO3" s="2" t="s">
        <v>99</v>
      </c>
      <c r="AP3" s="2" t="n">
        <v>0</v>
      </c>
      <c r="AQ3" s="3" t="n">
        <f aca="false">AP3</f>
        <v>0</v>
      </c>
      <c r="AR3" s="5" t="s">
        <v>124</v>
      </c>
      <c r="AS3" s="2" t="s">
        <v>125</v>
      </c>
      <c r="AT3" s="2" t="n">
        <f aca="false">IF(AS3="partie 1 : Faux",1,0)</f>
        <v>0</v>
      </c>
      <c r="AU3" s="2" t="s">
        <v>102</v>
      </c>
      <c r="AV3" s="2" t="n">
        <f aca="false">IF(AU3=" partie 2 : Faux",1,0)</f>
        <v>0</v>
      </c>
      <c r="AW3" s="2" t="s">
        <v>103</v>
      </c>
      <c r="AX3" s="2" t="n">
        <f aca="false">IF(AW3=" partie 3 : Faux",1,0)</f>
        <v>1</v>
      </c>
      <c r="AY3" s="2" t="s">
        <v>104</v>
      </c>
      <c r="AZ3" s="2" t="n">
        <f aca="false">IF(AY3=" partie 4 : Vrai",1,0)</f>
        <v>0</v>
      </c>
      <c r="BA3" s="2" t="s">
        <v>89</v>
      </c>
      <c r="BB3" s="2" t="n">
        <f aca="false">IF(BA3=" partie 5 : Faux",1,0)</f>
        <v>0</v>
      </c>
      <c r="BC3" s="2" t="s">
        <v>105</v>
      </c>
      <c r="BD3" s="2" t="n">
        <f aca="false">IF(BC3=" partie 6 : Faux",1,0)</f>
        <v>1</v>
      </c>
      <c r="BE3" s="2" t="s">
        <v>91</v>
      </c>
      <c r="BF3" s="2" t="n">
        <f aca="false">IF(BE3=" partie 7 : Faux",1,0)</f>
        <v>1</v>
      </c>
      <c r="BG3" s="2" t="s">
        <v>106</v>
      </c>
      <c r="BH3" s="2" t="n">
        <f aca="false">IF(BG3=" partie 8 : Vrai",1,0)</f>
        <v>1</v>
      </c>
      <c r="BI3" s="2" t="s">
        <v>107</v>
      </c>
      <c r="BJ3" s="2" t="n">
        <f aca="false">IF(BI3=" partie 9 : Vrai",1,0)</f>
        <v>1</v>
      </c>
      <c r="BK3" s="2" t="s">
        <v>108</v>
      </c>
      <c r="BL3" s="2" t="n">
        <f aca="false">IF(BK3=" partie 10 : Vrai",1,0)</f>
        <v>1</v>
      </c>
      <c r="BM3" s="2" t="s">
        <v>109</v>
      </c>
      <c r="BN3" s="2" t="n">
        <f aca="false">IF(BM3=" partie 11 : Faux",1,0)</f>
        <v>0</v>
      </c>
      <c r="BO3" s="2" t="s">
        <v>96</v>
      </c>
      <c r="BP3" s="2" t="n">
        <f aca="false">IF(BO3=" partie 12 : Faux",1,0)</f>
        <v>1</v>
      </c>
      <c r="BQ3" s="2" t="s">
        <v>97</v>
      </c>
      <c r="BR3" s="2" t="n">
        <f aca="false">IF(BQ3=" partie 13 : Vrai",1,0)</f>
        <v>1</v>
      </c>
      <c r="BS3" s="2" t="s">
        <v>110</v>
      </c>
      <c r="BT3" s="2" t="n">
        <f aca="false">IF(BS3=" partie 14 : Faux",1,0)</f>
        <v>1</v>
      </c>
      <c r="BU3" s="2" t="s">
        <v>111</v>
      </c>
      <c r="BV3" s="2" t="n">
        <f aca="false">IF(BU3=" partie 15 : Vrai",1,0)</f>
        <v>1</v>
      </c>
      <c r="BW3" s="2" t="s">
        <v>112</v>
      </c>
      <c r="BX3" s="2" t="n">
        <f aca="false">IF(BW3=" partie 16 : Non",1,0)</f>
        <v>1</v>
      </c>
      <c r="BY3" s="2" t="s">
        <v>113</v>
      </c>
      <c r="BZ3" s="0" t="n">
        <f aca="false">IF(BY3=" partie 17 : Non",1,0)</f>
        <v>1</v>
      </c>
      <c r="CA3" s="3" t="n">
        <f aca="false">SUM(BZ3,BX3,BV3,BT3,BR3,BP3,BN3,BL3,BJ3,BH3,BF3,BD3,BB3,AZ3,AX3,AV3,AT3)</f>
        <v>12</v>
      </c>
      <c r="CB3" s="4" t="n">
        <f aca="false">SUM(CA3,AN3,AQ3)</f>
        <v>24</v>
      </c>
    </row>
    <row r="4" customFormat="false" ht="16.05" hidden="false" customHeight="true" outlineLevel="0" collapsed="false">
      <c r="A4" s="2" t="s">
        <v>126</v>
      </c>
      <c r="B4" s="2" t="s">
        <v>127</v>
      </c>
      <c r="C4" s="2" t="s">
        <v>128</v>
      </c>
      <c r="D4" s="2" t="s">
        <v>80</v>
      </c>
      <c r="E4" s="8" t="s">
        <v>129</v>
      </c>
      <c r="F4" s="2" t="s">
        <v>130</v>
      </c>
      <c r="G4" s="2" t="s">
        <v>83</v>
      </c>
      <c r="H4" s="5" t="s">
        <v>131</v>
      </c>
      <c r="L4" s="2" t="s">
        <v>85</v>
      </c>
      <c r="M4" s="2" t="n">
        <f aca="false">IF(L4="partie 1 : Vrai",1,0)</f>
        <v>1</v>
      </c>
      <c r="N4" s="2" t="s">
        <v>102</v>
      </c>
      <c r="O4" s="2" t="n">
        <f aca="false">IF(N4=" partie 2 : Vrai",1,0)</f>
        <v>1</v>
      </c>
      <c r="P4" s="2" t="s">
        <v>87</v>
      </c>
      <c r="Q4" s="2" t="n">
        <f aca="false">IF(P4=" partie 3 : Vrai",1,0)</f>
        <v>1</v>
      </c>
      <c r="R4" s="2" t="s">
        <v>120</v>
      </c>
      <c r="S4" s="2" t="n">
        <f aca="false">IF(R4=" partie 4 : Faux",1,0)</f>
        <v>1</v>
      </c>
      <c r="T4" s="2" t="s">
        <v>121</v>
      </c>
      <c r="U4" s="2" t="n">
        <f aca="false">IF(T4=" partie 5 : Faux",1,0)</f>
        <v>1</v>
      </c>
      <c r="V4" s="2" t="s">
        <v>90</v>
      </c>
      <c r="W4" s="2" t="n">
        <f aca="false">IF(V4=" partie 6 : Vrai",1,0)</f>
        <v>1</v>
      </c>
      <c r="X4" s="2" t="s">
        <v>91</v>
      </c>
      <c r="Y4" s="2" t="n">
        <f aca="false">IF(X4=" partie 7 : Faux",1,0)</f>
        <v>1</v>
      </c>
      <c r="Z4" s="2" t="s">
        <v>92</v>
      </c>
      <c r="AA4" s="2" t="n">
        <f aca="false">IF(Z4=" partie 8 : Faux",1,0)</f>
        <v>1</v>
      </c>
      <c r="AB4" s="2" t="s">
        <v>93</v>
      </c>
      <c r="AC4" s="2" t="n">
        <f aca="false">IF(AB4=" partie 9 : Faux",1,0)</f>
        <v>1</v>
      </c>
      <c r="AD4" s="2" t="s">
        <v>94</v>
      </c>
      <c r="AE4" s="2" t="n">
        <f aca="false">IF(AD4=" partie 10 : Faux",1,0)</f>
        <v>1</v>
      </c>
      <c r="AF4" s="2" t="s">
        <v>95</v>
      </c>
      <c r="AG4" s="2" t="n">
        <f aca="false">IF(AF4=" partie 11 : Faux",1,0)</f>
        <v>1</v>
      </c>
      <c r="AH4" s="2" t="s">
        <v>122</v>
      </c>
      <c r="AI4" s="2" t="n">
        <f aca="false">IF(AH4=" partie 12 : Vrai",1,0)</f>
        <v>1</v>
      </c>
      <c r="AJ4" s="2" t="s">
        <v>97</v>
      </c>
      <c r="AK4" s="2" t="n">
        <f aca="false">IF(AJ4=" partie 13 : Vrai",1,0)</f>
        <v>1</v>
      </c>
      <c r="AL4" s="2" t="s">
        <v>98</v>
      </c>
      <c r="AM4" s="7" t="n">
        <v>0</v>
      </c>
      <c r="AN4" s="3" t="n">
        <f aca="false">SUM(AM4,AK4,AI4,AG4,AE4,AC4,AA4,Y4,W4,U4,S4,Q4,O4,M4)</f>
        <v>13</v>
      </c>
      <c r="AO4" s="10" t="s">
        <v>132</v>
      </c>
      <c r="AP4" s="2" t="n">
        <v>0</v>
      </c>
      <c r="AQ4" s="3" t="n">
        <f aca="false">AP4</f>
        <v>0</v>
      </c>
      <c r="AR4" s="5" t="s">
        <v>133</v>
      </c>
      <c r="AS4" s="2" t="s">
        <v>85</v>
      </c>
      <c r="AT4" s="2" t="n">
        <f aca="false">IF(AS4="partie 1 : Faux",1,0)</f>
        <v>0</v>
      </c>
      <c r="AU4" s="2" t="s">
        <v>86</v>
      </c>
      <c r="AV4" s="2" t="n">
        <f aca="false">IF(AU4=" partie 2 : Faux",1,0)</f>
        <v>1</v>
      </c>
      <c r="AW4" s="2" t="s">
        <v>103</v>
      </c>
      <c r="AX4" s="2" t="n">
        <f aca="false">IF(AW4=" partie 3 : Faux",1,0)</f>
        <v>1</v>
      </c>
      <c r="AY4" s="2" t="s">
        <v>88</v>
      </c>
      <c r="AZ4" s="2" t="n">
        <f aca="false">IF(AY4=" partie 4 : Vrai",1,0)</f>
        <v>1</v>
      </c>
      <c r="BA4" s="2" t="s">
        <v>89</v>
      </c>
      <c r="BB4" s="2" t="n">
        <f aca="false">IF(BA4=" partie 5 : Faux",1,0)</f>
        <v>0</v>
      </c>
      <c r="BC4" s="2" t="s">
        <v>105</v>
      </c>
      <c r="BD4" s="2" t="n">
        <f aca="false">IF(BC4=" partie 6 : Faux",1,0)</f>
        <v>1</v>
      </c>
      <c r="BE4" s="2" t="s">
        <v>91</v>
      </c>
      <c r="BF4" s="2" t="n">
        <f aca="false">IF(BE4=" partie 7 : Faux",1,0)</f>
        <v>1</v>
      </c>
      <c r="BG4" s="2" t="s">
        <v>106</v>
      </c>
      <c r="BH4" s="2" t="n">
        <f aca="false">IF(BG4=" partie 8 : Vrai",1,0)</f>
        <v>1</v>
      </c>
      <c r="BI4" s="2" t="s">
        <v>107</v>
      </c>
      <c r="BJ4" s="2" t="n">
        <f aca="false">IF(BI4=" partie 9 : Vrai",1,0)</f>
        <v>1</v>
      </c>
      <c r="BK4" s="2" t="s">
        <v>108</v>
      </c>
      <c r="BL4" s="2" t="n">
        <f aca="false">IF(BK4=" partie 10 : Vrai",1,0)</f>
        <v>1</v>
      </c>
      <c r="BM4" s="2" t="s">
        <v>95</v>
      </c>
      <c r="BN4" s="2" t="n">
        <f aca="false">IF(BM4=" partie 11 : Faux",1,0)</f>
        <v>1</v>
      </c>
      <c r="BO4" s="2" t="s">
        <v>96</v>
      </c>
      <c r="BP4" s="2" t="n">
        <f aca="false">IF(BO4=" partie 12 : Faux",1,0)</f>
        <v>1</v>
      </c>
      <c r="BQ4" s="2" t="s">
        <v>97</v>
      </c>
      <c r="BR4" s="2" t="n">
        <f aca="false">IF(BQ4=" partie 13 : Vrai",1,0)</f>
        <v>1</v>
      </c>
      <c r="BS4" s="2" t="s">
        <v>110</v>
      </c>
      <c r="BT4" s="2" t="n">
        <f aca="false">IF(BS4=" partie 14 : Faux",1,0)</f>
        <v>1</v>
      </c>
      <c r="BU4" s="2" t="s">
        <v>111</v>
      </c>
      <c r="BV4" s="2" t="n">
        <f aca="false">IF(BU4=" partie 15 : Vrai",1,0)</f>
        <v>1</v>
      </c>
      <c r="BW4" s="2" t="s">
        <v>112</v>
      </c>
      <c r="BX4" s="2" t="n">
        <f aca="false">IF(BW4=" partie 16 : Non",1,0)</f>
        <v>1</v>
      </c>
      <c r="BY4" s="2" t="s">
        <v>134</v>
      </c>
      <c r="BZ4" s="0" t="n">
        <f aca="false">IF(BY4=" partie 17 : Non",1,0)</f>
        <v>0</v>
      </c>
      <c r="CA4" s="3" t="n">
        <f aca="false">SUM(BZ4,BX4,BV4,BT4,BR4,BP4,BN4,BL4,BJ4,BH4,BF4,BD4,BB4,AZ4,AX4,AV4,AT4)</f>
        <v>14</v>
      </c>
      <c r="CB4" s="4" t="n">
        <f aca="false">SUM(CA4,AN4,AQ4)</f>
        <v>27</v>
      </c>
    </row>
    <row r="5" customFormat="false" ht="16.05" hidden="false" customHeight="true" outlineLevel="0" collapsed="false">
      <c r="A5" s="2" t="s">
        <v>135</v>
      </c>
      <c r="B5" s="2" t="s">
        <v>136</v>
      </c>
      <c r="C5" s="2" t="s">
        <v>137</v>
      </c>
      <c r="D5" s="2" t="s">
        <v>80</v>
      </c>
      <c r="E5" s="8" t="s">
        <v>138</v>
      </c>
      <c r="F5" s="2" t="s">
        <v>139</v>
      </c>
      <c r="G5" s="2" t="s">
        <v>83</v>
      </c>
      <c r="H5" s="5" t="s">
        <v>140</v>
      </c>
      <c r="L5" s="2" t="s">
        <v>101</v>
      </c>
      <c r="M5" s="2" t="n">
        <f aca="false">IF(L5="partie 1 : Vrai",1,0)</f>
        <v>0</v>
      </c>
      <c r="N5" s="2" t="s">
        <v>86</v>
      </c>
      <c r="O5" s="2" t="n">
        <f aca="false">IF(N5=" partie 2 : Vrai",1,0)</f>
        <v>0</v>
      </c>
      <c r="P5" s="2" t="s">
        <v>87</v>
      </c>
      <c r="Q5" s="2" t="n">
        <f aca="false">IF(P5=" partie 3 : Vrai",1,0)</f>
        <v>1</v>
      </c>
      <c r="R5" s="2" t="s">
        <v>120</v>
      </c>
      <c r="S5" s="2" t="n">
        <f aca="false">IF(R5=" partie 4 : Faux",1,0)</f>
        <v>1</v>
      </c>
      <c r="T5" s="2" t="s">
        <v>121</v>
      </c>
      <c r="U5" s="2" t="n">
        <f aca="false">IF(T5=" partie 5 : Faux",1,0)</f>
        <v>1</v>
      </c>
      <c r="V5" s="2" t="s">
        <v>105</v>
      </c>
      <c r="W5" s="2" t="n">
        <f aca="false">IF(V5=" partie 6 : Vrai",1,0)</f>
        <v>0</v>
      </c>
      <c r="X5" s="2" t="s">
        <v>91</v>
      </c>
      <c r="Y5" s="2" t="n">
        <f aca="false">IF(X5=" partie 7 : Faux",1,0)</f>
        <v>1</v>
      </c>
      <c r="Z5" s="2" t="s">
        <v>92</v>
      </c>
      <c r="AA5" s="2" t="n">
        <f aca="false">IF(Z5=" partie 8 : Faux",1,0)</f>
        <v>1</v>
      </c>
      <c r="AB5" s="2" t="s">
        <v>93</v>
      </c>
      <c r="AC5" s="2" t="n">
        <f aca="false">IF(AB5=" partie 9 : Faux",1,0)</f>
        <v>1</v>
      </c>
      <c r="AD5" s="2" t="s">
        <v>94</v>
      </c>
      <c r="AE5" s="2" t="n">
        <f aca="false">IF(AD5=" partie 10 : Faux",1,0)</f>
        <v>1</v>
      </c>
      <c r="AF5" s="2" t="s">
        <v>95</v>
      </c>
      <c r="AG5" s="2" t="n">
        <f aca="false">IF(AF5=" partie 11 : Faux",1,0)</f>
        <v>1</v>
      </c>
      <c r="AH5" s="2" t="s">
        <v>122</v>
      </c>
      <c r="AI5" s="2" t="n">
        <f aca="false">IF(AH5=" partie 12 : Vrai",1,0)</f>
        <v>1</v>
      </c>
      <c r="AJ5" s="2" t="s">
        <v>97</v>
      </c>
      <c r="AK5" s="2" t="n">
        <f aca="false">IF(AJ5=" partie 13 : Vrai",1,0)</f>
        <v>1</v>
      </c>
      <c r="AL5" s="9" t="s">
        <v>141</v>
      </c>
      <c r="AM5" s="7" t="n">
        <v>1</v>
      </c>
      <c r="AN5" s="3" t="n">
        <f aca="false">SUM(AM5,AK5,AI5,AG5,AE5,AC5,AA5,Y5,W5,U5,S5,Q5,O5,M5)</f>
        <v>11</v>
      </c>
      <c r="AO5" s="2" t="s">
        <v>142</v>
      </c>
      <c r="AP5" s="2" t="n">
        <v>0</v>
      </c>
      <c r="AQ5" s="3" t="n">
        <f aca="false">AP5</f>
        <v>0</v>
      </c>
      <c r="AR5" s="5" t="s">
        <v>143</v>
      </c>
      <c r="AS5" s="2" t="s">
        <v>101</v>
      </c>
      <c r="AT5" s="2" t="n">
        <f aca="false">IF(AS5="partie 1 : Faux",1,0)</f>
        <v>1</v>
      </c>
      <c r="AU5" s="2" t="s">
        <v>102</v>
      </c>
      <c r="AV5" s="2" t="n">
        <f aca="false">IF(AU5=" partie 2 : Faux",1,0)</f>
        <v>0</v>
      </c>
      <c r="AW5" s="2" t="s">
        <v>103</v>
      </c>
      <c r="AX5" s="2" t="n">
        <f aca="false">IF(AW5=" partie 3 : Faux",1,0)</f>
        <v>1</v>
      </c>
      <c r="AY5" s="2" t="s">
        <v>120</v>
      </c>
      <c r="AZ5" s="2" t="n">
        <f aca="false">IF(AY5=" partie 4 : Vrai",1,0)</f>
        <v>0</v>
      </c>
      <c r="BA5" s="2" t="s">
        <v>89</v>
      </c>
      <c r="BB5" s="2" t="n">
        <f aca="false">IF(BA5=" partie 5 : Faux",1,0)</f>
        <v>0</v>
      </c>
      <c r="BC5" s="2" t="s">
        <v>105</v>
      </c>
      <c r="BD5" s="2" t="n">
        <f aca="false">IF(BC5=" partie 6 : Faux",1,0)</f>
        <v>1</v>
      </c>
      <c r="BE5" s="2" t="s">
        <v>91</v>
      </c>
      <c r="BF5" s="2" t="n">
        <f aca="false">IF(BE5=" partie 7 : Faux",1,0)</f>
        <v>1</v>
      </c>
      <c r="BG5" s="2" t="s">
        <v>106</v>
      </c>
      <c r="BH5" s="2" t="n">
        <f aca="false">IF(BG5=" partie 8 : Vrai",1,0)</f>
        <v>1</v>
      </c>
      <c r="BI5" s="2" t="s">
        <v>107</v>
      </c>
      <c r="BJ5" s="2" t="n">
        <f aca="false">IF(BI5=" partie 9 : Vrai",1,0)</f>
        <v>1</v>
      </c>
      <c r="BK5" s="2" t="s">
        <v>108</v>
      </c>
      <c r="BL5" s="2" t="n">
        <f aca="false">IF(BK5=" partie 10 : Vrai",1,0)</f>
        <v>1</v>
      </c>
      <c r="BM5" s="2" t="s">
        <v>95</v>
      </c>
      <c r="BN5" s="2" t="n">
        <f aca="false">IF(BM5=" partie 11 : Faux",1,0)</f>
        <v>1</v>
      </c>
      <c r="BO5" s="2" t="s">
        <v>96</v>
      </c>
      <c r="BP5" s="2" t="n">
        <f aca="false">IF(BO5=" partie 12 : Faux",1,0)</f>
        <v>1</v>
      </c>
      <c r="BQ5" s="2" t="s">
        <v>97</v>
      </c>
      <c r="BR5" s="2" t="n">
        <f aca="false">IF(BQ5=" partie 13 : Vrai",1,0)</f>
        <v>1</v>
      </c>
      <c r="BS5" s="2" t="s">
        <v>110</v>
      </c>
      <c r="BT5" s="2" t="n">
        <f aca="false">IF(BS5=" partie 14 : Faux",1,0)</f>
        <v>1</v>
      </c>
      <c r="BU5" s="2" t="s">
        <v>111</v>
      </c>
      <c r="BV5" s="2" t="n">
        <f aca="false">IF(BU5=" partie 15 : Vrai",1,0)</f>
        <v>1</v>
      </c>
      <c r="BW5" s="2" t="s">
        <v>112</v>
      </c>
      <c r="BX5" s="2" t="n">
        <f aca="false">IF(BW5=" partie 16 : Non",1,0)</f>
        <v>1</v>
      </c>
      <c r="BY5" s="2" t="s">
        <v>113</v>
      </c>
      <c r="BZ5" s="0" t="n">
        <f aca="false">IF(BY5=" partie 17 : Non",1,0)</f>
        <v>1</v>
      </c>
      <c r="CA5" s="3" t="n">
        <f aca="false">SUM(BZ5,BX5,BV5,BT5,BR5,BP5,BN5,BL5,BJ5,BH5,BF5,BD5,BB5,AZ5,AX5,AV5,AT5)</f>
        <v>14</v>
      </c>
      <c r="CB5" s="4" t="n">
        <f aca="false">SUM(CA5,AN5,AQ5)</f>
        <v>25</v>
      </c>
      <c r="CC5" s="6" t="s">
        <v>144</v>
      </c>
      <c r="CD5" s="0" t="n">
        <v>0</v>
      </c>
      <c r="CE5" s="0" t="n">
        <v>1</v>
      </c>
      <c r="CF5" s="0" t="n">
        <v>2</v>
      </c>
      <c r="CG5" s="0" t="n">
        <v>3</v>
      </c>
      <c r="CH5" s="0" t="n">
        <v>4</v>
      </c>
      <c r="CI5" s="0" t="n">
        <v>5</v>
      </c>
      <c r="CJ5" s="0" t="n">
        <v>6</v>
      </c>
      <c r="CK5" s="0" t="n">
        <v>7</v>
      </c>
      <c r="CL5" s="0" t="n">
        <v>8</v>
      </c>
      <c r="CM5" s="0" t="n">
        <v>9</v>
      </c>
      <c r="CN5" s="0" t="n">
        <v>10</v>
      </c>
      <c r="CO5" s="0" t="n">
        <v>11</v>
      </c>
      <c r="CP5" s="0" t="n">
        <v>12</v>
      </c>
      <c r="CQ5" s="0" t="n">
        <v>13</v>
      </c>
      <c r="CR5" s="0" t="n">
        <v>14</v>
      </c>
      <c r="CS5" s="0" t="n">
        <v>15</v>
      </c>
      <c r="CT5" s="0" t="n">
        <v>16</v>
      </c>
      <c r="CU5" s="0" t="n">
        <v>17</v>
      </c>
      <c r="CV5" s="0" t="n">
        <v>18</v>
      </c>
      <c r="CW5" s="0" t="n">
        <v>19</v>
      </c>
      <c r="CX5" s="0" t="n">
        <v>20</v>
      </c>
      <c r="CY5" s="0" t="n">
        <v>21</v>
      </c>
      <c r="CZ5" s="0" t="n">
        <v>22</v>
      </c>
      <c r="DA5" s="0" t="n">
        <v>23</v>
      </c>
      <c r="DB5" s="0" t="n">
        <v>24</v>
      </c>
      <c r="DC5" s="0" t="n">
        <v>25</v>
      </c>
      <c r="DD5" s="0" t="n">
        <v>26</v>
      </c>
      <c r="DE5" s="0" t="n">
        <v>27</v>
      </c>
      <c r="DF5" s="0" t="n">
        <v>28</v>
      </c>
      <c r="DG5" s="0" t="n">
        <v>29</v>
      </c>
      <c r="DH5" s="0" t="n">
        <v>30</v>
      </c>
      <c r="DI5" s="0" t="n">
        <v>31</v>
      </c>
      <c r="DJ5" s="0" t="n">
        <v>32</v>
      </c>
    </row>
    <row r="6" customFormat="false" ht="16.05" hidden="false" customHeight="true" outlineLevel="0" collapsed="false">
      <c r="A6" s="2" t="s">
        <v>145</v>
      </c>
      <c r="B6" s="2" t="s">
        <v>136</v>
      </c>
      <c r="C6" s="2" t="s">
        <v>146</v>
      </c>
      <c r="D6" s="2" t="s">
        <v>80</v>
      </c>
      <c r="E6" s="8" t="s">
        <v>147</v>
      </c>
      <c r="F6" s="2" t="s">
        <v>139</v>
      </c>
      <c r="G6" s="2" t="s">
        <v>83</v>
      </c>
      <c r="H6" s="5" t="s">
        <v>148</v>
      </c>
      <c r="L6" s="2" t="s">
        <v>85</v>
      </c>
      <c r="M6" s="2" t="n">
        <f aca="false">IF(L6="partie 1 : Vrai",1,0)</f>
        <v>1</v>
      </c>
      <c r="N6" s="2" t="s">
        <v>86</v>
      </c>
      <c r="O6" s="2" t="n">
        <f aca="false">IF(N6=" partie 2 : Vrai",1,0)</f>
        <v>0</v>
      </c>
      <c r="P6" s="2" t="s">
        <v>87</v>
      </c>
      <c r="Q6" s="2" t="n">
        <f aca="false">IF(P6=" partie 3 : Vrai",1,0)</f>
        <v>1</v>
      </c>
      <c r="R6" s="2" t="s">
        <v>88</v>
      </c>
      <c r="S6" s="2" t="n">
        <f aca="false">IF(R6=" partie 4 : Faux",1,0)</f>
        <v>0</v>
      </c>
      <c r="T6" s="2" t="s">
        <v>121</v>
      </c>
      <c r="U6" s="2" t="n">
        <f aca="false">IF(T6=" partie 5 : Faux",1,0)</f>
        <v>1</v>
      </c>
      <c r="V6" s="2" t="s">
        <v>90</v>
      </c>
      <c r="W6" s="2" t="n">
        <f aca="false">IF(V6=" partie 6 : Vrai",1,0)</f>
        <v>1</v>
      </c>
      <c r="X6" s="2" t="s">
        <v>149</v>
      </c>
      <c r="Y6" s="2" t="n">
        <f aca="false">IF(X6=" partie 7 : Faux",1,0)</f>
        <v>0</v>
      </c>
      <c r="Z6" s="2" t="s">
        <v>92</v>
      </c>
      <c r="AA6" s="2" t="n">
        <f aca="false">IF(Z6=" partie 8 : Faux",1,0)</f>
        <v>1</v>
      </c>
      <c r="AB6" s="2" t="s">
        <v>93</v>
      </c>
      <c r="AC6" s="2" t="n">
        <f aca="false">IF(AB6=" partie 9 : Faux",1,0)</f>
        <v>1</v>
      </c>
      <c r="AD6" s="2" t="s">
        <v>94</v>
      </c>
      <c r="AE6" s="2" t="n">
        <f aca="false">IF(AD6=" partie 10 : Faux",1,0)</f>
        <v>1</v>
      </c>
      <c r="AF6" s="2" t="s">
        <v>95</v>
      </c>
      <c r="AG6" s="2" t="n">
        <f aca="false">IF(AF6=" partie 11 : Faux",1,0)</f>
        <v>1</v>
      </c>
      <c r="AH6" s="2" t="s">
        <v>122</v>
      </c>
      <c r="AI6" s="2" t="n">
        <f aca="false">IF(AH6=" partie 12 : Vrai",1,0)</f>
        <v>1</v>
      </c>
      <c r="AJ6" s="2" t="s">
        <v>97</v>
      </c>
      <c r="AK6" s="2" t="n">
        <f aca="false">IF(AJ6=" partie 13 : Vrai",1,0)</f>
        <v>1</v>
      </c>
      <c r="AL6" s="9" t="s">
        <v>150</v>
      </c>
      <c r="AM6" s="2" t="n">
        <v>0</v>
      </c>
      <c r="AN6" s="3" t="n">
        <f aca="false">SUM(AM6,AK6,AI6,AG6,AE6,AC6,AA6,Y6,W6,U6,S6,Q6,O6,M6)</f>
        <v>10</v>
      </c>
      <c r="AO6" s="2" t="s">
        <v>151</v>
      </c>
      <c r="AP6" s="7" t="n">
        <v>0</v>
      </c>
      <c r="AQ6" s="3" t="n">
        <f aca="false">AP6</f>
        <v>0</v>
      </c>
      <c r="AR6" s="5" t="s">
        <v>152</v>
      </c>
      <c r="AS6" s="2" t="s">
        <v>101</v>
      </c>
      <c r="AT6" s="2" t="n">
        <f aca="false">IF(AS6="partie 1 : Faux",1,0)</f>
        <v>1</v>
      </c>
      <c r="AU6" s="2" t="s">
        <v>86</v>
      </c>
      <c r="AV6" s="2" t="n">
        <f aca="false">IF(AU6=" partie 2 : Faux",1,0)</f>
        <v>1</v>
      </c>
      <c r="AW6" s="2" t="s">
        <v>103</v>
      </c>
      <c r="AX6" s="2" t="n">
        <f aca="false">IF(AW6=" partie 3 : Faux",1,0)</f>
        <v>1</v>
      </c>
      <c r="AY6" s="2" t="s">
        <v>88</v>
      </c>
      <c r="AZ6" s="2" t="n">
        <f aca="false">IF(AY6=" partie 4 : Vrai",1,0)</f>
        <v>1</v>
      </c>
      <c r="BA6" s="2" t="s">
        <v>153</v>
      </c>
      <c r="BB6" s="2" t="n">
        <f aca="false">IF(BA6=" partie 5 : Faux",1,0)</f>
        <v>0</v>
      </c>
      <c r="BC6" s="2" t="s">
        <v>90</v>
      </c>
      <c r="BD6" s="2" t="n">
        <f aca="false">IF(BC6=" partie 6 : Faux",1,0)</f>
        <v>0</v>
      </c>
      <c r="BE6" s="2" t="s">
        <v>91</v>
      </c>
      <c r="BF6" s="2" t="n">
        <f aca="false">IF(BE6=" partie 7 : Faux",1,0)</f>
        <v>1</v>
      </c>
      <c r="BG6" s="2" t="s">
        <v>106</v>
      </c>
      <c r="BH6" s="2" t="n">
        <f aca="false">IF(BG6=" partie 8 : Vrai",1,0)</f>
        <v>1</v>
      </c>
      <c r="BI6" s="2" t="s">
        <v>93</v>
      </c>
      <c r="BJ6" s="2" t="n">
        <f aca="false">IF(BI6=" partie 9 : Vrai",1,0)</f>
        <v>0</v>
      </c>
      <c r="BK6" s="2" t="s">
        <v>108</v>
      </c>
      <c r="BL6" s="2" t="n">
        <f aca="false">IF(BK6=" partie 10 : Vrai",1,0)</f>
        <v>1</v>
      </c>
      <c r="BM6" s="2" t="s">
        <v>95</v>
      </c>
      <c r="BN6" s="2" t="n">
        <f aca="false">IF(BM6=" partie 11 : Faux",1,0)</f>
        <v>1</v>
      </c>
      <c r="BO6" s="2" t="s">
        <v>96</v>
      </c>
      <c r="BP6" s="2" t="n">
        <f aca="false">IF(BO6=" partie 12 : Faux",1,0)</f>
        <v>1</v>
      </c>
      <c r="BQ6" s="2" t="s">
        <v>97</v>
      </c>
      <c r="BR6" s="2" t="n">
        <f aca="false">IF(BQ6=" partie 13 : Vrai",1,0)</f>
        <v>1</v>
      </c>
      <c r="BS6" s="2" t="s">
        <v>110</v>
      </c>
      <c r="BT6" s="2" t="n">
        <f aca="false">IF(BS6=" partie 14 : Faux",1,0)</f>
        <v>1</v>
      </c>
      <c r="BU6" s="2" t="s">
        <v>111</v>
      </c>
      <c r="BV6" s="2" t="n">
        <f aca="false">IF(BU6=" partie 15 : Vrai",1,0)</f>
        <v>1</v>
      </c>
      <c r="BW6" s="2" t="s">
        <v>112</v>
      </c>
      <c r="BX6" s="2" t="n">
        <f aca="false">IF(BW6=" partie 16 : Non",1,0)</f>
        <v>1</v>
      </c>
      <c r="BY6" s="2" t="s">
        <v>113</v>
      </c>
      <c r="BZ6" s="0" t="n">
        <f aca="false">IF(BY6=" partie 17 : Non",1,0)</f>
        <v>1</v>
      </c>
      <c r="CA6" s="3" t="n">
        <f aca="false">SUM(BZ6,BX6,BV6,BT6,BR6,BP6,BN6,BL6,BJ6,BH6,BF6,BD6,BB6,AZ6,AX6,AV6,AT6)</f>
        <v>14</v>
      </c>
      <c r="CB6" s="4" t="n">
        <f aca="false">SUM(CA6,AN6,AQ6)</f>
        <v>24</v>
      </c>
      <c r="CC6" s="6" t="s">
        <v>154</v>
      </c>
      <c r="CD6" s="0" t="n">
        <f aca="false">COUNTIF($CA$2:$CA$14,0)</f>
        <v>0</v>
      </c>
      <c r="CE6" s="0" t="n">
        <f aca="false">COUNTIF($CA$2:$CA$14,1)</f>
        <v>0</v>
      </c>
      <c r="CF6" s="0" t="n">
        <f aca="false">COUNTIF($CA$2:$CA$14,2)</f>
        <v>0</v>
      </c>
      <c r="CG6" s="0" t="n">
        <f aca="false">COUNTIF($CA$2:$CA$14,3)</f>
        <v>0</v>
      </c>
      <c r="CH6" s="0" t="n">
        <f aca="false">COUNTIF($CA$2:$CA$14,4)</f>
        <v>0</v>
      </c>
      <c r="CI6" s="0" t="n">
        <f aca="false">COUNTIF($CA$2:$CA$14,5)</f>
        <v>0</v>
      </c>
      <c r="CJ6" s="0" t="n">
        <f aca="false">COUNTIF($CA$2:$CA$14,6)</f>
        <v>0</v>
      </c>
      <c r="CK6" s="0" t="n">
        <f aca="false">COUNTIF($CA$2:$CA$14,7)</f>
        <v>0</v>
      </c>
      <c r="CL6" s="0" t="n">
        <f aca="false">COUNTIF($CA$2:$CA$14,8)</f>
        <v>0</v>
      </c>
      <c r="CM6" s="0" t="n">
        <f aca="false">COUNTIF($CA$2:$CA$14,9)</f>
        <v>0</v>
      </c>
      <c r="CN6" s="0" t="n">
        <f aca="false">COUNTIF($CA$2:$CA$14,10)</f>
        <v>0</v>
      </c>
      <c r="CO6" s="0" t="n">
        <f aca="false">COUNTIF($CA$2:$CA$14,11)</f>
        <v>1</v>
      </c>
      <c r="CP6" s="0" t="n">
        <f aca="false">COUNTIF($CA$2:$CA$14,12)</f>
        <v>3</v>
      </c>
      <c r="CQ6" s="0" t="n">
        <f aca="false">COUNTIF($CA$2:$CA$14,13)</f>
        <v>3</v>
      </c>
      <c r="CR6" s="0" t="n">
        <f aca="false">COUNTIF($CA$2:$CA$14,14)</f>
        <v>5</v>
      </c>
      <c r="CS6" s="0" t="n">
        <f aca="false">COUNTIF($CA$2:$CA$14,15)</f>
        <v>1</v>
      </c>
      <c r="CT6" s="0" t="n">
        <f aca="false">COUNTIF($CA$2:$CA$14,16)</f>
        <v>0</v>
      </c>
      <c r="CU6" s="0" t="n">
        <f aca="false">COUNTIF($CA$2:$CA$14,17)</f>
        <v>0</v>
      </c>
      <c r="CV6" s="0" t="n">
        <f aca="false">COUNTIF($CA$2:$CA$14,18)</f>
        <v>0</v>
      </c>
      <c r="CW6" s="0" t="n">
        <f aca="false">COUNTIF($CA$2:$CA$14,19)</f>
        <v>0</v>
      </c>
      <c r="CX6" s="0" t="n">
        <f aca="false">COUNTIF($CA$2:$CA$14,20)</f>
        <v>0</v>
      </c>
      <c r="CY6" s="0" t="n">
        <f aca="false">COUNTIF($CA$2:$CA$14,21)</f>
        <v>0</v>
      </c>
      <c r="CZ6" s="0" t="n">
        <f aca="false">COUNTIF($CA$2:$CA$14,22)</f>
        <v>0</v>
      </c>
      <c r="DA6" s="0" t="n">
        <f aca="false">COUNTIF($CA$2:$CA$14,23)</f>
        <v>0</v>
      </c>
      <c r="DB6" s="0" t="n">
        <f aca="false">COUNTIF($CA$2:$CA$14,24)</f>
        <v>0</v>
      </c>
      <c r="DC6" s="0" t="n">
        <f aca="false">COUNTIF($CA$2:$CA$14,25)</f>
        <v>0</v>
      </c>
      <c r="DD6" s="0" t="n">
        <f aca="false">COUNTIF($CA$2:$CA$14,26)</f>
        <v>0</v>
      </c>
      <c r="DE6" s="0" t="n">
        <f aca="false">COUNTIF($CA$2:$CA$14,27)</f>
        <v>0</v>
      </c>
      <c r="DF6" s="0" t="n">
        <f aca="false">COUNTIF($CA$2:$CA$14,28)</f>
        <v>0</v>
      </c>
      <c r="DG6" s="0" t="n">
        <f aca="false">COUNTIF($CA$2:$CA$14,29)</f>
        <v>0</v>
      </c>
      <c r="DH6" s="0" t="n">
        <f aca="false">COUNTIF($CA$2:$CA$14,30)</f>
        <v>0</v>
      </c>
      <c r="DI6" s="0" t="n">
        <f aca="false">COUNTIF($CA$2:$CA$14,31)</f>
        <v>0</v>
      </c>
      <c r="DJ6" s="0" t="n">
        <f aca="false">COUNTIF($CA$2:$CA$14,32)</f>
        <v>0</v>
      </c>
    </row>
    <row r="7" customFormat="false" ht="16.05" hidden="false" customHeight="true" outlineLevel="0" collapsed="false">
      <c r="A7" s="2" t="s">
        <v>155</v>
      </c>
      <c r="B7" s="2" t="s">
        <v>156</v>
      </c>
      <c r="C7" s="2" t="s">
        <v>157</v>
      </c>
      <c r="D7" s="2" t="s">
        <v>80</v>
      </c>
      <c r="E7" s="11" t="s">
        <v>158</v>
      </c>
      <c r="F7" s="2" t="s">
        <v>159</v>
      </c>
      <c r="G7" s="2" t="s">
        <v>83</v>
      </c>
      <c r="H7" s="5" t="s">
        <v>160</v>
      </c>
      <c r="L7" s="2" t="s">
        <v>101</v>
      </c>
      <c r="M7" s="2" t="n">
        <f aca="false">IF(L7="partie 1 : Vrai",1,0)</f>
        <v>0</v>
      </c>
      <c r="N7" s="2" t="s">
        <v>161</v>
      </c>
      <c r="O7" s="2" t="n">
        <f aca="false">IF(N7=" partie 2 : Vrai",1,0)</f>
        <v>0</v>
      </c>
      <c r="P7" s="2" t="s">
        <v>87</v>
      </c>
      <c r="Q7" s="2" t="n">
        <f aca="false">IF(P7=" partie 3 : Vrai",1,0)</f>
        <v>1</v>
      </c>
      <c r="R7" s="2" t="s">
        <v>88</v>
      </c>
      <c r="S7" s="2" t="n">
        <f aca="false">IF(R7=" partie 4 : Faux",1,0)</f>
        <v>0</v>
      </c>
      <c r="T7" s="2" t="s">
        <v>89</v>
      </c>
      <c r="U7" s="2" t="n">
        <f aca="false">IF(T7=" partie 5 : Faux",1,0)</f>
        <v>0</v>
      </c>
      <c r="V7" s="2" t="s">
        <v>90</v>
      </c>
      <c r="W7" s="2" t="n">
        <f aca="false">IF(V7=" partie 6 : Vrai",1,0)</f>
        <v>1</v>
      </c>
      <c r="X7" s="2" t="s">
        <v>91</v>
      </c>
      <c r="Y7" s="2" t="n">
        <f aca="false">IF(X7=" partie 7 : Faux",1,0)</f>
        <v>1</v>
      </c>
      <c r="Z7" s="2" t="s">
        <v>92</v>
      </c>
      <c r="AA7" s="2" t="n">
        <f aca="false">IF(Z7=" partie 8 : Faux",1,0)</f>
        <v>1</v>
      </c>
      <c r="AB7" s="2" t="s">
        <v>93</v>
      </c>
      <c r="AC7" s="2" t="n">
        <f aca="false">IF(AB7=" partie 9 : Faux",1,0)</f>
        <v>1</v>
      </c>
      <c r="AD7" s="2" t="s">
        <v>108</v>
      </c>
      <c r="AE7" s="2" t="n">
        <f aca="false">IF(AD7=" partie 10 : Faux",1,0)</f>
        <v>0</v>
      </c>
      <c r="AF7" s="2" t="s">
        <v>95</v>
      </c>
      <c r="AG7" s="2" t="n">
        <f aca="false">IF(AF7=" partie 11 : Faux",1,0)</f>
        <v>1</v>
      </c>
      <c r="AH7" s="2" t="s">
        <v>96</v>
      </c>
      <c r="AI7" s="2" t="n">
        <f aca="false">IF(AH7=" partie 12 : Vrai",1,0)</f>
        <v>0</v>
      </c>
      <c r="AJ7" s="2" t="s">
        <v>97</v>
      </c>
      <c r="AK7" s="2" t="n">
        <f aca="false">IF(AJ7=" partie 13 : Vrai",1,0)</f>
        <v>1</v>
      </c>
      <c r="AL7" s="9" t="s">
        <v>141</v>
      </c>
      <c r="AM7" s="7" t="n">
        <v>1</v>
      </c>
      <c r="AN7" s="3" t="n">
        <f aca="false">SUM(AM7,AK7,AI7,AG7,AE7,AC7,AA7,Y7,W7,U7,S7,Q7,O7,M7)</f>
        <v>8</v>
      </c>
      <c r="AO7" s="2" t="s">
        <v>162</v>
      </c>
      <c r="AP7" s="7" t="n">
        <v>1</v>
      </c>
      <c r="AQ7" s="3" t="n">
        <f aca="false">AP7</f>
        <v>1</v>
      </c>
      <c r="AR7" s="5" t="s">
        <v>163</v>
      </c>
      <c r="AS7" s="2" t="s">
        <v>101</v>
      </c>
      <c r="AT7" s="2" t="n">
        <f aca="false">IF(AS7="partie 1 : Faux",1,0)</f>
        <v>1</v>
      </c>
      <c r="AU7" s="2" t="s">
        <v>102</v>
      </c>
      <c r="AV7" s="2" t="n">
        <f aca="false">IF(AU7=" partie 2 : Faux",1,0)</f>
        <v>0</v>
      </c>
      <c r="AW7" s="2" t="s">
        <v>164</v>
      </c>
      <c r="AX7" s="2" t="n">
        <f aca="false">IF(AW7=" partie 3 : Faux",1,0)</f>
        <v>0</v>
      </c>
      <c r="AY7" s="2" t="s">
        <v>88</v>
      </c>
      <c r="AZ7" s="2" t="n">
        <f aca="false">IF(AY7=" partie 4 : Vrai",1,0)</f>
        <v>1</v>
      </c>
      <c r="BA7" s="2" t="s">
        <v>121</v>
      </c>
      <c r="BB7" s="2" t="n">
        <f aca="false">IF(BA7=" partie 5 : Faux",1,0)</f>
        <v>1</v>
      </c>
      <c r="BC7" s="2" t="s">
        <v>105</v>
      </c>
      <c r="BD7" s="2" t="n">
        <f aca="false">IF(BC7=" partie 6 : Faux",1,0)</f>
        <v>1</v>
      </c>
      <c r="BE7" s="2" t="s">
        <v>91</v>
      </c>
      <c r="BF7" s="2" t="n">
        <f aca="false">IF(BE7=" partie 7 : Faux",1,0)</f>
        <v>1</v>
      </c>
      <c r="BG7" s="2" t="s">
        <v>106</v>
      </c>
      <c r="BH7" s="2" t="n">
        <f aca="false">IF(BG7=" partie 8 : Vrai",1,0)</f>
        <v>1</v>
      </c>
      <c r="BI7" s="2" t="s">
        <v>107</v>
      </c>
      <c r="BJ7" s="2" t="n">
        <f aca="false">IF(BI7=" partie 9 : Vrai",1,0)</f>
        <v>1</v>
      </c>
      <c r="BK7" s="2" t="s">
        <v>108</v>
      </c>
      <c r="BL7" s="2" t="n">
        <f aca="false">IF(BK7=" partie 10 : Vrai",1,0)</f>
        <v>1</v>
      </c>
      <c r="BM7" s="2" t="s">
        <v>109</v>
      </c>
      <c r="BN7" s="2" t="n">
        <f aca="false">IF(BM7=" partie 11 : Faux",1,0)</f>
        <v>0</v>
      </c>
      <c r="BO7" s="2" t="s">
        <v>96</v>
      </c>
      <c r="BP7" s="2" t="n">
        <f aca="false">IF(BO7=" partie 12 : Faux",1,0)</f>
        <v>1</v>
      </c>
      <c r="BQ7" s="2" t="s">
        <v>165</v>
      </c>
      <c r="BR7" s="2" t="n">
        <f aca="false">IF(BQ7=" partie 13 : Vrai",1,0)</f>
        <v>0</v>
      </c>
      <c r="BS7" s="2" t="s">
        <v>110</v>
      </c>
      <c r="BT7" s="2" t="n">
        <f aca="false">IF(BS7=" partie 14 : Faux",1,0)</f>
        <v>1</v>
      </c>
      <c r="BU7" s="2" t="s">
        <v>111</v>
      </c>
      <c r="BV7" s="2" t="n">
        <f aca="false">IF(BU7=" partie 15 : Vrai",1,0)</f>
        <v>1</v>
      </c>
      <c r="BW7" s="2" t="s">
        <v>112</v>
      </c>
      <c r="BX7" s="2" t="n">
        <f aca="false">IF(BW7=" partie 16 : Non",1,0)</f>
        <v>1</v>
      </c>
      <c r="BY7" s="2" t="s">
        <v>113</v>
      </c>
      <c r="BZ7" s="0" t="n">
        <f aca="false">IF(BY7=" partie 17 : Non",1,0)</f>
        <v>1</v>
      </c>
      <c r="CA7" s="3" t="n">
        <f aca="false">SUM(BZ7,BX7,BV7,BT7,BR7,BP7,BN7,BL7,BJ7,BH7,BF7,BD7,BB7,AZ7,AX7,AV7,AT7)</f>
        <v>13</v>
      </c>
      <c r="CB7" s="4" t="n">
        <f aca="false">SUM(CA7,AN7,AQ7)</f>
        <v>22</v>
      </c>
    </row>
    <row r="8" customFormat="false" ht="16.05" hidden="false" customHeight="true" outlineLevel="0" collapsed="false">
      <c r="A8" s="2" t="s">
        <v>166</v>
      </c>
      <c r="B8" s="2" t="s">
        <v>167</v>
      </c>
      <c r="C8" s="2" t="s">
        <v>168</v>
      </c>
      <c r="D8" s="2" t="s">
        <v>80</v>
      </c>
      <c r="E8" s="8" t="s">
        <v>169</v>
      </c>
      <c r="F8" s="2" t="s">
        <v>170</v>
      </c>
      <c r="G8" s="2" t="s">
        <v>83</v>
      </c>
      <c r="H8" s="5" t="s">
        <v>171</v>
      </c>
      <c r="L8" s="2" t="s">
        <v>85</v>
      </c>
      <c r="M8" s="2" t="n">
        <f aca="false">IF(L8="partie 1 : Vrai",1,0)</f>
        <v>1</v>
      </c>
      <c r="N8" s="2" t="s">
        <v>86</v>
      </c>
      <c r="O8" s="2" t="n">
        <f aca="false">IF(N8=" partie 2 : Vrai",1,0)</f>
        <v>0</v>
      </c>
      <c r="P8" s="2" t="s">
        <v>87</v>
      </c>
      <c r="Q8" s="2" t="n">
        <f aca="false">IF(P8=" partie 3 : Vrai",1,0)</f>
        <v>1</v>
      </c>
      <c r="R8" s="2" t="s">
        <v>88</v>
      </c>
      <c r="S8" s="2" t="n">
        <f aca="false">IF(R8=" partie 4 : Faux",1,0)</f>
        <v>0</v>
      </c>
      <c r="T8" s="2" t="s">
        <v>121</v>
      </c>
      <c r="U8" s="2" t="n">
        <f aca="false">IF(T8=" partie 5 : Faux",1,0)</f>
        <v>1</v>
      </c>
      <c r="V8" s="2" t="s">
        <v>90</v>
      </c>
      <c r="W8" s="2" t="n">
        <f aca="false">IF(V8=" partie 6 : Vrai",1,0)</f>
        <v>1</v>
      </c>
      <c r="X8" s="2" t="s">
        <v>91</v>
      </c>
      <c r="Y8" s="2" t="n">
        <f aca="false">IF(X8=" partie 7 : Faux",1,0)</f>
        <v>1</v>
      </c>
      <c r="Z8" s="2" t="s">
        <v>92</v>
      </c>
      <c r="AA8" s="2" t="n">
        <f aca="false">IF(Z8=" partie 8 : Faux",1,0)</f>
        <v>1</v>
      </c>
      <c r="AB8" s="2" t="s">
        <v>93</v>
      </c>
      <c r="AC8" s="2" t="n">
        <f aca="false">IF(AB8=" partie 9 : Faux",1,0)</f>
        <v>1</v>
      </c>
      <c r="AD8" s="2" t="s">
        <v>94</v>
      </c>
      <c r="AE8" s="2" t="n">
        <f aca="false">IF(AD8=" partie 10 : Faux",1,0)</f>
        <v>1</v>
      </c>
      <c r="AF8" s="2" t="s">
        <v>95</v>
      </c>
      <c r="AG8" s="2" t="n">
        <f aca="false">IF(AF8=" partie 11 : Faux",1,0)</f>
        <v>1</v>
      </c>
      <c r="AH8" s="2" t="s">
        <v>122</v>
      </c>
      <c r="AI8" s="2" t="n">
        <f aca="false">IF(AH8=" partie 12 : Vrai",1,0)</f>
        <v>1</v>
      </c>
      <c r="AJ8" s="2" t="s">
        <v>97</v>
      </c>
      <c r="AK8" s="2" t="n">
        <f aca="false">IF(AJ8=" partie 13 : Vrai",1,0)</f>
        <v>1</v>
      </c>
      <c r="AL8" s="2" t="s">
        <v>98</v>
      </c>
      <c r="AM8" s="7" t="n">
        <v>0</v>
      </c>
      <c r="AN8" s="3" t="n">
        <f aca="false">SUM(AM8,AK8,AI8,AG8,AE8,AC8,AA8,Y8,W8,U8,S8,Q8,O8,M8)</f>
        <v>11</v>
      </c>
      <c r="AO8" s="2" t="s">
        <v>99</v>
      </c>
      <c r="AP8" s="2" t="n">
        <v>0</v>
      </c>
      <c r="AQ8" s="3" t="n">
        <f aca="false">AP8</f>
        <v>0</v>
      </c>
      <c r="AR8" s="5" t="s">
        <v>172</v>
      </c>
      <c r="AS8" s="2" t="s">
        <v>101</v>
      </c>
      <c r="AT8" s="2" t="n">
        <f aca="false">IF(AS8="partie 1 : Faux",1,0)</f>
        <v>1</v>
      </c>
      <c r="AU8" s="2" t="s">
        <v>102</v>
      </c>
      <c r="AV8" s="2" t="n">
        <f aca="false">IF(AU8=" partie 2 : Faux",1,0)</f>
        <v>0</v>
      </c>
      <c r="AW8" s="2" t="s">
        <v>103</v>
      </c>
      <c r="AX8" s="2" t="n">
        <f aca="false">IF(AW8=" partie 3 : Faux",1,0)</f>
        <v>1</v>
      </c>
      <c r="AY8" s="2" t="s">
        <v>88</v>
      </c>
      <c r="AZ8" s="2" t="n">
        <f aca="false">IF(AY8=" partie 4 : Vrai",1,0)</f>
        <v>1</v>
      </c>
      <c r="BA8" s="2" t="s">
        <v>89</v>
      </c>
      <c r="BB8" s="2" t="n">
        <f aca="false">IF(BA8=" partie 5 : Faux",1,0)</f>
        <v>0</v>
      </c>
      <c r="BC8" s="2" t="s">
        <v>105</v>
      </c>
      <c r="BD8" s="2" t="n">
        <f aca="false">IF(BC8=" partie 6 : Faux",1,0)</f>
        <v>1</v>
      </c>
      <c r="BE8" s="2" t="s">
        <v>91</v>
      </c>
      <c r="BF8" s="2" t="n">
        <f aca="false">IF(BE8=" partie 7 : Faux",1,0)</f>
        <v>1</v>
      </c>
      <c r="BG8" s="2" t="s">
        <v>106</v>
      </c>
      <c r="BH8" s="2" t="n">
        <f aca="false">IF(BG8=" partie 8 : Vrai",1,0)</f>
        <v>1</v>
      </c>
      <c r="BI8" s="2" t="s">
        <v>107</v>
      </c>
      <c r="BJ8" s="2" t="n">
        <f aca="false">IF(BI8=" partie 9 : Vrai",1,0)</f>
        <v>1</v>
      </c>
      <c r="BK8" s="2" t="s">
        <v>108</v>
      </c>
      <c r="BL8" s="2" t="n">
        <f aca="false">IF(BK8=" partie 10 : Vrai",1,0)</f>
        <v>1</v>
      </c>
      <c r="BM8" s="2" t="s">
        <v>109</v>
      </c>
      <c r="BN8" s="2" t="n">
        <f aca="false">IF(BM8=" partie 11 : Faux",1,0)</f>
        <v>0</v>
      </c>
      <c r="BO8" s="2" t="s">
        <v>122</v>
      </c>
      <c r="BP8" s="2" t="n">
        <f aca="false">IF(BO8=" partie 12 : Faux",1,0)</f>
        <v>0</v>
      </c>
      <c r="BQ8" s="2" t="s">
        <v>97</v>
      </c>
      <c r="BR8" s="2" t="n">
        <f aca="false">IF(BQ8=" partie 13 : Vrai",1,0)</f>
        <v>1</v>
      </c>
      <c r="BS8" s="2" t="s">
        <v>110</v>
      </c>
      <c r="BT8" s="2" t="n">
        <f aca="false">IF(BS8=" partie 14 : Faux",1,0)</f>
        <v>1</v>
      </c>
      <c r="BU8" s="2" t="s">
        <v>111</v>
      </c>
      <c r="BV8" s="2" t="n">
        <f aca="false">IF(BU8=" partie 15 : Vrai",1,0)</f>
        <v>1</v>
      </c>
      <c r="BW8" s="2" t="s">
        <v>112</v>
      </c>
      <c r="BX8" s="2" t="n">
        <f aca="false">IF(BW8=" partie 16 : Non",1,0)</f>
        <v>1</v>
      </c>
      <c r="BY8" s="2" t="s">
        <v>113</v>
      </c>
      <c r="BZ8" s="0" t="n">
        <f aca="false">IF(BY8=" partie 17 : Non",1,0)</f>
        <v>1</v>
      </c>
      <c r="CA8" s="3" t="n">
        <f aca="false">SUM(BZ8,BX8,BV8,BT8,BR8,BP8,BN8,BL8,BJ8,BH8,BF8,BD8,BB8,AZ8,AX8,AV8,AT8)</f>
        <v>13</v>
      </c>
      <c r="CB8" s="4" t="n">
        <f aca="false">SUM(CA8,AN8,AQ8)</f>
        <v>24</v>
      </c>
    </row>
    <row r="9" customFormat="false" ht="16.05" hidden="false" customHeight="true" outlineLevel="0" collapsed="false">
      <c r="A9" s="2" t="s">
        <v>173</v>
      </c>
      <c r="B9" s="2" t="s">
        <v>174</v>
      </c>
      <c r="C9" s="2" t="s">
        <v>175</v>
      </c>
      <c r="D9" s="2" t="s">
        <v>80</v>
      </c>
      <c r="E9" s="8" t="s">
        <v>176</v>
      </c>
      <c r="F9" s="2" t="s">
        <v>177</v>
      </c>
      <c r="G9" s="2" t="s">
        <v>83</v>
      </c>
      <c r="H9" s="5" t="s">
        <v>178</v>
      </c>
      <c r="L9" s="2" t="s">
        <v>101</v>
      </c>
      <c r="M9" s="2" t="n">
        <f aca="false">IF(L9="partie 1 : Vrai",1,0)</f>
        <v>0</v>
      </c>
      <c r="N9" s="2" t="s">
        <v>102</v>
      </c>
      <c r="O9" s="2" t="n">
        <f aca="false">IF(N9=" partie 2 : Vrai",1,0)</f>
        <v>1</v>
      </c>
      <c r="P9" s="2" t="s">
        <v>87</v>
      </c>
      <c r="Q9" s="2" t="n">
        <f aca="false">IF(P9=" partie 3 : Vrai",1,0)</f>
        <v>1</v>
      </c>
      <c r="R9" s="2" t="s">
        <v>120</v>
      </c>
      <c r="S9" s="2" t="n">
        <f aca="false">IF(R9=" partie 4 : Faux",1,0)</f>
        <v>1</v>
      </c>
      <c r="T9" s="2" t="s">
        <v>89</v>
      </c>
      <c r="U9" s="2" t="n">
        <f aca="false">IF(T9=" partie 5 : Faux",1,0)</f>
        <v>0</v>
      </c>
      <c r="V9" s="2" t="s">
        <v>90</v>
      </c>
      <c r="W9" s="2" t="n">
        <f aca="false">IF(V9=" partie 6 : Vrai",1,0)</f>
        <v>1</v>
      </c>
      <c r="X9" s="2" t="s">
        <v>91</v>
      </c>
      <c r="Y9" s="2" t="n">
        <f aca="false">IF(X9=" partie 7 : Faux",1,0)</f>
        <v>1</v>
      </c>
      <c r="Z9" s="2" t="s">
        <v>92</v>
      </c>
      <c r="AA9" s="2" t="n">
        <f aca="false">IF(Z9=" partie 8 : Faux",1,0)</f>
        <v>1</v>
      </c>
      <c r="AB9" s="2" t="s">
        <v>93</v>
      </c>
      <c r="AC9" s="2" t="n">
        <f aca="false">IF(AB9=" partie 9 : Faux",1,0)</f>
        <v>1</v>
      </c>
      <c r="AD9" s="2" t="s">
        <v>94</v>
      </c>
      <c r="AE9" s="2" t="n">
        <f aca="false">IF(AD9=" partie 10 : Faux",1,0)</f>
        <v>1</v>
      </c>
      <c r="AF9" s="2" t="s">
        <v>95</v>
      </c>
      <c r="AG9" s="2" t="n">
        <f aca="false">IF(AF9=" partie 11 : Faux",1,0)</f>
        <v>1</v>
      </c>
      <c r="AH9" s="2" t="s">
        <v>122</v>
      </c>
      <c r="AI9" s="2" t="n">
        <f aca="false">IF(AH9=" partie 12 : Vrai",1,0)</f>
        <v>1</v>
      </c>
      <c r="AJ9" s="2" t="s">
        <v>97</v>
      </c>
      <c r="AK9" s="2" t="n">
        <f aca="false">IF(AJ9=" partie 13 : Vrai",1,0)</f>
        <v>1</v>
      </c>
      <c r="AL9" s="9" t="s">
        <v>123</v>
      </c>
      <c r="AM9" s="2" t="n">
        <v>0</v>
      </c>
      <c r="AN9" s="3" t="n">
        <f aca="false">SUM(AM9,AK9,AI9,AG9,AE9,AC9,AA9,Y9,W9,U9,S9,Q9,O9,M9)</f>
        <v>11</v>
      </c>
      <c r="AO9" s="2" t="s">
        <v>99</v>
      </c>
      <c r="AP9" s="2" t="n">
        <v>0</v>
      </c>
      <c r="AQ9" s="3" t="n">
        <f aca="false">AP9</f>
        <v>0</v>
      </c>
      <c r="AR9" s="5" t="s">
        <v>179</v>
      </c>
      <c r="AS9" s="2" t="s">
        <v>125</v>
      </c>
      <c r="AT9" s="2" t="n">
        <f aca="false">IF(AS9="partie 1 : Faux",1,0)</f>
        <v>0</v>
      </c>
      <c r="AU9" s="2" t="s">
        <v>86</v>
      </c>
      <c r="AV9" s="2" t="n">
        <f aca="false">IF(AU9=" partie 2 : Faux",1,0)</f>
        <v>1</v>
      </c>
      <c r="AW9" s="2" t="s">
        <v>103</v>
      </c>
      <c r="AX9" s="2" t="n">
        <f aca="false">IF(AW9=" partie 3 : Faux",1,0)</f>
        <v>1</v>
      </c>
      <c r="AY9" s="2" t="s">
        <v>104</v>
      </c>
      <c r="AZ9" s="2" t="n">
        <f aca="false">IF(AY9=" partie 4 : Vrai",1,0)</f>
        <v>0</v>
      </c>
      <c r="BA9" s="2" t="s">
        <v>153</v>
      </c>
      <c r="BB9" s="2" t="n">
        <f aca="false">IF(BA9=" partie 5 : Faux",1,0)</f>
        <v>0</v>
      </c>
      <c r="BC9" s="2" t="s">
        <v>105</v>
      </c>
      <c r="BD9" s="2" t="n">
        <f aca="false">IF(BC9=" partie 6 : Faux",1,0)</f>
        <v>1</v>
      </c>
      <c r="BE9" s="2" t="s">
        <v>91</v>
      </c>
      <c r="BF9" s="2" t="n">
        <f aca="false">IF(BE9=" partie 7 : Faux",1,0)</f>
        <v>1</v>
      </c>
      <c r="BG9" s="2" t="s">
        <v>106</v>
      </c>
      <c r="BH9" s="2" t="n">
        <f aca="false">IF(BG9=" partie 8 : Vrai",1,0)</f>
        <v>1</v>
      </c>
      <c r="BI9" s="2" t="s">
        <v>107</v>
      </c>
      <c r="BJ9" s="2" t="n">
        <f aca="false">IF(BI9=" partie 9 : Vrai",1,0)</f>
        <v>1</v>
      </c>
      <c r="BK9" s="2" t="s">
        <v>108</v>
      </c>
      <c r="BL9" s="2" t="n">
        <f aca="false">IF(BK9=" partie 10 : Vrai",1,0)</f>
        <v>1</v>
      </c>
      <c r="BM9" s="2" t="s">
        <v>95</v>
      </c>
      <c r="BN9" s="2" t="n">
        <f aca="false">IF(BM9=" partie 11 : Faux",1,0)</f>
        <v>1</v>
      </c>
      <c r="BO9" s="2" t="s">
        <v>96</v>
      </c>
      <c r="BP9" s="2" t="n">
        <f aca="false">IF(BO9=" partie 12 : Faux",1,0)</f>
        <v>1</v>
      </c>
      <c r="BQ9" s="2" t="s">
        <v>97</v>
      </c>
      <c r="BR9" s="2" t="n">
        <f aca="false">IF(BQ9=" partie 13 : Vrai",1,0)</f>
        <v>1</v>
      </c>
      <c r="BS9" s="2" t="s">
        <v>110</v>
      </c>
      <c r="BT9" s="2" t="n">
        <f aca="false">IF(BS9=" partie 14 : Faux",1,0)</f>
        <v>1</v>
      </c>
      <c r="BU9" s="2" t="s">
        <v>111</v>
      </c>
      <c r="BV9" s="2" t="n">
        <f aca="false">IF(BU9=" partie 15 : Vrai",1,0)</f>
        <v>1</v>
      </c>
      <c r="BW9" s="2" t="s">
        <v>112</v>
      </c>
      <c r="BX9" s="2" t="n">
        <f aca="false">IF(BW9=" partie 16 : Non",1,0)</f>
        <v>1</v>
      </c>
      <c r="BY9" s="2" t="s">
        <v>113</v>
      </c>
      <c r="BZ9" s="0" t="n">
        <f aca="false">IF(BY9=" partie 17 : Non",1,0)</f>
        <v>1</v>
      </c>
      <c r="CA9" s="3" t="n">
        <f aca="false">SUM(BZ9,BX9,BV9,BT9,BR9,BP9,BN9,BL9,BJ9,BH9,BF9,BD9,BB9,AZ9,AX9,AV9,AT9)</f>
        <v>14</v>
      </c>
      <c r="CB9" s="4" t="n">
        <f aca="false">SUM(CA9,AN9,AQ9)</f>
        <v>25</v>
      </c>
    </row>
    <row r="10" customFormat="false" ht="16.05" hidden="false" customHeight="true" outlineLevel="0" collapsed="false">
      <c r="A10" s="2" t="s">
        <v>180</v>
      </c>
      <c r="B10" s="2" t="s">
        <v>181</v>
      </c>
      <c r="C10" s="2" t="s">
        <v>182</v>
      </c>
      <c r="D10" s="2" t="s">
        <v>80</v>
      </c>
      <c r="E10" s="8" t="s">
        <v>183</v>
      </c>
      <c r="F10" s="2" t="s">
        <v>184</v>
      </c>
      <c r="G10" s="2" t="s">
        <v>83</v>
      </c>
      <c r="H10" s="5" t="s">
        <v>185</v>
      </c>
      <c r="L10" s="2" t="s">
        <v>85</v>
      </c>
      <c r="M10" s="2" t="n">
        <f aca="false">IF(L10="partie 1 : Vrai",1,0)</f>
        <v>1</v>
      </c>
      <c r="N10" s="2" t="s">
        <v>161</v>
      </c>
      <c r="O10" s="2" t="n">
        <f aca="false">IF(N10=" partie 2 : Vrai",1,0)</f>
        <v>0</v>
      </c>
      <c r="P10" s="2" t="s">
        <v>87</v>
      </c>
      <c r="Q10" s="2" t="n">
        <f aca="false">IF(P10=" partie 3 : Vrai",1,0)</f>
        <v>1</v>
      </c>
      <c r="R10" s="2" t="s">
        <v>88</v>
      </c>
      <c r="S10" s="2" t="n">
        <f aca="false">IF(R10=" partie 4 : Faux",1,0)</f>
        <v>0</v>
      </c>
      <c r="T10" s="2" t="s">
        <v>89</v>
      </c>
      <c r="U10" s="2" t="n">
        <f aca="false">IF(T10=" partie 5 : Faux",1,0)</f>
        <v>0</v>
      </c>
      <c r="V10" s="2" t="s">
        <v>90</v>
      </c>
      <c r="W10" s="2" t="n">
        <f aca="false">IF(V10=" partie 6 : Vrai",1,0)</f>
        <v>1</v>
      </c>
      <c r="X10" s="2" t="s">
        <v>91</v>
      </c>
      <c r="Y10" s="2" t="n">
        <f aca="false">IF(X10=" partie 7 : Faux",1,0)</f>
        <v>1</v>
      </c>
      <c r="Z10" s="2" t="s">
        <v>92</v>
      </c>
      <c r="AA10" s="2" t="n">
        <f aca="false">IF(Z10=" partie 8 : Faux",1,0)</f>
        <v>1</v>
      </c>
      <c r="AB10" s="2" t="s">
        <v>93</v>
      </c>
      <c r="AC10" s="2" t="n">
        <f aca="false">IF(AB10=" partie 9 : Faux",1,0)</f>
        <v>1</v>
      </c>
      <c r="AD10" s="2" t="s">
        <v>94</v>
      </c>
      <c r="AE10" s="2" t="n">
        <f aca="false">IF(AD10=" partie 10 : Faux",1,0)</f>
        <v>1</v>
      </c>
      <c r="AF10" s="2" t="s">
        <v>95</v>
      </c>
      <c r="AG10" s="2" t="n">
        <f aca="false">IF(AF10=" partie 11 : Faux",1,0)</f>
        <v>1</v>
      </c>
      <c r="AH10" s="2" t="s">
        <v>122</v>
      </c>
      <c r="AI10" s="2" t="n">
        <f aca="false">IF(AH10=" partie 12 : Vrai",1,0)</f>
        <v>1</v>
      </c>
      <c r="AJ10" s="2" t="s">
        <v>97</v>
      </c>
      <c r="AK10" s="2" t="n">
        <f aca="false">IF(AJ10=" partie 13 : Vrai",1,0)</f>
        <v>1</v>
      </c>
      <c r="AL10" s="9" t="s">
        <v>186</v>
      </c>
      <c r="AM10" s="7" t="n">
        <v>0</v>
      </c>
      <c r="AN10" s="3" t="n">
        <f aca="false">SUM(AM10,AK10,AI10,AG10,AE10,AC10,AA10,Y10,W10,U10,S10,Q10,O10,M10)</f>
        <v>10</v>
      </c>
      <c r="AO10" s="2" t="s">
        <v>99</v>
      </c>
      <c r="AP10" s="2" t="n">
        <v>0</v>
      </c>
      <c r="AQ10" s="3" t="n">
        <f aca="false">AP10</f>
        <v>0</v>
      </c>
      <c r="AR10" s="5" t="s">
        <v>187</v>
      </c>
      <c r="AS10" s="2" t="s">
        <v>101</v>
      </c>
      <c r="AT10" s="2" t="n">
        <f aca="false">IF(AS10="partie 1 : Faux",1,0)</f>
        <v>1</v>
      </c>
      <c r="AU10" s="2" t="s">
        <v>86</v>
      </c>
      <c r="AV10" s="2" t="n">
        <f aca="false">IF(AU10=" partie 2 : Faux",1,0)</f>
        <v>1</v>
      </c>
      <c r="AW10" s="2" t="s">
        <v>103</v>
      </c>
      <c r="AX10" s="2" t="n">
        <f aca="false">IF(AW10=" partie 3 : Faux",1,0)</f>
        <v>1</v>
      </c>
      <c r="AY10" s="2" t="s">
        <v>104</v>
      </c>
      <c r="AZ10" s="2" t="n">
        <f aca="false">IF(AY10=" partie 4 : Vrai",1,0)</f>
        <v>0</v>
      </c>
      <c r="BA10" s="2" t="s">
        <v>153</v>
      </c>
      <c r="BB10" s="2" t="n">
        <f aca="false">IF(BA10=" partie 5 : Faux",1,0)</f>
        <v>0</v>
      </c>
      <c r="BC10" s="2" t="s">
        <v>90</v>
      </c>
      <c r="BD10" s="2" t="n">
        <f aca="false">IF(BC10=" partie 6 : Faux",1,0)</f>
        <v>0</v>
      </c>
      <c r="BE10" s="2" t="s">
        <v>91</v>
      </c>
      <c r="BF10" s="2" t="n">
        <f aca="false">IF(BE10=" partie 7 : Faux",1,0)</f>
        <v>1</v>
      </c>
      <c r="BG10" s="2" t="s">
        <v>106</v>
      </c>
      <c r="BH10" s="2" t="n">
        <f aca="false">IF(BG10=" partie 8 : Vrai",1,0)</f>
        <v>1</v>
      </c>
      <c r="BI10" s="2" t="s">
        <v>93</v>
      </c>
      <c r="BJ10" s="2" t="n">
        <f aca="false">IF(BI10=" partie 9 : Vrai",1,0)</f>
        <v>0</v>
      </c>
      <c r="BK10" s="2" t="s">
        <v>108</v>
      </c>
      <c r="BL10" s="2" t="n">
        <f aca="false">IF(BK10=" partie 10 : Vrai",1,0)</f>
        <v>1</v>
      </c>
      <c r="BM10" s="2" t="s">
        <v>109</v>
      </c>
      <c r="BN10" s="2" t="n">
        <f aca="false">IF(BM10=" partie 11 : Faux",1,0)</f>
        <v>0</v>
      </c>
      <c r="BO10" s="2" t="s">
        <v>122</v>
      </c>
      <c r="BP10" s="2" t="n">
        <f aca="false">IF(BO10=" partie 12 : Faux",1,0)</f>
        <v>0</v>
      </c>
      <c r="BQ10" s="2" t="s">
        <v>97</v>
      </c>
      <c r="BR10" s="2" t="n">
        <f aca="false">IF(BQ10=" partie 13 : Vrai",1,0)</f>
        <v>1</v>
      </c>
      <c r="BS10" s="2" t="s">
        <v>110</v>
      </c>
      <c r="BT10" s="2" t="n">
        <f aca="false">IF(BS10=" partie 14 : Faux",1,0)</f>
        <v>1</v>
      </c>
      <c r="BU10" s="2" t="s">
        <v>111</v>
      </c>
      <c r="BV10" s="2" t="n">
        <f aca="false">IF(BU10=" partie 15 : Vrai",1,0)</f>
        <v>1</v>
      </c>
      <c r="BW10" s="2" t="s">
        <v>112</v>
      </c>
      <c r="BX10" s="2" t="n">
        <f aca="false">IF(BW10=" partie 16 : Non",1,0)</f>
        <v>1</v>
      </c>
      <c r="BY10" s="2" t="s">
        <v>113</v>
      </c>
      <c r="BZ10" s="0" t="n">
        <f aca="false">IF(BY10=" partie 17 : Non",1,0)</f>
        <v>1</v>
      </c>
      <c r="CA10" s="3" t="n">
        <f aca="false">SUM(BZ10,BX10,BV10,BT10,BR10,BP10,BN10,BL10,BJ10,BH10,BF10,BD10,BB10,AZ10,AX10,AV10,AT10)</f>
        <v>11</v>
      </c>
      <c r="CB10" s="4" t="n">
        <f aca="false">SUM(CA10,AN10,AQ10)</f>
        <v>21</v>
      </c>
      <c r="CC10" s="0" t="s">
        <v>188</v>
      </c>
      <c r="CD10" s="0" t="s">
        <v>189</v>
      </c>
      <c r="CE10" s="0" t="s">
        <v>190</v>
      </c>
      <c r="CF10" s="0" t="s">
        <v>191</v>
      </c>
      <c r="CG10" s="0" t="s">
        <v>192</v>
      </c>
      <c r="CH10" s="0" t="s">
        <v>193</v>
      </c>
      <c r="CI10" s="0" t="s">
        <v>194</v>
      </c>
      <c r="CJ10" s="0" t="s">
        <v>195</v>
      </c>
      <c r="CK10" s="0" t="s">
        <v>196</v>
      </c>
      <c r="CL10" s="0" t="s">
        <v>197</v>
      </c>
      <c r="CM10" s="0" t="s">
        <v>198</v>
      </c>
      <c r="CN10" s="0" t="s">
        <v>199</v>
      </c>
      <c r="CO10" s="0" t="s">
        <v>200</v>
      </c>
      <c r="CP10" s="0" t="s">
        <v>201</v>
      </c>
      <c r="CQ10" s="0" t="s">
        <v>202</v>
      </c>
      <c r="CR10" s="0" t="s">
        <v>203</v>
      </c>
      <c r="CS10" s="0" t="s">
        <v>204</v>
      </c>
      <c r="CT10" s="0" t="s">
        <v>205</v>
      </c>
      <c r="CU10" s="0" t="s">
        <v>206</v>
      </c>
      <c r="CV10" s="0" t="s">
        <v>207</v>
      </c>
      <c r="CW10" s="0" t="s">
        <v>208</v>
      </c>
      <c r="CX10" s="0" t="s">
        <v>209</v>
      </c>
      <c r="CY10" s="0" t="s">
        <v>210</v>
      </c>
      <c r="CZ10" s="0" t="s">
        <v>211</v>
      </c>
      <c r="DA10" s="0" t="s">
        <v>212</v>
      </c>
      <c r="DB10" s="0" t="s">
        <v>213</v>
      </c>
      <c r="DC10" s="0" t="s">
        <v>214</v>
      </c>
      <c r="DD10" s="0" t="s">
        <v>215</v>
      </c>
      <c r="DE10" s="0" t="s">
        <v>216</v>
      </c>
      <c r="DF10" s="0" t="s">
        <v>217</v>
      </c>
      <c r="DG10" s="0" t="s">
        <v>218</v>
      </c>
      <c r="DH10" s="0" t="s">
        <v>219</v>
      </c>
      <c r="DI10" s="0" t="s">
        <v>220</v>
      </c>
    </row>
    <row r="11" customFormat="false" ht="16.05" hidden="false" customHeight="true" outlineLevel="0" collapsed="false">
      <c r="A11" s="2" t="s">
        <v>221</v>
      </c>
      <c r="B11" s="2" t="s">
        <v>222</v>
      </c>
      <c r="C11" s="2" t="s">
        <v>223</v>
      </c>
      <c r="D11" s="2" t="s">
        <v>80</v>
      </c>
      <c r="E11" s="8" t="s">
        <v>224</v>
      </c>
      <c r="F11" s="2" t="s">
        <v>139</v>
      </c>
      <c r="G11" s="2" t="s">
        <v>83</v>
      </c>
      <c r="H11" s="5" t="s">
        <v>225</v>
      </c>
      <c r="L11" s="2" t="s">
        <v>125</v>
      </c>
      <c r="M11" s="2" t="n">
        <f aca="false">IF(L11="partie 1 : Vrai",1,0)</f>
        <v>0</v>
      </c>
      <c r="N11" s="2" t="s">
        <v>161</v>
      </c>
      <c r="O11" s="2" t="n">
        <f aca="false">IF(N11=" partie 2 : Vrai",1,0)</f>
        <v>0</v>
      </c>
      <c r="P11" s="2" t="s">
        <v>87</v>
      </c>
      <c r="Q11" s="2" t="n">
        <f aca="false">IF(P11=" partie 3 : Vrai",1,0)</f>
        <v>1</v>
      </c>
      <c r="R11" s="2" t="s">
        <v>120</v>
      </c>
      <c r="S11" s="2" t="n">
        <f aca="false">IF(R11=" partie 4 : Faux",1,0)</f>
        <v>1</v>
      </c>
      <c r="T11" s="2" t="s">
        <v>89</v>
      </c>
      <c r="U11" s="2" t="n">
        <f aca="false">IF(T11=" partie 5 : Faux",1,0)</f>
        <v>0</v>
      </c>
      <c r="V11" s="2" t="s">
        <v>90</v>
      </c>
      <c r="W11" s="2" t="n">
        <f aca="false">IF(V11=" partie 6 : Vrai",1,0)</f>
        <v>1</v>
      </c>
      <c r="X11" s="2" t="s">
        <v>91</v>
      </c>
      <c r="Y11" s="2" t="n">
        <f aca="false">IF(X11=" partie 7 : Faux",1,0)</f>
        <v>1</v>
      </c>
      <c r="Z11" s="2" t="s">
        <v>92</v>
      </c>
      <c r="AA11" s="2" t="n">
        <f aca="false">IF(Z11=" partie 8 : Faux",1,0)</f>
        <v>1</v>
      </c>
      <c r="AB11" s="2" t="s">
        <v>93</v>
      </c>
      <c r="AC11" s="2" t="n">
        <f aca="false">IF(AB11=" partie 9 : Faux",1,0)</f>
        <v>1</v>
      </c>
      <c r="AD11" s="2" t="s">
        <v>94</v>
      </c>
      <c r="AE11" s="2" t="n">
        <f aca="false">IF(AD11=" partie 10 : Faux",1,0)</f>
        <v>1</v>
      </c>
      <c r="AF11" s="2" t="s">
        <v>95</v>
      </c>
      <c r="AG11" s="2" t="n">
        <f aca="false">IF(AF11=" partie 11 : Faux",1,0)</f>
        <v>1</v>
      </c>
      <c r="AH11" s="2" t="s">
        <v>122</v>
      </c>
      <c r="AI11" s="2" t="n">
        <f aca="false">IF(AH11=" partie 12 : Vrai",1,0)</f>
        <v>1</v>
      </c>
      <c r="AJ11" s="2" t="s">
        <v>97</v>
      </c>
      <c r="AK11" s="2" t="n">
        <f aca="false">IF(AJ11=" partie 13 : Vrai",1,0)</f>
        <v>1</v>
      </c>
      <c r="AL11" s="9" t="s">
        <v>141</v>
      </c>
      <c r="AM11" s="7" t="n">
        <v>1</v>
      </c>
      <c r="AN11" s="3" t="n">
        <f aca="false">SUM(AM11,AK11,AI11,AG11,AE11,AC11,AA11,Y11,W11,U11,S11,Q11,O11,M11)</f>
        <v>11</v>
      </c>
      <c r="AO11" s="2" t="s">
        <v>99</v>
      </c>
      <c r="AP11" s="2" t="n">
        <v>0</v>
      </c>
      <c r="AQ11" s="3" t="n">
        <f aca="false">AP11</f>
        <v>0</v>
      </c>
      <c r="AR11" s="5" t="s">
        <v>226</v>
      </c>
      <c r="AS11" s="2" t="s">
        <v>101</v>
      </c>
      <c r="AT11" s="2" t="n">
        <f aca="false">IF(AS11="partie 1 : Faux",1,0)</f>
        <v>1</v>
      </c>
      <c r="AU11" s="2" t="s">
        <v>102</v>
      </c>
      <c r="AV11" s="2" t="n">
        <f aca="false">IF(AU11=" partie 2 : Faux",1,0)</f>
        <v>0</v>
      </c>
      <c r="AW11" s="2" t="s">
        <v>103</v>
      </c>
      <c r="AX11" s="2" t="n">
        <f aca="false">IF(AW11=" partie 3 : Faux",1,0)</f>
        <v>1</v>
      </c>
      <c r="AY11" s="2" t="s">
        <v>88</v>
      </c>
      <c r="AZ11" s="2" t="n">
        <f aca="false">IF(AY11=" partie 4 : Vrai",1,0)</f>
        <v>1</v>
      </c>
      <c r="BA11" s="2" t="s">
        <v>89</v>
      </c>
      <c r="BB11" s="2" t="n">
        <f aca="false">IF(BA11=" partie 5 : Faux",1,0)</f>
        <v>0</v>
      </c>
      <c r="BC11" s="2" t="s">
        <v>105</v>
      </c>
      <c r="BD11" s="2" t="n">
        <f aca="false">IF(BC11=" partie 6 : Faux",1,0)</f>
        <v>1</v>
      </c>
      <c r="BE11" s="2" t="s">
        <v>91</v>
      </c>
      <c r="BF11" s="2" t="n">
        <f aca="false">IF(BE11=" partie 7 : Faux",1,0)</f>
        <v>1</v>
      </c>
      <c r="BG11" s="2" t="s">
        <v>106</v>
      </c>
      <c r="BH11" s="2" t="n">
        <f aca="false">IF(BG11=" partie 8 : Vrai",1,0)</f>
        <v>1</v>
      </c>
      <c r="BI11" s="2" t="s">
        <v>107</v>
      </c>
      <c r="BJ11" s="2" t="n">
        <f aca="false">IF(BI11=" partie 9 : Vrai",1,0)</f>
        <v>1</v>
      </c>
      <c r="BK11" s="2" t="s">
        <v>108</v>
      </c>
      <c r="BL11" s="2" t="n">
        <f aca="false">IF(BK11=" partie 10 : Vrai",1,0)</f>
        <v>1</v>
      </c>
      <c r="BM11" s="2" t="s">
        <v>109</v>
      </c>
      <c r="BN11" s="2" t="n">
        <f aca="false">IF(BM11=" partie 11 : Faux",1,0)</f>
        <v>0</v>
      </c>
      <c r="BO11" s="2" t="s">
        <v>96</v>
      </c>
      <c r="BP11" s="2" t="n">
        <f aca="false">IF(BO11=" partie 12 : Faux",1,0)</f>
        <v>1</v>
      </c>
      <c r="BQ11" s="2" t="s">
        <v>97</v>
      </c>
      <c r="BR11" s="2" t="n">
        <f aca="false">IF(BQ11=" partie 13 : Vrai",1,0)</f>
        <v>1</v>
      </c>
      <c r="BS11" s="2" t="s">
        <v>110</v>
      </c>
      <c r="BT11" s="2" t="n">
        <f aca="false">IF(BS11=" partie 14 : Faux",1,0)</f>
        <v>1</v>
      </c>
      <c r="BU11" s="2" t="s">
        <v>111</v>
      </c>
      <c r="BV11" s="2" t="n">
        <f aca="false">IF(BU11=" partie 15 : Vrai",1,0)</f>
        <v>1</v>
      </c>
      <c r="BW11" s="2" t="s">
        <v>112</v>
      </c>
      <c r="BX11" s="2" t="n">
        <f aca="false">IF(BW11=" partie 16 : Non",1,0)</f>
        <v>1</v>
      </c>
      <c r="BY11" s="2" t="s">
        <v>113</v>
      </c>
      <c r="BZ11" s="0" t="n">
        <f aca="false">IF(BY11=" partie 17 : Non",1,0)</f>
        <v>1</v>
      </c>
      <c r="CA11" s="3" t="n">
        <f aca="false">SUM(BZ11,BX11,BV11,BT11,BR11,BP11,BN11,BL11,BJ11,BH11,BF11,BD11,BB11,AZ11,AX11,AV11,AT11)</f>
        <v>14</v>
      </c>
      <c r="CB11" s="4" t="n">
        <f aca="false">SUM(CA11,AN11,AQ11)</f>
        <v>25</v>
      </c>
      <c r="CC11" s="0" t="s">
        <v>227</v>
      </c>
      <c r="CD11" s="12" t="n">
        <v>51.2907608695652</v>
      </c>
      <c r="CE11" s="13" t="n">
        <v>77.3777173913043</v>
      </c>
      <c r="CF11" s="13" t="n">
        <v>91.6440217391304</v>
      </c>
      <c r="CG11" s="12" t="n">
        <v>75.4076086956522</v>
      </c>
      <c r="CH11" s="14" t="n">
        <v>76.6304347826087</v>
      </c>
      <c r="CI11" s="12" t="n">
        <v>91.3722826086957</v>
      </c>
      <c r="CJ11" s="12" t="n">
        <v>89.1983695652174</v>
      </c>
      <c r="CK11" s="13" t="n">
        <v>95.991847826087</v>
      </c>
      <c r="CL11" s="13" t="n">
        <v>94.8369565217391</v>
      </c>
      <c r="CM11" s="12" t="n">
        <v>87.5</v>
      </c>
      <c r="CN11" s="13" t="n">
        <v>94.3614130434783</v>
      </c>
      <c r="CO11" s="12" t="n">
        <v>79.5516304347826</v>
      </c>
      <c r="CP11" s="13" t="n">
        <v>95.9239130434783</v>
      </c>
      <c r="CQ11" s="14" t="n">
        <v>48.9809782608696</v>
      </c>
      <c r="CR11" s="14" t="n">
        <v>34.7146739130435</v>
      </c>
      <c r="CS11" s="14" t="n">
        <v>57.6086956521739</v>
      </c>
      <c r="CT11" s="14" t="n">
        <v>66.1684782608696</v>
      </c>
      <c r="CU11" s="13" t="n">
        <v>96.0597826086957</v>
      </c>
      <c r="CV11" s="14" t="n">
        <v>40.0815217391304</v>
      </c>
      <c r="CW11" s="14" t="n">
        <v>20.5842391304348</v>
      </c>
      <c r="CX11" s="14" t="n">
        <v>61.5489130434783</v>
      </c>
      <c r="CY11" s="12" t="n">
        <v>95.5842391304348</v>
      </c>
      <c r="CZ11" s="13" t="n">
        <v>94.429347826087</v>
      </c>
      <c r="DA11" s="12" t="n">
        <v>91.3722826086957</v>
      </c>
      <c r="DB11" s="13" t="n">
        <v>96.9429347826087</v>
      </c>
      <c r="DC11" s="14" t="n">
        <v>40.2853260869565</v>
      </c>
      <c r="DD11" s="13" t="n">
        <v>93.2744565217391</v>
      </c>
      <c r="DE11" s="14" t="n">
        <v>73.3695652173913</v>
      </c>
      <c r="DF11" s="14" t="n">
        <v>94.7010869565217</v>
      </c>
      <c r="DG11" s="13" t="n">
        <v>95.3125</v>
      </c>
      <c r="DH11" s="14" t="n">
        <v>94.7690217391304</v>
      </c>
      <c r="DI11" s="13" t="n">
        <v>89.8777173913043</v>
      </c>
    </row>
    <row r="12" customFormat="false" ht="16.05" hidden="false" customHeight="true" outlineLevel="0" collapsed="false">
      <c r="A12" s="2" t="s">
        <v>228</v>
      </c>
      <c r="B12" s="2" t="s">
        <v>229</v>
      </c>
      <c r="C12" s="2" t="s">
        <v>230</v>
      </c>
      <c r="D12" s="2" t="s">
        <v>80</v>
      </c>
      <c r="E12" s="8" t="s">
        <v>231</v>
      </c>
      <c r="F12" s="2" t="s">
        <v>232</v>
      </c>
      <c r="G12" s="2" t="s">
        <v>83</v>
      </c>
      <c r="H12" s="5" t="s">
        <v>233</v>
      </c>
      <c r="L12" s="2" t="s">
        <v>101</v>
      </c>
      <c r="M12" s="2" t="n">
        <f aca="false">IF(L12="partie 1 : Vrai",1,0)</f>
        <v>0</v>
      </c>
      <c r="N12" s="2" t="s">
        <v>102</v>
      </c>
      <c r="O12" s="2" t="n">
        <f aca="false">IF(N12=" partie 2 : Vrai",1,0)</f>
        <v>1</v>
      </c>
      <c r="P12" s="2" t="s">
        <v>87</v>
      </c>
      <c r="Q12" s="2" t="n">
        <f aca="false">IF(P12=" partie 3 : Vrai",1,0)</f>
        <v>1</v>
      </c>
      <c r="R12" s="2" t="s">
        <v>120</v>
      </c>
      <c r="S12" s="2" t="n">
        <f aca="false">IF(R12=" partie 4 : Faux",1,0)</f>
        <v>1</v>
      </c>
      <c r="T12" s="2" t="s">
        <v>121</v>
      </c>
      <c r="U12" s="2" t="n">
        <f aca="false">IF(T12=" partie 5 : Faux",1,0)</f>
        <v>1</v>
      </c>
      <c r="V12" s="2" t="s">
        <v>90</v>
      </c>
      <c r="W12" s="2" t="n">
        <f aca="false">IF(V12=" partie 6 : Vrai",1,0)</f>
        <v>1</v>
      </c>
      <c r="X12" s="2" t="s">
        <v>91</v>
      </c>
      <c r="Y12" s="2" t="n">
        <f aca="false">IF(X12=" partie 7 : Faux",1,0)</f>
        <v>1</v>
      </c>
      <c r="Z12" s="2" t="s">
        <v>92</v>
      </c>
      <c r="AA12" s="2" t="n">
        <f aca="false">IF(Z12=" partie 8 : Faux",1,0)</f>
        <v>1</v>
      </c>
      <c r="AB12" s="2" t="s">
        <v>93</v>
      </c>
      <c r="AC12" s="2" t="n">
        <f aca="false">IF(AB12=" partie 9 : Faux",1,0)</f>
        <v>1</v>
      </c>
      <c r="AD12" s="2" t="s">
        <v>94</v>
      </c>
      <c r="AE12" s="2" t="n">
        <f aca="false">IF(AD12=" partie 10 : Faux",1,0)</f>
        <v>1</v>
      </c>
      <c r="AF12" s="2" t="s">
        <v>95</v>
      </c>
      <c r="AG12" s="2" t="n">
        <f aca="false">IF(AF12=" partie 11 : Faux",1,0)</f>
        <v>1</v>
      </c>
      <c r="AH12" s="2" t="s">
        <v>122</v>
      </c>
      <c r="AI12" s="2" t="n">
        <f aca="false">IF(AH12=" partie 12 : Vrai",1,0)</f>
        <v>1</v>
      </c>
      <c r="AJ12" s="2" t="s">
        <v>97</v>
      </c>
      <c r="AK12" s="2" t="n">
        <f aca="false">IF(AJ12=" partie 13 : Vrai",1,0)</f>
        <v>1</v>
      </c>
      <c r="AL12" s="9" t="s">
        <v>123</v>
      </c>
      <c r="AM12" s="2" t="n">
        <v>0</v>
      </c>
      <c r="AN12" s="3" t="n">
        <f aca="false">SUM(AM12,AK12,AI12,AG12,AE12,AC12,AA12,Y12,W12,U12,S12,Q12,O12,M12)</f>
        <v>12</v>
      </c>
      <c r="AO12" s="2" t="s">
        <v>162</v>
      </c>
      <c r="AP12" s="7" t="n">
        <v>1</v>
      </c>
      <c r="AQ12" s="3" t="n">
        <f aca="false">AP12</f>
        <v>1</v>
      </c>
      <c r="AR12" s="5" t="s">
        <v>234</v>
      </c>
      <c r="AS12" s="2" t="s">
        <v>125</v>
      </c>
      <c r="AT12" s="2" t="n">
        <f aca="false">IF(AS12="partie 1 : Faux",1,0)</f>
        <v>0</v>
      </c>
      <c r="AU12" s="2" t="s">
        <v>86</v>
      </c>
      <c r="AV12" s="2" t="n">
        <f aca="false">IF(AU12=" partie 2 : Faux",1,0)</f>
        <v>1</v>
      </c>
      <c r="AW12" s="2" t="s">
        <v>103</v>
      </c>
      <c r="AX12" s="2" t="n">
        <f aca="false">IF(AW12=" partie 3 : Faux",1,0)</f>
        <v>1</v>
      </c>
      <c r="AY12" s="2" t="s">
        <v>120</v>
      </c>
      <c r="AZ12" s="2" t="n">
        <f aca="false">IF(AY12=" partie 4 : Vrai",1,0)</f>
        <v>0</v>
      </c>
      <c r="BA12" s="2" t="s">
        <v>153</v>
      </c>
      <c r="BB12" s="2" t="n">
        <f aca="false">IF(BA12=" partie 5 : Faux",1,0)</f>
        <v>0</v>
      </c>
      <c r="BC12" s="2" t="s">
        <v>105</v>
      </c>
      <c r="BD12" s="2" t="n">
        <f aca="false">IF(BC12=" partie 6 : Faux",1,0)</f>
        <v>1</v>
      </c>
      <c r="BE12" s="2" t="s">
        <v>91</v>
      </c>
      <c r="BF12" s="2" t="n">
        <f aca="false">IF(BE12=" partie 7 : Faux",1,0)</f>
        <v>1</v>
      </c>
      <c r="BG12" s="2" t="s">
        <v>106</v>
      </c>
      <c r="BH12" s="2" t="n">
        <f aca="false">IF(BG12=" partie 8 : Vrai",1,0)</f>
        <v>1</v>
      </c>
      <c r="BI12" s="2" t="s">
        <v>107</v>
      </c>
      <c r="BJ12" s="2" t="n">
        <f aca="false">IF(BI12=" partie 9 : Vrai",1,0)</f>
        <v>1</v>
      </c>
      <c r="BK12" s="2" t="s">
        <v>108</v>
      </c>
      <c r="BL12" s="2" t="n">
        <f aca="false">IF(BK12=" partie 10 : Vrai",1,0)</f>
        <v>1</v>
      </c>
      <c r="BM12" s="2" t="s">
        <v>109</v>
      </c>
      <c r="BN12" s="2" t="n">
        <f aca="false">IF(BM12=" partie 11 : Faux",1,0)</f>
        <v>0</v>
      </c>
      <c r="BO12" s="2" t="s">
        <v>96</v>
      </c>
      <c r="BP12" s="2" t="n">
        <f aca="false">IF(BO12=" partie 12 : Faux",1,0)</f>
        <v>1</v>
      </c>
      <c r="BQ12" s="2" t="s">
        <v>165</v>
      </c>
      <c r="BR12" s="2" t="n">
        <f aca="false">IF(BQ12=" partie 13 : Vrai",1,0)</f>
        <v>0</v>
      </c>
      <c r="BS12" s="2" t="s">
        <v>110</v>
      </c>
      <c r="BT12" s="2" t="n">
        <f aca="false">IF(BS12=" partie 14 : Faux",1,0)</f>
        <v>1</v>
      </c>
      <c r="BU12" s="2" t="s">
        <v>111</v>
      </c>
      <c r="BV12" s="2" t="n">
        <f aca="false">IF(BU12=" partie 15 : Vrai",1,0)</f>
        <v>1</v>
      </c>
      <c r="BW12" s="2" t="s">
        <v>112</v>
      </c>
      <c r="BX12" s="2" t="n">
        <f aca="false">IF(BW12=" partie 16 : Non",1,0)</f>
        <v>1</v>
      </c>
      <c r="BY12" s="2" t="s">
        <v>113</v>
      </c>
      <c r="BZ12" s="0" t="n">
        <f aca="false">IF(BY12=" partie 17 : Non",1,0)</f>
        <v>1</v>
      </c>
      <c r="CA12" s="3" t="n">
        <f aca="false">SUM(BZ12,BX12,BV12,BT12,BR12,BP12,BN12,BL12,BJ12,BH12,BF12,BD12,BB12,AZ12,AX12,AV12,AT12)</f>
        <v>12</v>
      </c>
      <c r="CB12" s="4" t="n">
        <f aca="false">SUM(CA12,AN12,AQ12)</f>
        <v>25</v>
      </c>
    </row>
    <row r="13" customFormat="false" ht="16.05" hidden="false" customHeight="true" outlineLevel="0" collapsed="false">
      <c r="A13" s="15" t="s">
        <v>235</v>
      </c>
      <c r="B13" s="15" t="s">
        <v>236</v>
      </c>
      <c r="C13" s="2" t="s">
        <v>237</v>
      </c>
      <c r="D13" s="2" t="s">
        <v>80</v>
      </c>
      <c r="E13" s="8" t="s">
        <v>238</v>
      </c>
      <c r="F13" s="2" t="s">
        <v>239</v>
      </c>
      <c r="G13" s="2" t="s">
        <v>83</v>
      </c>
      <c r="H13" s="5" t="s">
        <v>240</v>
      </c>
      <c r="L13" s="2" t="s">
        <v>85</v>
      </c>
      <c r="M13" s="2" t="n">
        <f aca="false">IF(L13="partie 1 : Vrai",1,0)</f>
        <v>1</v>
      </c>
      <c r="N13" s="2" t="s">
        <v>102</v>
      </c>
      <c r="O13" s="2" t="n">
        <f aca="false">IF(N13=" partie 2 : Vrai",1,0)</f>
        <v>1</v>
      </c>
      <c r="P13" s="2" t="s">
        <v>87</v>
      </c>
      <c r="Q13" s="2" t="n">
        <f aca="false">IF(P13=" partie 3 : Vrai",1,0)</f>
        <v>1</v>
      </c>
      <c r="R13" s="2" t="s">
        <v>120</v>
      </c>
      <c r="S13" s="2" t="n">
        <f aca="false">IF(R13=" partie 4 : Faux",1,0)</f>
        <v>1</v>
      </c>
      <c r="T13" s="2" t="s">
        <v>89</v>
      </c>
      <c r="U13" s="2" t="n">
        <f aca="false">IF(T13=" partie 5 : Faux",1,0)</f>
        <v>0</v>
      </c>
      <c r="V13" s="2" t="s">
        <v>90</v>
      </c>
      <c r="W13" s="2" t="n">
        <f aca="false">IF(V13=" partie 6 : Vrai",1,0)</f>
        <v>1</v>
      </c>
      <c r="X13" s="2" t="s">
        <v>91</v>
      </c>
      <c r="Y13" s="2" t="n">
        <f aca="false">IF(X13=" partie 7 : Faux",1,0)</f>
        <v>1</v>
      </c>
      <c r="Z13" s="2" t="s">
        <v>92</v>
      </c>
      <c r="AA13" s="2" t="n">
        <f aca="false">IF(Z13=" partie 8 : Faux",1,0)</f>
        <v>1</v>
      </c>
      <c r="AB13" s="2" t="s">
        <v>93</v>
      </c>
      <c r="AC13" s="2" t="n">
        <f aca="false">IF(AB13=" partie 9 : Faux",1,0)</f>
        <v>1</v>
      </c>
      <c r="AD13" s="2" t="s">
        <v>94</v>
      </c>
      <c r="AE13" s="2" t="n">
        <f aca="false">IF(AD13=" partie 10 : Faux",1,0)</f>
        <v>1</v>
      </c>
      <c r="AF13" s="2" t="s">
        <v>95</v>
      </c>
      <c r="AG13" s="2" t="n">
        <f aca="false">IF(AF13=" partie 11 : Faux",1,0)</f>
        <v>1</v>
      </c>
      <c r="AH13" s="2" t="s">
        <v>122</v>
      </c>
      <c r="AI13" s="2" t="n">
        <f aca="false">IF(AH13=" partie 12 : Vrai",1,0)</f>
        <v>1</v>
      </c>
      <c r="AJ13" s="2" t="s">
        <v>97</v>
      </c>
      <c r="AK13" s="2" t="n">
        <f aca="false">IF(AJ13=" partie 13 : Vrai",1,0)</f>
        <v>1</v>
      </c>
      <c r="AL13" s="9" t="s">
        <v>150</v>
      </c>
      <c r="AM13" s="2" t="n">
        <v>0</v>
      </c>
      <c r="AN13" s="3" t="n">
        <f aca="false">SUM(AM13,AK13,AI13,AG13,AE13,AC13,AA13,Y13,W13,U13,S13,Q13,O13,M13)</f>
        <v>12</v>
      </c>
      <c r="AO13" s="2" t="s">
        <v>241</v>
      </c>
      <c r="AP13" s="7" t="n">
        <v>1</v>
      </c>
      <c r="AQ13" s="3" t="n">
        <f aca="false">AP13</f>
        <v>1</v>
      </c>
      <c r="AR13" s="5" t="s">
        <v>242</v>
      </c>
      <c r="AS13" s="2" t="s">
        <v>101</v>
      </c>
      <c r="AT13" s="2" t="n">
        <f aca="false">IF(AS13="partie 1 : Faux",1,0)</f>
        <v>1</v>
      </c>
      <c r="AU13" s="2" t="s">
        <v>102</v>
      </c>
      <c r="AV13" s="2" t="n">
        <f aca="false">IF(AU13=" partie 2 : Faux",1,0)</f>
        <v>0</v>
      </c>
      <c r="AW13" s="2" t="s">
        <v>103</v>
      </c>
      <c r="AX13" s="2" t="n">
        <f aca="false">IF(AW13=" partie 3 : Faux",1,0)</f>
        <v>1</v>
      </c>
      <c r="AY13" s="2" t="s">
        <v>88</v>
      </c>
      <c r="AZ13" s="2" t="n">
        <f aca="false">IF(AY13=" partie 4 : Vrai",1,0)</f>
        <v>1</v>
      </c>
      <c r="BA13" s="2" t="s">
        <v>121</v>
      </c>
      <c r="BB13" s="2" t="n">
        <f aca="false">IF(BA13=" partie 5 : Faux",1,0)</f>
        <v>1</v>
      </c>
      <c r="BC13" s="2" t="s">
        <v>90</v>
      </c>
      <c r="BD13" s="2" t="n">
        <f aca="false">IF(BC13=" partie 6 : Faux",1,0)</f>
        <v>0</v>
      </c>
      <c r="BE13" s="2" t="s">
        <v>91</v>
      </c>
      <c r="BF13" s="2" t="n">
        <f aca="false">IF(BE13=" partie 7 : Faux",1,0)</f>
        <v>1</v>
      </c>
      <c r="BG13" s="2" t="s">
        <v>106</v>
      </c>
      <c r="BH13" s="2" t="n">
        <f aca="false">IF(BG13=" partie 8 : Vrai",1,0)</f>
        <v>1</v>
      </c>
      <c r="BI13" s="2" t="s">
        <v>107</v>
      </c>
      <c r="BJ13" s="2" t="n">
        <f aca="false">IF(BI13=" partie 9 : Vrai",1,0)</f>
        <v>1</v>
      </c>
      <c r="BK13" s="2" t="s">
        <v>108</v>
      </c>
      <c r="BL13" s="2" t="n">
        <f aca="false">IF(BK13=" partie 10 : Vrai",1,0)</f>
        <v>1</v>
      </c>
      <c r="BM13" s="2" t="s">
        <v>95</v>
      </c>
      <c r="BN13" s="2" t="n">
        <f aca="false">IF(BM13=" partie 11 : Faux",1,0)</f>
        <v>1</v>
      </c>
      <c r="BO13" s="2" t="s">
        <v>96</v>
      </c>
      <c r="BP13" s="2" t="n">
        <f aca="false">IF(BO13=" partie 12 : Faux",1,0)</f>
        <v>1</v>
      </c>
      <c r="BQ13" s="2" t="s">
        <v>97</v>
      </c>
      <c r="BR13" s="2" t="n">
        <f aca="false">IF(BQ13=" partie 13 : Vrai",1,0)</f>
        <v>1</v>
      </c>
      <c r="BS13" s="2" t="s">
        <v>110</v>
      </c>
      <c r="BT13" s="2" t="n">
        <f aca="false">IF(BS13=" partie 14 : Faux",1,0)</f>
        <v>1</v>
      </c>
      <c r="BU13" s="2" t="s">
        <v>111</v>
      </c>
      <c r="BV13" s="2" t="n">
        <f aca="false">IF(BU13=" partie 15 : Vrai",1,0)</f>
        <v>1</v>
      </c>
      <c r="BW13" s="2" t="s">
        <v>112</v>
      </c>
      <c r="BX13" s="2" t="n">
        <f aca="false">IF(BW13=" partie 16 : Non",1,0)</f>
        <v>1</v>
      </c>
      <c r="BY13" s="2" t="s">
        <v>113</v>
      </c>
      <c r="BZ13" s="0" t="n">
        <f aca="false">IF(BY13=" partie 17 : Non",1,0)</f>
        <v>1</v>
      </c>
      <c r="CA13" s="3" t="n">
        <f aca="false">SUM(BZ13,BX13,BV13,BT13,BR13,BP13,BN13,BL13,BJ13,BH13,BF13,BD13,BB13,AZ13,AX13,AV13,AT13)</f>
        <v>15</v>
      </c>
      <c r="CB13" s="4" t="n">
        <f aca="false">SUM(CA13,AN13,AQ13)</f>
        <v>28</v>
      </c>
    </row>
    <row r="14" customFormat="false" ht="16.05" hidden="false" customHeight="true" outlineLevel="0" collapsed="false">
      <c r="A14" s="15" t="s">
        <v>235</v>
      </c>
      <c r="B14" s="15" t="s">
        <v>243</v>
      </c>
      <c r="C14" s="2" t="s">
        <v>244</v>
      </c>
      <c r="D14" s="2" t="s">
        <v>80</v>
      </c>
      <c r="E14" s="11" t="s">
        <v>245</v>
      </c>
      <c r="F14" s="2" t="s">
        <v>246</v>
      </c>
      <c r="G14" s="2" t="s">
        <v>83</v>
      </c>
      <c r="H14" s="5" t="s">
        <v>247</v>
      </c>
      <c r="L14" s="2" t="s">
        <v>101</v>
      </c>
      <c r="M14" s="2" t="n">
        <f aca="false">IF(L14="partie 1 : Vrai",1,0)</f>
        <v>0</v>
      </c>
      <c r="N14" s="2" t="s">
        <v>161</v>
      </c>
      <c r="O14" s="2" t="n">
        <f aca="false">IF(N14=" partie 2 : Vrai",1,0)</f>
        <v>0</v>
      </c>
      <c r="P14" s="2" t="s">
        <v>87</v>
      </c>
      <c r="Q14" s="2" t="n">
        <f aca="false">IF(P14=" partie 3 : Vrai",1,0)</f>
        <v>1</v>
      </c>
      <c r="R14" s="2" t="s">
        <v>88</v>
      </c>
      <c r="S14" s="2" t="n">
        <f aca="false">IF(R14=" partie 4 : Faux",1,0)</f>
        <v>0</v>
      </c>
      <c r="T14" s="2" t="s">
        <v>121</v>
      </c>
      <c r="U14" s="2" t="n">
        <f aca="false">IF(T14=" partie 5 : Faux",1,0)</f>
        <v>1</v>
      </c>
      <c r="V14" s="2" t="s">
        <v>90</v>
      </c>
      <c r="W14" s="2" t="n">
        <f aca="false">IF(V14=" partie 6 : Vrai",1,0)</f>
        <v>1</v>
      </c>
      <c r="X14" s="2" t="s">
        <v>149</v>
      </c>
      <c r="Y14" s="2" t="n">
        <f aca="false">IF(X14=" partie 7 : Faux",1,0)</f>
        <v>0</v>
      </c>
      <c r="Z14" s="2" t="s">
        <v>92</v>
      </c>
      <c r="AA14" s="2" t="n">
        <f aca="false">IF(Z14=" partie 8 : Faux",1,0)</f>
        <v>1</v>
      </c>
      <c r="AB14" s="2" t="s">
        <v>93</v>
      </c>
      <c r="AC14" s="2" t="n">
        <f aca="false">IF(AB14=" partie 9 : Faux",1,0)</f>
        <v>1</v>
      </c>
      <c r="AD14" s="2" t="s">
        <v>94</v>
      </c>
      <c r="AE14" s="2" t="n">
        <f aca="false">IF(AD14=" partie 10 : Faux",1,0)</f>
        <v>1</v>
      </c>
      <c r="AF14" s="2" t="s">
        <v>95</v>
      </c>
      <c r="AG14" s="2" t="n">
        <f aca="false">IF(AF14=" partie 11 : Faux",1,0)</f>
        <v>1</v>
      </c>
      <c r="AH14" s="2" t="s">
        <v>122</v>
      </c>
      <c r="AI14" s="2" t="n">
        <f aca="false">IF(AH14=" partie 12 : Vrai",1,0)</f>
        <v>1</v>
      </c>
      <c r="AJ14" s="2" t="s">
        <v>97</v>
      </c>
      <c r="AK14" s="2" t="n">
        <f aca="false">IF(AJ14=" partie 13 : Vrai",1,0)</f>
        <v>1</v>
      </c>
      <c r="AL14" s="2" t="s">
        <v>248</v>
      </c>
      <c r="AM14" s="2" t="n">
        <v>0</v>
      </c>
      <c r="AN14" s="3" t="n">
        <f aca="false">SUM(AM14,AK14,AI14,AG14,AE14,AC14,AA14,Y14,W14,U14,S14,Q14,O14,M14)</f>
        <v>9</v>
      </c>
      <c r="AO14" s="2" t="s">
        <v>249</v>
      </c>
      <c r="AP14" s="2" t="n">
        <v>1</v>
      </c>
      <c r="AQ14" s="3" t="n">
        <f aca="false">AP14</f>
        <v>1</v>
      </c>
      <c r="AR14" s="5" t="s">
        <v>250</v>
      </c>
      <c r="AS14" s="2" t="s">
        <v>101</v>
      </c>
      <c r="AT14" s="2" t="n">
        <f aca="false">IF(AS14="partie 1 : Faux",1,0)</f>
        <v>1</v>
      </c>
      <c r="AU14" s="2" t="s">
        <v>102</v>
      </c>
      <c r="AV14" s="2" t="n">
        <f aca="false">IF(AU14=" partie 2 : Faux",1,0)</f>
        <v>0</v>
      </c>
      <c r="AW14" s="2" t="s">
        <v>103</v>
      </c>
      <c r="AX14" s="2" t="n">
        <f aca="false">IF(AW14=" partie 3 : Faux",1,0)</f>
        <v>1</v>
      </c>
      <c r="AY14" s="2" t="s">
        <v>88</v>
      </c>
      <c r="AZ14" s="2" t="n">
        <f aca="false">IF(AY14=" partie 4 : Vrai",1,0)</f>
        <v>1</v>
      </c>
      <c r="BA14" s="2" t="s">
        <v>153</v>
      </c>
      <c r="BB14" s="2" t="n">
        <f aca="false">IF(BA14=" partie 5 : Faux",1,0)</f>
        <v>0</v>
      </c>
      <c r="BC14" s="2" t="s">
        <v>105</v>
      </c>
      <c r="BD14" s="2" t="n">
        <f aca="false">IF(BC14=" partie 6 : Faux",1,0)</f>
        <v>1</v>
      </c>
      <c r="BE14" s="2" t="s">
        <v>91</v>
      </c>
      <c r="BF14" s="2" t="n">
        <f aca="false">IF(BE14=" partie 7 : Faux",1,0)</f>
        <v>1</v>
      </c>
      <c r="BG14" s="2" t="s">
        <v>106</v>
      </c>
      <c r="BH14" s="2" t="n">
        <f aca="false">IF(BG14=" partie 8 : Vrai",1,0)</f>
        <v>1</v>
      </c>
      <c r="BI14" s="2" t="s">
        <v>107</v>
      </c>
      <c r="BJ14" s="2" t="n">
        <f aca="false">IF(BI14=" partie 9 : Vrai",1,0)</f>
        <v>1</v>
      </c>
      <c r="BK14" s="2" t="s">
        <v>108</v>
      </c>
      <c r="BL14" s="2" t="n">
        <f aca="false">IF(BK14=" partie 10 : Vrai",1,0)</f>
        <v>1</v>
      </c>
      <c r="BM14" s="2" t="s">
        <v>109</v>
      </c>
      <c r="BN14" s="2" t="n">
        <f aca="false">IF(BM14=" partie 11 : Faux",1,0)</f>
        <v>0</v>
      </c>
      <c r="BO14" s="2" t="s">
        <v>96</v>
      </c>
      <c r="BP14" s="2" t="n">
        <f aca="false">IF(BO14=" partie 12 : Faux",1,0)</f>
        <v>1</v>
      </c>
      <c r="BQ14" s="2" t="s">
        <v>165</v>
      </c>
      <c r="BR14" s="2" t="n">
        <f aca="false">IF(BQ14=" partie 13 : Vrai",1,0)</f>
        <v>0</v>
      </c>
      <c r="BS14" s="2" t="s">
        <v>110</v>
      </c>
      <c r="BT14" s="2" t="n">
        <f aca="false">IF(BS14=" partie 14 : Faux",1,0)</f>
        <v>1</v>
      </c>
      <c r="BU14" s="2" t="s">
        <v>251</v>
      </c>
      <c r="BV14" s="2" t="n">
        <f aca="false">IF(BU14=" partie 15 : Vrai",1,0)</f>
        <v>0</v>
      </c>
      <c r="BW14" s="2" t="s">
        <v>112</v>
      </c>
      <c r="BX14" s="2" t="n">
        <f aca="false">IF(BW14=" partie 16 : Non",1,0)</f>
        <v>1</v>
      </c>
      <c r="BY14" s="2" t="s">
        <v>113</v>
      </c>
      <c r="BZ14" s="0" t="n">
        <f aca="false">IF(BY14=" partie 17 : Non",1,0)</f>
        <v>1</v>
      </c>
      <c r="CA14" s="3" t="n">
        <f aca="false">SUM(BZ14,BX14,BV14,BT14,BR14,BP14,BN14,BL14,BJ14,BH14,BF14,BD14,BB14,AZ14,AX14,AV14,AT14)</f>
        <v>12</v>
      </c>
      <c r="CB14" s="4" t="n">
        <f aca="false">SUM(CA14,AN14,AQ14)</f>
        <v>22</v>
      </c>
      <c r="CE14" s="0" t="s">
        <v>252</v>
      </c>
    </row>
    <row r="15" customFormat="false" ht="16.05" hidden="false" customHeight="true" outlineLevel="0" collapsed="false">
      <c r="L15" s="16" t="e">
        <f aca="false">#REF!*100/1472</f>
        <v>#REF!</v>
      </c>
      <c r="M15" s="16"/>
      <c r="N15" s="16" t="e">
        <f aca="false">#REF!*100/1472</f>
        <v>#REF!</v>
      </c>
      <c r="O15" s="16"/>
      <c r="P15" s="16" t="e">
        <f aca="false">#REF!*100/1472</f>
        <v>#REF!</v>
      </c>
      <c r="Q15" s="16"/>
      <c r="R15" s="16" t="e">
        <f aca="false">#REF!*100/1472</f>
        <v>#REF!</v>
      </c>
      <c r="S15" s="16"/>
      <c r="T15" s="16" t="e">
        <f aca="false">#REF!*100/1472</f>
        <v>#REF!</v>
      </c>
      <c r="U15" s="16"/>
      <c r="V15" s="16" t="e">
        <f aca="false">#REF!*100/1472</f>
        <v>#REF!</v>
      </c>
      <c r="W15" s="16"/>
      <c r="X15" s="16" t="e">
        <f aca="false">#REF!*100/1472</f>
        <v>#REF!</v>
      </c>
      <c r="Y15" s="16"/>
      <c r="Z15" s="16" t="e">
        <f aca="false">#REF!*100/1472</f>
        <v>#REF!</v>
      </c>
      <c r="AA15" s="16"/>
      <c r="AB15" s="16" t="e">
        <f aca="false">#REF!*100/1472</f>
        <v>#REF!</v>
      </c>
      <c r="AC15" s="16"/>
      <c r="AD15" s="16" t="e">
        <f aca="false">#REF!*100/1472</f>
        <v>#REF!</v>
      </c>
      <c r="AE15" s="16"/>
      <c r="AF15" s="16" t="e">
        <f aca="false">#REF!*100/1472</f>
        <v>#REF!</v>
      </c>
      <c r="AG15" s="16"/>
      <c r="AH15" s="16" t="e">
        <f aca="false">#REF!*100/1472</f>
        <v>#REF!</v>
      </c>
      <c r="AI15" s="16"/>
      <c r="AJ15" s="16" t="e">
        <f aca="false">#REF!*100/1472</f>
        <v>#REF!</v>
      </c>
      <c r="AK15" s="16"/>
      <c r="AL15" s="16" t="e">
        <f aca="false">#REF!*100/1472</f>
        <v>#REF!</v>
      </c>
      <c r="AM15" s="17"/>
      <c r="AN15" s="16"/>
      <c r="AO15" s="16" t="e">
        <f aca="false">#REF!*100/1472</f>
        <v>#REF!</v>
      </c>
      <c r="AP15" s="16"/>
      <c r="AQ15" s="16"/>
      <c r="AR15" s="16"/>
      <c r="AS15" s="16" t="e">
        <f aca="false">#REF!*100/1472</f>
        <v>#REF!</v>
      </c>
      <c r="AT15" s="16"/>
      <c r="AU15" s="16" t="e">
        <f aca="false">#REF!*100/1472</f>
        <v>#REF!</v>
      </c>
      <c r="AV15" s="16"/>
      <c r="AW15" s="16" t="e">
        <f aca="false">#REF!*100/1472</f>
        <v>#REF!</v>
      </c>
      <c r="AX15" s="16"/>
      <c r="AY15" s="16" t="e">
        <f aca="false">#REF!*100/1472</f>
        <v>#REF!</v>
      </c>
      <c r="AZ15" s="16"/>
      <c r="BA15" s="16" t="e">
        <f aca="false">#REF!*100/1472</f>
        <v>#REF!</v>
      </c>
      <c r="BB15" s="16"/>
      <c r="BC15" s="16" t="e">
        <f aca="false">#REF!*100/1472</f>
        <v>#REF!</v>
      </c>
      <c r="BD15" s="16"/>
      <c r="BE15" s="16" t="e">
        <f aca="false">#REF!*100/1472</f>
        <v>#REF!</v>
      </c>
      <c r="BF15" s="16"/>
      <c r="BG15" s="16" t="e">
        <f aca="false">#REF!*100/1472</f>
        <v>#REF!</v>
      </c>
      <c r="BH15" s="16"/>
      <c r="BI15" s="16" t="e">
        <f aca="false">#REF!*100/1472</f>
        <v>#REF!</v>
      </c>
      <c r="BJ15" s="16"/>
      <c r="BK15" s="16" t="e">
        <f aca="false">#REF!*100/1472</f>
        <v>#REF!</v>
      </c>
      <c r="BL15" s="16"/>
      <c r="BM15" s="16" t="e">
        <f aca="false">#REF!*100/1472</f>
        <v>#REF!</v>
      </c>
      <c r="BN15" s="16"/>
      <c r="BO15" s="16" t="e">
        <f aca="false">#REF!*100/1472</f>
        <v>#REF!</v>
      </c>
      <c r="BP15" s="16"/>
      <c r="BQ15" s="16" t="e">
        <f aca="false">#REF!*100/1472</f>
        <v>#REF!</v>
      </c>
      <c r="BR15" s="16"/>
      <c r="BS15" s="16" t="e">
        <f aca="false">#REF!*100/1472</f>
        <v>#REF!</v>
      </c>
      <c r="BT15" s="16"/>
      <c r="BU15" s="16" t="e">
        <f aca="false">#REF!*100/1472</f>
        <v>#REF!</v>
      </c>
      <c r="BV15" s="16"/>
      <c r="BW15" s="16" t="e">
        <f aca="false">#REF!*100/1472</f>
        <v>#REF!</v>
      </c>
      <c r="BX15" s="16"/>
      <c r="BY15" s="16" t="e">
        <f aca="false">#REF!*100/1472</f>
        <v>#REF!</v>
      </c>
      <c r="BZ15" s="17"/>
    </row>
    <row r="64077" customFormat="false" ht="12.8" hidden="false" customHeight="true" outlineLevel="0" collapsed="false"/>
    <row r="64078" customFormat="false" ht="12.8" hidden="false" customHeight="true" outlineLevel="0" collapsed="false"/>
    <row r="64079" customFormat="false" ht="12.8" hidden="false" customHeight="true" outlineLevel="0" collapsed="false"/>
    <row r="64080" customFormat="false" ht="12.8" hidden="false" customHeight="true" outlineLevel="0" collapsed="false"/>
    <row r="64081" customFormat="false" ht="12.8" hidden="false" customHeight="true" outlineLevel="0" collapsed="false"/>
    <row r="64082" customFormat="false" ht="12.8" hidden="false" customHeight="true" outlineLevel="0" collapsed="false"/>
    <row r="64083" customFormat="false" ht="12.8" hidden="false" customHeight="true" outlineLevel="0" collapsed="false"/>
    <row r="64084" customFormat="false" ht="12.8" hidden="false" customHeight="true" outlineLevel="0" collapsed="false"/>
    <row r="64085" customFormat="false" ht="12.8" hidden="false" customHeight="true" outlineLevel="0" collapsed="false"/>
    <row r="64086" customFormat="false" ht="12.8" hidden="false" customHeight="true" outlineLevel="0" collapsed="false"/>
    <row r="64087" customFormat="false" ht="12.8" hidden="false" customHeight="true" outlineLevel="0" collapsed="false"/>
    <row r="64088" customFormat="false" ht="12.8" hidden="false" customHeight="true" outlineLevel="0" collapsed="false"/>
    <row r="64089" customFormat="false" ht="12.8" hidden="false" customHeight="true" outlineLevel="0" collapsed="false"/>
    <row r="64090" customFormat="false" ht="12.8" hidden="false" customHeight="true" outlineLevel="0" collapsed="false"/>
    <row r="64091" customFormat="false" ht="12.8" hidden="false" customHeight="true" outlineLevel="0" collapsed="false"/>
    <row r="64092" customFormat="false" ht="12.8" hidden="false" customHeight="true" outlineLevel="0" collapsed="false"/>
    <row r="64093" customFormat="false" ht="12.8" hidden="false" customHeight="true" outlineLevel="0" collapsed="false"/>
    <row r="64094" customFormat="false" ht="12.8" hidden="false" customHeight="true" outlineLevel="0" collapsed="false"/>
    <row r="64095" customFormat="false" ht="12.8" hidden="false" customHeight="true" outlineLevel="0" collapsed="false"/>
    <row r="64096" customFormat="false" ht="12.8" hidden="false" customHeight="true" outlineLevel="0" collapsed="false"/>
    <row r="64097" customFormat="false" ht="12.8" hidden="false" customHeight="true" outlineLevel="0" collapsed="false"/>
    <row r="64098" customFormat="false" ht="12.8" hidden="false" customHeight="true" outlineLevel="0" collapsed="false"/>
    <row r="64099" customFormat="false" ht="12.8" hidden="false" customHeight="true" outlineLevel="0" collapsed="false"/>
    <row r="64100" customFormat="false" ht="12.8" hidden="false" customHeight="true" outlineLevel="0" collapsed="false"/>
    <row r="64101" customFormat="false" ht="12.8" hidden="false" customHeight="true" outlineLevel="0" collapsed="false"/>
    <row r="64102" customFormat="false" ht="12.8" hidden="false" customHeight="true" outlineLevel="0" collapsed="false"/>
    <row r="64103" customFormat="false" ht="12.8" hidden="false" customHeight="true" outlineLevel="0" collapsed="false"/>
    <row r="64104" customFormat="false" ht="12.8" hidden="false" customHeight="true" outlineLevel="0" collapsed="false"/>
    <row r="64105" customFormat="false" ht="12.8" hidden="false" customHeight="true" outlineLevel="0" collapsed="false"/>
    <row r="64106" customFormat="false" ht="12.8" hidden="false" customHeight="true" outlineLevel="0" collapsed="false"/>
    <row r="64107" customFormat="false" ht="12.8" hidden="false" customHeight="true" outlineLevel="0" collapsed="false"/>
    <row r="64108" customFormat="false" ht="12.8" hidden="false" customHeight="true" outlineLevel="0" collapsed="false"/>
    <row r="64109" customFormat="false" ht="12.8" hidden="false" customHeight="true" outlineLevel="0" collapsed="false"/>
    <row r="64110" customFormat="false" ht="12.8" hidden="false" customHeight="true" outlineLevel="0" collapsed="false"/>
    <row r="64111" customFormat="false" ht="12.8" hidden="false" customHeight="true" outlineLevel="0" collapsed="false"/>
    <row r="64112" customFormat="false" ht="12.8" hidden="false" customHeight="true" outlineLevel="0" collapsed="false"/>
    <row r="64113" customFormat="false" ht="12.8" hidden="false" customHeight="true" outlineLevel="0" collapsed="false"/>
    <row r="64114" customFormat="false" ht="12.8" hidden="false" customHeight="true" outlineLevel="0" collapsed="false"/>
    <row r="64115" customFormat="false" ht="12.8" hidden="false" customHeight="true" outlineLevel="0" collapsed="false"/>
    <row r="64116" customFormat="false" ht="12.8" hidden="false" customHeight="true" outlineLevel="0" collapsed="false"/>
    <row r="64117" customFormat="false" ht="12.8" hidden="false" customHeight="true" outlineLevel="0" collapsed="false"/>
    <row r="64118" customFormat="false" ht="12.8" hidden="false" customHeight="true" outlineLevel="0" collapsed="false"/>
    <row r="64119" customFormat="false" ht="12.8" hidden="false" customHeight="true" outlineLevel="0" collapsed="false"/>
    <row r="64120" customFormat="false" ht="12.8" hidden="false" customHeight="true" outlineLevel="0" collapsed="false"/>
    <row r="64121" customFormat="false" ht="12.8" hidden="false" customHeight="true" outlineLevel="0" collapsed="false"/>
    <row r="64122" customFormat="false" ht="12.8" hidden="false" customHeight="true" outlineLevel="0" collapsed="false"/>
    <row r="64123" customFormat="false" ht="12.8" hidden="false" customHeight="true" outlineLevel="0" collapsed="false"/>
    <row r="64124" customFormat="false" ht="12.8" hidden="false" customHeight="true" outlineLevel="0" collapsed="false"/>
    <row r="64125" customFormat="false" ht="12.8" hidden="false" customHeight="true" outlineLevel="0" collapsed="false"/>
    <row r="64126" customFormat="false" ht="12.8" hidden="false" customHeight="true" outlineLevel="0" collapsed="false"/>
    <row r="64127" customFormat="false" ht="12.8" hidden="false" customHeight="true" outlineLevel="0" collapsed="false"/>
    <row r="64128" customFormat="false" ht="12.8" hidden="false" customHeight="true" outlineLevel="0" collapsed="false"/>
    <row r="64129" customFormat="false" ht="12.8" hidden="false" customHeight="true" outlineLevel="0" collapsed="false"/>
    <row r="64130" customFormat="false" ht="12.8" hidden="false" customHeight="true" outlineLevel="0" collapsed="false"/>
    <row r="64131" customFormat="false" ht="12.8" hidden="false" customHeight="true" outlineLevel="0" collapsed="false"/>
    <row r="64132" customFormat="false" ht="12.8" hidden="false" customHeight="true" outlineLevel="0" collapsed="false"/>
    <row r="64133" customFormat="false" ht="12.8" hidden="false" customHeight="true" outlineLevel="0" collapsed="false"/>
    <row r="64134" customFormat="false" ht="12.8" hidden="false" customHeight="true" outlineLevel="0" collapsed="false"/>
    <row r="64135" customFormat="false" ht="12.8" hidden="false" customHeight="true" outlineLevel="0" collapsed="false"/>
    <row r="64136" customFormat="false" ht="12.8" hidden="false" customHeight="true" outlineLevel="0" collapsed="false"/>
    <row r="64137" customFormat="false" ht="12.8" hidden="false" customHeight="true" outlineLevel="0" collapsed="false"/>
    <row r="64138" customFormat="false" ht="12.8" hidden="false" customHeight="true" outlineLevel="0" collapsed="false"/>
    <row r="64139" customFormat="false" ht="12.8" hidden="false" customHeight="true" outlineLevel="0" collapsed="false"/>
    <row r="64140" customFormat="false" ht="12.8" hidden="false" customHeight="true" outlineLevel="0" collapsed="false"/>
    <row r="64141" customFormat="false" ht="12.8" hidden="false" customHeight="true" outlineLevel="0" collapsed="false"/>
    <row r="64142" customFormat="false" ht="12.8" hidden="false" customHeight="true" outlineLevel="0" collapsed="false"/>
    <row r="64143" customFormat="false" ht="12.8" hidden="false" customHeight="true" outlineLevel="0" collapsed="false"/>
    <row r="64144" customFormat="false" ht="12.8" hidden="false" customHeight="true" outlineLevel="0" collapsed="false"/>
    <row r="64145" customFormat="false" ht="12.8" hidden="false" customHeight="true" outlineLevel="0" collapsed="false"/>
    <row r="64146" customFormat="false" ht="12.8" hidden="false" customHeight="true" outlineLevel="0" collapsed="false"/>
    <row r="64147" customFormat="false" ht="12.8" hidden="false" customHeight="true" outlineLevel="0" collapsed="false"/>
    <row r="64148" customFormat="false" ht="12.8" hidden="false" customHeight="true" outlineLevel="0" collapsed="false"/>
    <row r="64149" customFormat="false" ht="12.8" hidden="false" customHeight="true" outlineLevel="0" collapsed="false"/>
    <row r="64150" customFormat="false" ht="12.8" hidden="false" customHeight="true" outlineLevel="0" collapsed="false"/>
    <row r="64151" customFormat="false" ht="12.8" hidden="false" customHeight="true" outlineLevel="0" collapsed="false"/>
    <row r="64152" customFormat="false" ht="12.8" hidden="false" customHeight="true" outlineLevel="0" collapsed="false"/>
    <row r="64153" customFormat="false" ht="12.8" hidden="false" customHeight="true" outlineLevel="0" collapsed="false"/>
    <row r="64154" customFormat="false" ht="12.8" hidden="false" customHeight="true" outlineLevel="0" collapsed="false"/>
    <row r="64155" customFormat="false" ht="12.8" hidden="false" customHeight="true" outlineLevel="0" collapsed="false"/>
    <row r="64156" customFormat="false" ht="12.8" hidden="false" customHeight="true" outlineLevel="0" collapsed="false"/>
    <row r="64157" customFormat="false" ht="12.8" hidden="false" customHeight="true" outlineLevel="0" collapsed="false"/>
    <row r="64158" customFormat="false" ht="12.8" hidden="false" customHeight="true" outlineLevel="0" collapsed="false"/>
    <row r="64159" customFormat="false" ht="12.8" hidden="false" customHeight="true" outlineLevel="0" collapsed="false"/>
    <row r="64160" customFormat="false" ht="12.8" hidden="false" customHeight="true" outlineLevel="0" collapsed="false"/>
    <row r="64161" customFormat="false" ht="12.8" hidden="false" customHeight="true" outlineLevel="0" collapsed="false"/>
    <row r="64162" customFormat="false" ht="12.8" hidden="false" customHeight="true" outlineLevel="0" collapsed="false"/>
    <row r="64163" customFormat="false" ht="12.8" hidden="false" customHeight="true" outlineLevel="0" collapsed="false"/>
    <row r="64164" customFormat="false" ht="12.8" hidden="false" customHeight="true" outlineLevel="0" collapsed="false"/>
    <row r="64165" customFormat="false" ht="12.8" hidden="false" customHeight="true" outlineLevel="0" collapsed="false"/>
    <row r="64166" customFormat="false" ht="12.8" hidden="false" customHeight="true" outlineLevel="0" collapsed="false"/>
    <row r="64167" customFormat="false" ht="12.8" hidden="false" customHeight="true" outlineLevel="0" collapsed="false"/>
    <row r="64168" customFormat="false" ht="12.8" hidden="false" customHeight="true" outlineLevel="0" collapsed="false"/>
    <row r="64169" customFormat="false" ht="12.8" hidden="false" customHeight="true" outlineLevel="0" collapsed="false"/>
    <row r="64170" customFormat="false" ht="12.8" hidden="false" customHeight="true" outlineLevel="0" collapsed="false"/>
    <row r="64171" customFormat="false" ht="12.8" hidden="false" customHeight="true" outlineLevel="0" collapsed="false"/>
    <row r="64172" customFormat="false" ht="12.8" hidden="false" customHeight="true" outlineLevel="0" collapsed="false"/>
    <row r="64173" customFormat="false" ht="12.8" hidden="false" customHeight="true" outlineLevel="0" collapsed="false"/>
    <row r="64174" customFormat="false" ht="12.8" hidden="false" customHeight="true" outlineLevel="0" collapsed="false"/>
    <row r="64175" customFormat="false" ht="12.8" hidden="false" customHeight="true" outlineLevel="0" collapsed="false"/>
    <row r="64176" customFormat="false" ht="12.8" hidden="false" customHeight="true" outlineLevel="0" collapsed="false"/>
    <row r="64177" customFormat="false" ht="12.8" hidden="false" customHeight="true" outlineLevel="0" collapsed="false"/>
    <row r="64178" customFormat="false" ht="12.8" hidden="false" customHeight="true" outlineLevel="0" collapsed="false"/>
    <row r="64179" customFormat="false" ht="12.8" hidden="false" customHeight="true" outlineLevel="0" collapsed="false"/>
    <row r="64180" customFormat="false" ht="12.8" hidden="false" customHeight="true" outlineLevel="0" collapsed="false"/>
    <row r="64181" customFormat="false" ht="12.8" hidden="false" customHeight="true" outlineLevel="0" collapsed="false"/>
    <row r="64182" customFormat="false" ht="12.8" hidden="false" customHeight="true" outlineLevel="0" collapsed="false"/>
    <row r="64183" customFormat="false" ht="12.8" hidden="false" customHeight="true" outlineLevel="0" collapsed="false"/>
    <row r="64184" customFormat="false" ht="12.8" hidden="false" customHeight="true" outlineLevel="0" collapsed="false"/>
    <row r="64185" customFormat="false" ht="12.8" hidden="false" customHeight="true" outlineLevel="0" collapsed="false"/>
    <row r="64186" customFormat="false" ht="12.8" hidden="false" customHeight="true" outlineLevel="0" collapsed="false"/>
    <row r="64187" customFormat="false" ht="12.8" hidden="false" customHeight="true" outlineLevel="0" collapsed="false"/>
    <row r="64188" customFormat="false" ht="12.8" hidden="false" customHeight="true" outlineLevel="0" collapsed="false"/>
    <row r="64189" customFormat="false" ht="12.8" hidden="false" customHeight="true" outlineLevel="0" collapsed="false"/>
    <row r="64190" customFormat="false" ht="12.8" hidden="false" customHeight="true" outlineLevel="0" collapsed="false"/>
    <row r="64191" customFormat="false" ht="12.8" hidden="false" customHeight="true" outlineLevel="0" collapsed="false"/>
    <row r="64192" customFormat="false" ht="12.8" hidden="false" customHeight="true" outlineLevel="0" collapsed="false"/>
    <row r="64193" customFormat="false" ht="12.8" hidden="false" customHeight="true" outlineLevel="0" collapsed="false"/>
    <row r="64194" customFormat="false" ht="12.8" hidden="false" customHeight="true" outlineLevel="0" collapsed="false"/>
    <row r="64195" customFormat="false" ht="12.8" hidden="false" customHeight="true" outlineLevel="0" collapsed="false"/>
    <row r="64196" customFormat="false" ht="12.8" hidden="false" customHeight="true" outlineLevel="0" collapsed="false"/>
    <row r="64197" customFormat="false" ht="12.8" hidden="false" customHeight="true" outlineLevel="0" collapsed="false"/>
    <row r="64198" customFormat="false" ht="12.8" hidden="false" customHeight="true" outlineLevel="0" collapsed="false"/>
    <row r="64199" customFormat="false" ht="12.8" hidden="false" customHeight="true" outlineLevel="0" collapsed="false"/>
    <row r="64200" customFormat="false" ht="12.8" hidden="false" customHeight="true" outlineLevel="0" collapsed="false"/>
    <row r="64201" customFormat="false" ht="12.8" hidden="false" customHeight="true" outlineLevel="0" collapsed="false"/>
    <row r="64202" customFormat="false" ht="12.8" hidden="false" customHeight="true" outlineLevel="0" collapsed="false"/>
    <row r="64203" customFormat="false" ht="12.8" hidden="false" customHeight="true" outlineLevel="0" collapsed="false"/>
    <row r="64204" customFormat="false" ht="12.8" hidden="false" customHeight="true" outlineLevel="0" collapsed="false"/>
    <row r="64205" customFormat="false" ht="12.8" hidden="false" customHeight="true" outlineLevel="0" collapsed="false"/>
    <row r="64206" customFormat="false" ht="12.8" hidden="false" customHeight="true" outlineLevel="0" collapsed="false"/>
    <row r="64207" customFormat="false" ht="12.8" hidden="false" customHeight="true" outlineLevel="0" collapsed="false"/>
    <row r="64208" customFormat="false" ht="12.8" hidden="false" customHeight="true" outlineLevel="0" collapsed="false"/>
    <row r="64209" customFormat="false" ht="12.8" hidden="false" customHeight="true" outlineLevel="0" collapsed="false"/>
    <row r="64210" customFormat="false" ht="12.8" hidden="false" customHeight="true" outlineLevel="0" collapsed="false"/>
    <row r="64211" customFormat="false" ht="12.8" hidden="false" customHeight="true" outlineLevel="0" collapsed="false"/>
    <row r="64212" customFormat="false" ht="12.8" hidden="false" customHeight="true" outlineLevel="0" collapsed="false"/>
    <row r="64213" customFormat="false" ht="12.8" hidden="false" customHeight="true" outlineLevel="0" collapsed="false"/>
    <row r="64214" customFormat="false" ht="12.8" hidden="false" customHeight="true" outlineLevel="0" collapsed="false"/>
    <row r="64215" customFormat="false" ht="12.8" hidden="false" customHeight="true" outlineLevel="0" collapsed="false"/>
    <row r="64216" customFormat="false" ht="12.8" hidden="false" customHeight="true" outlineLevel="0" collapsed="false"/>
    <row r="64217" customFormat="false" ht="12.8" hidden="false" customHeight="true" outlineLevel="0" collapsed="false"/>
    <row r="64218" customFormat="false" ht="12.8" hidden="false" customHeight="true" outlineLevel="0" collapsed="false"/>
    <row r="64219" customFormat="false" ht="12.8" hidden="false" customHeight="true" outlineLevel="0" collapsed="false"/>
    <row r="64220" customFormat="false" ht="12.8" hidden="false" customHeight="true" outlineLevel="0" collapsed="false"/>
    <row r="64221" customFormat="false" ht="12.8" hidden="false" customHeight="true" outlineLevel="0" collapsed="false"/>
    <row r="64222" customFormat="false" ht="12.8" hidden="false" customHeight="true" outlineLevel="0" collapsed="false"/>
    <row r="64223" customFormat="false" ht="12.8" hidden="false" customHeight="true" outlineLevel="0" collapsed="false"/>
    <row r="64224" customFormat="false" ht="12.8" hidden="false" customHeight="true" outlineLevel="0" collapsed="false"/>
    <row r="64225" customFormat="false" ht="12.8" hidden="false" customHeight="true" outlineLevel="0" collapsed="false"/>
    <row r="64226" customFormat="false" ht="12.8" hidden="false" customHeight="true" outlineLevel="0" collapsed="false"/>
    <row r="64227" customFormat="false" ht="12.8" hidden="false" customHeight="true" outlineLevel="0" collapsed="false"/>
    <row r="64228" customFormat="false" ht="12.8" hidden="false" customHeight="true" outlineLevel="0" collapsed="false"/>
    <row r="64229" customFormat="false" ht="12.8" hidden="false" customHeight="true" outlineLevel="0" collapsed="false"/>
    <row r="64230" customFormat="false" ht="12.8" hidden="false" customHeight="true" outlineLevel="0" collapsed="false"/>
    <row r="64231" customFormat="false" ht="12.8" hidden="false" customHeight="true" outlineLevel="0" collapsed="false"/>
    <row r="64232" customFormat="false" ht="12.8" hidden="false" customHeight="true" outlineLevel="0" collapsed="false"/>
    <row r="64233" customFormat="false" ht="12.8" hidden="false" customHeight="true" outlineLevel="0" collapsed="false"/>
    <row r="64234" customFormat="false" ht="12.8" hidden="false" customHeight="true" outlineLevel="0" collapsed="false"/>
    <row r="64235" customFormat="false" ht="12.8" hidden="false" customHeight="true" outlineLevel="0" collapsed="false"/>
    <row r="64236" customFormat="false" ht="12.8" hidden="false" customHeight="true" outlineLevel="0" collapsed="false"/>
    <row r="64237" customFormat="false" ht="12.8" hidden="false" customHeight="true" outlineLevel="0" collapsed="false"/>
    <row r="64238" customFormat="false" ht="12.8" hidden="false" customHeight="true" outlineLevel="0" collapsed="false"/>
    <row r="64239" customFormat="false" ht="12.8" hidden="false" customHeight="true" outlineLevel="0" collapsed="false"/>
    <row r="64240" customFormat="false" ht="12.8" hidden="false" customHeight="true" outlineLevel="0" collapsed="false"/>
    <row r="64241" customFormat="false" ht="12.8" hidden="false" customHeight="true" outlineLevel="0" collapsed="false"/>
    <row r="64242" customFormat="false" ht="12.8" hidden="false" customHeight="true" outlineLevel="0" collapsed="false"/>
    <row r="64243" customFormat="false" ht="12.8" hidden="false" customHeight="true" outlineLevel="0" collapsed="false"/>
    <row r="64244" customFormat="false" ht="12.8" hidden="false" customHeight="true" outlineLevel="0" collapsed="false"/>
    <row r="64245" customFormat="false" ht="12.8" hidden="false" customHeight="true" outlineLevel="0" collapsed="false"/>
    <row r="64246" customFormat="false" ht="12.8" hidden="false" customHeight="true" outlineLevel="0" collapsed="false"/>
    <row r="64247" customFormat="false" ht="12.8" hidden="false" customHeight="true" outlineLevel="0" collapsed="false"/>
    <row r="64248" customFormat="false" ht="12.8" hidden="false" customHeight="true" outlineLevel="0" collapsed="false"/>
    <row r="64249" customFormat="false" ht="12.8" hidden="false" customHeight="true" outlineLevel="0" collapsed="false"/>
    <row r="64250" customFormat="false" ht="12.8" hidden="false" customHeight="true" outlineLevel="0" collapsed="false"/>
    <row r="64251" customFormat="false" ht="12.8" hidden="false" customHeight="true" outlineLevel="0" collapsed="false"/>
    <row r="64252" customFormat="false" ht="12.8" hidden="false" customHeight="true" outlineLevel="0" collapsed="false"/>
    <row r="64253" customFormat="false" ht="12.8" hidden="false" customHeight="true" outlineLevel="0" collapsed="false"/>
    <row r="64254" customFormat="false" ht="12.8" hidden="false" customHeight="true" outlineLevel="0" collapsed="false"/>
    <row r="64255" customFormat="false" ht="12.8" hidden="false" customHeight="true" outlineLevel="0" collapsed="false"/>
    <row r="64256" customFormat="false" ht="12.8" hidden="false" customHeight="true" outlineLevel="0" collapsed="false"/>
    <row r="64257" customFormat="false" ht="12.8" hidden="false" customHeight="true" outlineLevel="0" collapsed="false"/>
    <row r="64258" customFormat="false" ht="12.8" hidden="false" customHeight="true" outlineLevel="0" collapsed="false"/>
    <row r="64259" customFormat="false" ht="12.8" hidden="false" customHeight="true" outlineLevel="0" collapsed="false"/>
    <row r="64260" customFormat="false" ht="12.8" hidden="false" customHeight="true" outlineLevel="0" collapsed="false"/>
    <row r="64261" customFormat="false" ht="12.8" hidden="false" customHeight="true" outlineLevel="0" collapsed="false"/>
    <row r="64262" customFormat="false" ht="12.8" hidden="false" customHeight="true" outlineLevel="0" collapsed="false"/>
    <row r="64263" customFormat="false" ht="12.8" hidden="false" customHeight="true" outlineLevel="0" collapsed="false"/>
    <row r="64264" customFormat="false" ht="12.8" hidden="false" customHeight="true" outlineLevel="0" collapsed="false"/>
    <row r="64265" customFormat="false" ht="12.8" hidden="false" customHeight="true" outlineLevel="0" collapsed="false"/>
    <row r="64266" customFormat="false" ht="12.8" hidden="false" customHeight="true" outlineLevel="0" collapsed="false"/>
    <row r="64267" customFormat="false" ht="12.8" hidden="false" customHeight="true" outlineLevel="0" collapsed="false"/>
    <row r="64268" customFormat="false" ht="12.8" hidden="false" customHeight="true" outlineLevel="0" collapsed="false"/>
    <row r="64269" customFormat="false" ht="12.8" hidden="false" customHeight="true" outlineLevel="0" collapsed="false"/>
    <row r="64270" customFormat="false" ht="12.8" hidden="false" customHeight="true" outlineLevel="0" collapsed="false"/>
    <row r="64271" customFormat="false" ht="12.8" hidden="false" customHeight="true" outlineLevel="0" collapsed="false"/>
    <row r="64272" customFormat="false" ht="12.8" hidden="false" customHeight="true" outlineLevel="0" collapsed="false"/>
    <row r="64273" customFormat="false" ht="12.8" hidden="false" customHeight="true" outlineLevel="0" collapsed="false"/>
    <row r="64274" customFormat="false" ht="12.8" hidden="false" customHeight="true" outlineLevel="0" collapsed="false"/>
    <row r="64275" customFormat="false" ht="12.8" hidden="false" customHeight="true" outlineLevel="0" collapsed="false"/>
    <row r="64276" customFormat="false" ht="12.8" hidden="false" customHeight="true" outlineLevel="0" collapsed="false"/>
    <row r="64277" customFormat="false" ht="12.8" hidden="false" customHeight="true" outlineLevel="0" collapsed="false"/>
    <row r="64278" customFormat="false" ht="12.8" hidden="false" customHeight="true" outlineLevel="0" collapsed="false"/>
    <row r="64279" customFormat="false" ht="12.8" hidden="false" customHeight="true" outlineLevel="0" collapsed="false"/>
    <row r="64280" customFormat="false" ht="12.8" hidden="false" customHeight="true" outlineLevel="0" collapsed="false"/>
    <row r="64281" customFormat="false" ht="12.8" hidden="false" customHeight="true" outlineLevel="0" collapsed="false"/>
    <row r="64282" customFormat="false" ht="12.8" hidden="false" customHeight="true" outlineLevel="0" collapsed="false"/>
    <row r="64283" customFormat="false" ht="12.8" hidden="false" customHeight="true" outlineLevel="0" collapsed="false"/>
    <row r="64284" customFormat="false" ht="12.8" hidden="false" customHeight="true" outlineLevel="0" collapsed="false"/>
    <row r="64285" customFormat="false" ht="12.8" hidden="false" customHeight="true" outlineLevel="0" collapsed="false"/>
    <row r="64286" customFormat="false" ht="12.8" hidden="false" customHeight="true" outlineLevel="0" collapsed="false"/>
    <row r="64287" customFormat="false" ht="12.8" hidden="false" customHeight="true" outlineLevel="0" collapsed="false"/>
    <row r="64288" customFormat="false" ht="12.8" hidden="false" customHeight="true" outlineLevel="0" collapsed="false"/>
    <row r="64289" customFormat="false" ht="12.8" hidden="false" customHeight="true" outlineLevel="0" collapsed="false"/>
    <row r="64290" customFormat="false" ht="12.8" hidden="false" customHeight="true" outlineLevel="0" collapsed="false"/>
    <row r="64291" customFormat="false" ht="12.8" hidden="false" customHeight="true" outlineLevel="0" collapsed="false"/>
    <row r="64292" customFormat="false" ht="12.8" hidden="false" customHeight="true" outlineLevel="0" collapsed="false"/>
    <row r="64293" customFormat="false" ht="12.8" hidden="false" customHeight="true" outlineLevel="0" collapsed="false"/>
    <row r="64294" customFormat="false" ht="12.8" hidden="false" customHeight="true" outlineLevel="0" collapsed="false"/>
    <row r="64295" customFormat="false" ht="12.8" hidden="false" customHeight="true" outlineLevel="0" collapsed="false"/>
    <row r="64296" customFormat="false" ht="12.8" hidden="false" customHeight="true" outlineLevel="0" collapsed="false"/>
    <row r="64297" customFormat="false" ht="12.8" hidden="false" customHeight="true" outlineLevel="0" collapsed="false"/>
    <row r="64298" customFormat="false" ht="12.8" hidden="false" customHeight="true" outlineLevel="0" collapsed="false"/>
    <row r="64299" customFormat="false" ht="12.8" hidden="false" customHeight="true" outlineLevel="0" collapsed="false"/>
    <row r="64300" customFormat="false" ht="12.8" hidden="false" customHeight="true" outlineLevel="0" collapsed="false"/>
    <row r="64301" customFormat="false" ht="12.8" hidden="false" customHeight="true" outlineLevel="0" collapsed="false"/>
    <row r="64302" customFormat="false" ht="12.8" hidden="false" customHeight="true" outlineLevel="0" collapsed="false"/>
    <row r="64303" customFormat="false" ht="12.8" hidden="false" customHeight="true" outlineLevel="0" collapsed="false"/>
    <row r="64304" customFormat="false" ht="12.8" hidden="false" customHeight="true" outlineLevel="0" collapsed="false"/>
    <row r="64305" customFormat="false" ht="12.8" hidden="false" customHeight="true" outlineLevel="0" collapsed="false"/>
    <row r="64306" customFormat="false" ht="12.8" hidden="false" customHeight="true" outlineLevel="0" collapsed="false"/>
    <row r="64307" customFormat="false" ht="12.8" hidden="false" customHeight="true" outlineLevel="0" collapsed="false"/>
    <row r="64308" customFormat="false" ht="12.8" hidden="false" customHeight="true" outlineLevel="0" collapsed="false"/>
    <row r="64309" customFormat="false" ht="12.8" hidden="false" customHeight="true" outlineLevel="0" collapsed="false"/>
    <row r="64310" customFormat="false" ht="12.8" hidden="false" customHeight="true" outlineLevel="0" collapsed="false"/>
    <row r="64311" customFormat="false" ht="12.8" hidden="false" customHeight="true" outlineLevel="0" collapsed="false"/>
    <row r="64312" customFormat="false" ht="12.8" hidden="false" customHeight="true" outlineLevel="0" collapsed="false"/>
    <row r="64313" customFormat="false" ht="12.8" hidden="false" customHeight="true" outlineLevel="0" collapsed="false"/>
    <row r="64314" customFormat="false" ht="12.8" hidden="false" customHeight="true" outlineLevel="0" collapsed="false"/>
    <row r="64315" customFormat="false" ht="12.8" hidden="false" customHeight="true" outlineLevel="0" collapsed="false"/>
    <row r="64316" customFormat="false" ht="12.8" hidden="false" customHeight="true" outlineLevel="0" collapsed="false"/>
    <row r="64317" customFormat="false" ht="12.8" hidden="false" customHeight="true" outlineLevel="0" collapsed="false"/>
    <row r="64318" customFormat="false" ht="12.8" hidden="false" customHeight="true" outlineLevel="0" collapsed="false"/>
    <row r="64319" customFormat="false" ht="12.8" hidden="false" customHeight="true" outlineLevel="0" collapsed="false"/>
    <row r="64320" customFormat="false" ht="12.8" hidden="false" customHeight="true" outlineLevel="0" collapsed="false"/>
    <row r="64321" customFormat="false" ht="12.8" hidden="false" customHeight="true" outlineLevel="0" collapsed="false"/>
    <row r="64322" customFormat="false" ht="12.8" hidden="false" customHeight="true" outlineLevel="0" collapsed="false"/>
    <row r="64323" customFormat="false" ht="12.8" hidden="false" customHeight="true" outlineLevel="0" collapsed="false"/>
    <row r="64324" customFormat="false" ht="12.8" hidden="false" customHeight="true" outlineLevel="0" collapsed="false"/>
    <row r="64325" customFormat="false" ht="12.8" hidden="false" customHeight="true" outlineLevel="0" collapsed="false"/>
    <row r="64326" customFormat="false" ht="12.8" hidden="false" customHeight="true" outlineLevel="0" collapsed="false"/>
    <row r="64327" customFormat="false" ht="12.8" hidden="false" customHeight="true" outlineLevel="0" collapsed="false"/>
    <row r="64328" customFormat="false" ht="12.8" hidden="false" customHeight="true" outlineLevel="0" collapsed="false"/>
    <row r="64329" customFormat="false" ht="12.8" hidden="false" customHeight="true" outlineLevel="0" collapsed="false"/>
    <row r="64330" customFormat="false" ht="12.8" hidden="false" customHeight="true" outlineLevel="0" collapsed="false"/>
    <row r="64331" customFormat="false" ht="12.8" hidden="false" customHeight="true" outlineLevel="0" collapsed="false"/>
    <row r="64332" customFormat="false" ht="12.8" hidden="false" customHeight="true" outlineLevel="0" collapsed="false"/>
    <row r="64333" customFormat="false" ht="12.8" hidden="false" customHeight="true" outlineLevel="0" collapsed="false"/>
    <row r="64334" customFormat="false" ht="12.8" hidden="false" customHeight="true" outlineLevel="0" collapsed="false"/>
    <row r="64335" customFormat="false" ht="12.8" hidden="false" customHeight="true" outlineLevel="0" collapsed="false"/>
    <row r="64336" customFormat="false" ht="12.8" hidden="false" customHeight="true" outlineLevel="0" collapsed="false"/>
    <row r="64337" customFormat="false" ht="12.8" hidden="false" customHeight="true" outlineLevel="0" collapsed="false"/>
    <row r="64338" customFormat="false" ht="12.8" hidden="false" customHeight="true" outlineLevel="0" collapsed="false"/>
    <row r="64339" customFormat="false" ht="12.8" hidden="false" customHeight="true" outlineLevel="0" collapsed="false"/>
    <row r="64340" customFormat="false" ht="12.8" hidden="false" customHeight="true" outlineLevel="0" collapsed="false"/>
    <row r="64341" customFormat="false" ht="12.8" hidden="false" customHeight="true" outlineLevel="0" collapsed="false"/>
    <row r="64342" customFormat="false" ht="12.8" hidden="false" customHeight="true" outlineLevel="0" collapsed="false"/>
    <row r="64343" customFormat="false" ht="12.8" hidden="false" customHeight="true" outlineLevel="0" collapsed="false"/>
    <row r="64344" customFormat="false" ht="12.8" hidden="false" customHeight="true" outlineLevel="0" collapsed="false"/>
    <row r="64345" customFormat="false" ht="12.8" hidden="false" customHeight="true" outlineLevel="0" collapsed="false"/>
    <row r="64346" customFormat="false" ht="12.8" hidden="false" customHeight="true" outlineLevel="0" collapsed="false"/>
    <row r="64347" customFormat="false" ht="12.8" hidden="false" customHeight="true" outlineLevel="0" collapsed="false"/>
    <row r="64348" customFormat="false" ht="12.8" hidden="false" customHeight="true" outlineLevel="0" collapsed="false"/>
    <row r="64349" customFormat="false" ht="12.8" hidden="false" customHeight="true" outlineLevel="0" collapsed="false"/>
    <row r="64350" customFormat="false" ht="12.8" hidden="false" customHeight="true" outlineLevel="0" collapsed="false"/>
    <row r="64351" customFormat="false" ht="12.8" hidden="false" customHeight="true" outlineLevel="0" collapsed="false"/>
    <row r="64352" customFormat="false" ht="12.8" hidden="false" customHeight="true" outlineLevel="0" collapsed="false"/>
    <row r="64353" customFormat="false" ht="12.8" hidden="false" customHeight="true" outlineLevel="0" collapsed="false"/>
    <row r="64354" customFormat="false" ht="12.8" hidden="false" customHeight="true" outlineLevel="0" collapsed="false"/>
    <row r="64355" customFormat="false" ht="12.8" hidden="false" customHeight="true" outlineLevel="0" collapsed="false"/>
    <row r="64356" customFormat="false" ht="12.8" hidden="false" customHeight="true" outlineLevel="0" collapsed="false"/>
    <row r="64357" customFormat="false" ht="12.8" hidden="false" customHeight="true" outlineLevel="0" collapsed="false"/>
    <row r="64358" customFormat="false" ht="12.8" hidden="false" customHeight="true" outlineLevel="0" collapsed="false"/>
    <row r="64359" customFormat="false" ht="12.8" hidden="false" customHeight="true" outlineLevel="0" collapsed="false"/>
    <row r="64360" customFormat="false" ht="12.8" hidden="false" customHeight="true" outlineLevel="0" collapsed="false"/>
    <row r="64361" customFormat="false" ht="12.8" hidden="false" customHeight="true" outlineLevel="0" collapsed="false"/>
    <row r="64362" customFormat="false" ht="12.8" hidden="false" customHeight="true" outlineLevel="0" collapsed="false"/>
    <row r="64363" customFormat="false" ht="12.8" hidden="false" customHeight="true" outlineLevel="0" collapsed="false"/>
    <row r="64364" customFormat="false" ht="12.8" hidden="false" customHeight="true" outlineLevel="0" collapsed="false"/>
    <row r="64365" customFormat="false" ht="12.8" hidden="false" customHeight="true" outlineLevel="0" collapsed="false"/>
    <row r="64366" customFormat="false" ht="12.8" hidden="false" customHeight="true" outlineLevel="0" collapsed="false"/>
    <row r="64367" customFormat="false" ht="12.8" hidden="false" customHeight="true" outlineLevel="0" collapsed="false"/>
    <row r="64368" customFormat="false" ht="12.8" hidden="false" customHeight="true" outlineLevel="0" collapsed="false"/>
    <row r="64369" customFormat="false" ht="12.8" hidden="false" customHeight="true" outlineLevel="0" collapsed="false"/>
    <row r="64370" customFormat="false" ht="12.8" hidden="false" customHeight="true" outlineLevel="0" collapsed="false"/>
    <row r="64371" customFormat="false" ht="12.8" hidden="false" customHeight="true" outlineLevel="0" collapsed="false"/>
    <row r="64372" customFormat="false" ht="12.8" hidden="false" customHeight="true" outlineLevel="0" collapsed="false"/>
    <row r="64373" customFormat="false" ht="12.8" hidden="false" customHeight="true" outlineLevel="0" collapsed="false"/>
    <row r="64374" customFormat="false" ht="12.8" hidden="false" customHeight="true" outlineLevel="0" collapsed="false"/>
    <row r="64375" customFormat="false" ht="12.8" hidden="false" customHeight="true" outlineLevel="0" collapsed="false"/>
    <row r="64376" customFormat="false" ht="12.8" hidden="false" customHeight="true" outlineLevel="0" collapsed="false"/>
    <row r="64377" customFormat="false" ht="12.8" hidden="false" customHeight="true" outlineLevel="0" collapsed="false"/>
    <row r="64378" customFormat="false" ht="12.8" hidden="false" customHeight="true" outlineLevel="0" collapsed="false"/>
    <row r="64379" customFormat="false" ht="12.8" hidden="false" customHeight="true" outlineLevel="0" collapsed="false"/>
    <row r="64380" customFormat="false" ht="12.8" hidden="false" customHeight="true" outlineLevel="0" collapsed="false"/>
    <row r="64381" customFormat="false" ht="12.8" hidden="false" customHeight="true" outlineLevel="0" collapsed="false"/>
    <row r="64382" customFormat="false" ht="12.8" hidden="false" customHeight="true" outlineLevel="0" collapsed="false"/>
    <row r="64383" customFormat="false" ht="12.8" hidden="false" customHeight="true" outlineLevel="0" collapsed="false"/>
    <row r="64384" customFormat="false" ht="12.8" hidden="false" customHeight="true" outlineLevel="0" collapsed="false"/>
    <row r="64385" customFormat="false" ht="12.8" hidden="false" customHeight="true" outlineLevel="0" collapsed="false"/>
    <row r="64386" customFormat="false" ht="12.8" hidden="false" customHeight="true" outlineLevel="0" collapsed="false"/>
    <row r="64387" customFormat="false" ht="12.8" hidden="false" customHeight="true" outlineLevel="0" collapsed="false"/>
    <row r="64388" customFormat="false" ht="12.8" hidden="false" customHeight="true" outlineLevel="0" collapsed="false"/>
    <row r="64389" customFormat="false" ht="12.8" hidden="false" customHeight="true" outlineLevel="0" collapsed="false"/>
    <row r="64390" customFormat="false" ht="12.8" hidden="false" customHeight="true" outlineLevel="0" collapsed="false"/>
    <row r="64391" customFormat="false" ht="12.8" hidden="false" customHeight="true" outlineLevel="0" collapsed="false"/>
    <row r="64392" customFormat="false" ht="12.8" hidden="false" customHeight="true" outlineLevel="0" collapsed="false"/>
    <row r="64393" customFormat="false" ht="12.8" hidden="false" customHeight="true" outlineLevel="0" collapsed="false"/>
    <row r="64394" customFormat="false" ht="12.8" hidden="false" customHeight="true" outlineLevel="0" collapsed="false"/>
    <row r="64395" customFormat="false" ht="12.8" hidden="false" customHeight="true" outlineLevel="0" collapsed="false"/>
    <row r="64396" customFormat="false" ht="12.8" hidden="false" customHeight="true" outlineLevel="0" collapsed="false"/>
    <row r="64397" customFormat="false" ht="12.8" hidden="false" customHeight="true" outlineLevel="0" collapsed="false"/>
    <row r="64398" customFormat="false" ht="12.8" hidden="false" customHeight="true" outlineLevel="0" collapsed="false"/>
    <row r="64399" customFormat="false" ht="12.8" hidden="false" customHeight="true" outlineLevel="0" collapsed="false"/>
    <row r="64400" customFormat="false" ht="12.8" hidden="false" customHeight="true" outlineLevel="0" collapsed="false"/>
    <row r="64401" customFormat="false" ht="12.8" hidden="false" customHeight="true" outlineLevel="0" collapsed="false"/>
    <row r="64402" customFormat="false" ht="12.8" hidden="false" customHeight="true" outlineLevel="0" collapsed="false"/>
    <row r="64403" customFormat="false" ht="12.8" hidden="false" customHeight="true" outlineLevel="0" collapsed="false"/>
    <row r="64404" customFormat="false" ht="12.8" hidden="false" customHeight="true" outlineLevel="0" collapsed="false"/>
    <row r="64405" customFormat="false" ht="12.8" hidden="false" customHeight="true" outlineLevel="0" collapsed="false"/>
    <row r="64406" customFormat="false" ht="12.8" hidden="false" customHeight="true" outlineLevel="0" collapsed="false"/>
    <row r="64407" customFormat="false" ht="12.8" hidden="false" customHeight="true" outlineLevel="0" collapsed="false"/>
    <row r="64408" customFormat="false" ht="12.8" hidden="false" customHeight="true" outlineLevel="0" collapsed="false"/>
    <row r="64409" customFormat="false" ht="12.8" hidden="false" customHeight="true" outlineLevel="0" collapsed="false"/>
    <row r="64410" customFormat="false" ht="12.8" hidden="false" customHeight="true" outlineLevel="0" collapsed="false"/>
    <row r="64411" customFormat="false" ht="12.8" hidden="false" customHeight="true" outlineLevel="0" collapsed="false"/>
    <row r="64412" customFormat="false" ht="12.8" hidden="false" customHeight="true" outlineLevel="0" collapsed="false"/>
    <row r="64413" customFormat="false" ht="12.8" hidden="false" customHeight="true" outlineLevel="0" collapsed="false"/>
    <row r="64414" customFormat="false" ht="12.8" hidden="false" customHeight="true" outlineLevel="0" collapsed="false"/>
    <row r="64415" customFormat="false" ht="12.8" hidden="false" customHeight="true" outlineLevel="0" collapsed="false"/>
    <row r="64416" customFormat="false" ht="12.8" hidden="false" customHeight="true" outlineLevel="0" collapsed="false"/>
    <row r="64417" customFormat="false" ht="12.8" hidden="false" customHeight="true" outlineLevel="0" collapsed="false"/>
    <row r="64418" customFormat="false" ht="12.8" hidden="false" customHeight="true" outlineLevel="0" collapsed="false"/>
    <row r="64419" customFormat="false" ht="12.8" hidden="false" customHeight="true" outlineLevel="0" collapsed="false"/>
    <row r="64420" customFormat="false" ht="12.8" hidden="false" customHeight="true" outlineLevel="0" collapsed="false"/>
    <row r="64421" customFormat="false" ht="12.8" hidden="false" customHeight="true" outlineLevel="0" collapsed="false"/>
    <row r="64422" customFormat="false" ht="12.8" hidden="false" customHeight="true" outlineLevel="0" collapsed="false"/>
    <row r="64423" customFormat="false" ht="12.8" hidden="false" customHeight="true" outlineLevel="0" collapsed="false"/>
    <row r="64424" customFormat="false" ht="12.8" hidden="false" customHeight="true" outlineLevel="0" collapsed="false"/>
    <row r="64425" customFormat="false" ht="12.8" hidden="false" customHeight="true" outlineLevel="0" collapsed="false"/>
    <row r="64426" customFormat="false" ht="12.8" hidden="false" customHeight="true" outlineLevel="0" collapsed="false"/>
    <row r="64427" customFormat="false" ht="12.8" hidden="false" customHeight="true" outlineLevel="0" collapsed="false"/>
    <row r="64428" customFormat="false" ht="12.8" hidden="false" customHeight="true" outlineLevel="0" collapsed="false"/>
    <row r="64429" customFormat="false" ht="12.8" hidden="false" customHeight="true" outlineLevel="0" collapsed="false"/>
    <row r="64430" customFormat="false" ht="12.8" hidden="false" customHeight="true" outlineLevel="0" collapsed="false"/>
    <row r="64431" customFormat="false" ht="12.8" hidden="false" customHeight="true" outlineLevel="0" collapsed="false"/>
    <row r="64432" customFormat="false" ht="12.8" hidden="false" customHeight="true" outlineLevel="0" collapsed="false"/>
    <row r="64433" customFormat="false" ht="12.8" hidden="false" customHeight="true" outlineLevel="0" collapsed="false"/>
    <row r="64434" customFormat="false" ht="12.8" hidden="false" customHeight="true" outlineLevel="0" collapsed="false"/>
    <row r="64435" customFormat="false" ht="12.8" hidden="false" customHeight="true" outlineLevel="0" collapsed="false"/>
    <row r="64436" customFormat="false" ht="12.8" hidden="false" customHeight="true" outlineLevel="0" collapsed="false"/>
    <row r="64437" customFormat="false" ht="12.8" hidden="false" customHeight="true" outlineLevel="0" collapsed="false"/>
    <row r="64438" customFormat="false" ht="12.8" hidden="false" customHeight="true" outlineLevel="0" collapsed="false"/>
    <row r="64439" customFormat="false" ht="12.8" hidden="false" customHeight="true" outlineLevel="0" collapsed="false"/>
    <row r="64440" customFormat="false" ht="12.8" hidden="false" customHeight="true" outlineLevel="0" collapsed="false"/>
    <row r="64441" customFormat="false" ht="12.8" hidden="false" customHeight="true" outlineLevel="0" collapsed="false"/>
    <row r="64442" customFormat="false" ht="12.8" hidden="false" customHeight="true" outlineLevel="0" collapsed="false"/>
    <row r="64443" customFormat="false" ht="12.8" hidden="false" customHeight="true" outlineLevel="0" collapsed="false"/>
    <row r="64444" customFormat="false" ht="12.8" hidden="false" customHeight="true" outlineLevel="0" collapsed="false"/>
    <row r="64445" customFormat="false" ht="12.8" hidden="false" customHeight="true" outlineLevel="0" collapsed="false"/>
    <row r="64446" customFormat="false" ht="12.8" hidden="false" customHeight="true" outlineLevel="0" collapsed="false"/>
    <row r="64447" customFormat="false" ht="12.8" hidden="false" customHeight="true" outlineLevel="0" collapsed="false"/>
    <row r="64448" customFormat="false" ht="12.8" hidden="false" customHeight="true" outlineLevel="0" collapsed="false"/>
    <row r="64449" customFormat="false" ht="12.8" hidden="false" customHeight="true" outlineLevel="0" collapsed="false"/>
    <row r="64450" customFormat="false" ht="12.8" hidden="false" customHeight="true" outlineLevel="0" collapsed="false"/>
    <row r="64451" customFormat="false" ht="12.8" hidden="false" customHeight="true" outlineLevel="0" collapsed="false"/>
    <row r="64452" customFormat="false" ht="12.8" hidden="false" customHeight="true" outlineLevel="0" collapsed="false"/>
    <row r="64453" customFormat="false" ht="12.8" hidden="false" customHeight="true" outlineLevel="0" collapsed="false"/>
    <row r="64454" customFormat="false" ht="12.8" hidden="false" customHeight="true" outlineLevel="0" collapsed="false"/>
    <row r="64455" customFormat="false" ht="12.8" hidden="false" customHeight="true" outlineLevel="0" collapsed="false"/>
    <row r="64456" customFormat="false" ht="12.8" hidden="false" customHeight="true" outlineLevel="0" collapsed="false"/>
    <row r="64457" customFormat="false" ht="12.8" hidden="false" customHeight="true" outlineLevel="0" collapsed="false"/>
    <row r="64458" customFormat="false" ht="12.8" hidden="false" customHeight="true" outlineLevel="0" collapsed="false"/>
    <row r="64459" customFormat="false" ht="12.8" hidden="false" customHeight="true" outlineLevel="0" collapsed="false"/>
    <row r="64460" customFormat="false" ht="12.8" hidden="false" customHeight="true" outlineLevel="0" collapsed="false"/>
    <row r="64461" customFormat="false" ht="12.8" hidden="false" customHeight="true" outlineLevel="0" collapsed="false"/>
    <row r="64462" customFormat="false" ht="12.8" hidden="false" customHeight="true" outlineLevel="0" collapsed="false"/>
    <row r="64463" customFormat="false" ht="12.8" hidden="false" customHeight="true" outlineLevel="0" collapsed="false"/>
    <row r="64464" customFormat="false" ht="12.8" hidden="false" customHeight="true" outlineLevel="0" collapsed="false"/>
    <row r="64465" customFormat="false" ht="12.8" hidden="false" customHeight="true" outlineLevel="0" collapsed="false"/>
    <row r="64466" customFormat="false" ht="12.8" hidden="false" customHeight="true" outlineLevel="0" collapsed="false"/>
    <row r="64467" customFormat="false" ht="12.8" hidden="false" customHeight="true" outlineLevel="0" collapsed="false"/>
    <row r="64468" customFormat="false" ht="12.8" hidden="false" customHeight="true" outlineLevel="0" collapsed="false"/>
    <row r="64469" customFormat="false" ht="12.8" hidden="false" customHeight="true" outlineLevel="0" collapsed="false"/>
    <row r="64470" customFormat="false" ht="12.8" hidden="false" customHeight="true" outlineLevel="0" collapsed="false"/>
    <row r="64471" customFormat="false" ht="12.8" hidden="false" customHeight="true" outlineLevel="0" collapsed="false"/>
    <row r="64472" customFormat="false" ht="12.8" hidden="false" customHeight="true" outlineLevel="0" collapsed="false"/>
    <row r="64473" customFormat="false" ht="12.8" hidden="false" customHeight="true" outlineLevel="0" collapsed="false"/>
    <row r="64474" customFormat="false" ht="12.8" hidden="false" customHeight="true" outlineLevel="0" collapsed="false"/>
    <row r="64475" customFormat="false" ht="12.8" hidden="false" customHeight="true" outlineLevel="0" collapsed="false"/>
    <row r="64476" customFormat="false" ht="12.8" hidden="false" customHeight="true" outlineLevel="0" collapsed="false"/>
    <row r="64477" customFormat="false" ht="12.8" hidden="false" customHeight="true" outlineLevel="0" collapsed="false"/>
    <row r="64478" customFormat="false" ht="12.8" hidden="false" customHeight="true" outlineLevel="0" collapsed="false"/>
    <row r="64479" customFormat="false" ht="12.8" hidden="false" customHeight="true" outlineLevel="0" collapsed="false"/>
    <row r="64480" customFormat="false" ht="12.8" hidden="false" customHeight="true" outlineLevel="0" collapsed="false"/>
    <row r="64481" customFormat="false" ht="12.8" hidden="false" customHeight="true" outlineLevel="0" collapsed="false"/>
    <row r="64482" customFormat="false" ht="12.8" hidden="false" customHeight="true" outlineLevel="0" collapsed="false"/>
    <row r="64483" customFormat="false" ht="12.8" hidden="false" customHeight="true" outlineLevel="0" collapsed="false"/>
    <row r="64484" customFormat="false" ht="12.8" hidden="false" customHeight="true" outlineLevel="0" collapsed="false"/>
    <row r="64485" customFormat="false" ht="12.8" hidden="false" customHeight="true" outlineLevel="0" collapsed="false"/>
    <row r="64486" customFormat="false" ht="12.8" hidden="false" customHeight="true" outlineLevel="0" collapsed="false"/>
    <row r="64487" customFormat="false" ht="12.8" hidden="false" customHeight="true" outlineLevel="0" collapsed="false"/>
    <row r="64488" customFormat="false" ht="12.8" hidden="false" customHeight="true" outlineLevel="0" collapsed="false"/>
    <row r="64489" customFormat="false" ht="12.8" hidden="false" customHeight="true" outlineLevel="0" collapsed="false"/>
    <row r="64490" customFormat="false" ht="12.8" hidden="false" customHeight="true" outlineLevel="0" collapsed="false"/>
    <row r="64491" customFormat="false" ht="12.8" hidden="false" customHeight="true" outlineLevel="0" collapsed="false"/>
    <row r="64492" customFormat="false" ht="12.8" hidden="false" customHeight="true" outlineLevel="0" collapsed="false"/>
    <row r="64493" customFormat="false" ht="12.8" hidden="false" customHeight="true" outlineLevel="0" collapsed="false"/>
    <row r="64494" customFormat="false" ht="12.8" hidden="false" customHeight="true" outlineLevel="0" collapsed="false"/>
    <row r="64495" customFormat="false" ht="12.8" hidden="false" customHeight="true" outlineLevel="0" collapsed="false"/>
    <row r="64496" customFormat="false" ht="12.8" hidden="false" customHeight="true" outlineLevel="0" collapsed="false"/>
    <row r="64497" customFormat="false" ht="12.8" hidden="false" customHeight="true" outlineLevel="0" collapsed="false"/>
    <row r="64498" customFormat="false" ht="12.8" hidden="false" customHeight="true" outlineLevel="0" collapsed="false"/>
    <row r="64499" customFormat="false" ht="12.8" hidden="false" customHeight="true" outlineLevel="0" collapsed="false"/>
    <row r="64500" customFormat="false" ht="12.8" hidden="false" customHeight="true" outlineLevel="0" collapsed="false"/>
    <row r="64501" customFormat="false" ht="12.8" hidden="false" customHeight="true" outlineLevel="0" collapsed="false"/>
    <row r="64502" customFormat="false" ht="12.8" hidden="false" customHeight="true" outlineLevel="0" collapsed="false"/>
    <row r="64503" customFormat="false" ht="12.8" hidden="false" customHeight="true" outlineLevel="0" collapsed="false"/>
    <row r="64504" customFormat="false" ht="12.8" hidden="false" customHeight="true" outlineLevel="0" collapsed="false"/>
    <row r="64505" customFormat="false" ht="12.8" hidden="false" customHeight="true" outlineLevel="0" collapsed="false"/>
    <row r="64506" customFormat="false" ht="12.8" hidden="false" customHeight="true" outlineLevel="0" collapsed="false"/>
    <row r="64507" customFormat="false" ht="12.8" hidden="false" customHeight="true" outlineLevel="0" collapsed="false"/>
    <row r="64508" customFormat="false" ht="12.8" hidden="false" customHeight="true" outlineLevel="0" collapsed="false"/>
    <row r="64509" customFormat="false" ht="12.8" hidden="false" customHeight="true" outlineLevel="0" collapsed="false"/>
    <row r="64510" customFormat="false" ht="12.8" hidden="false" customHeight="true" outlineLevel="0" collapsed="false"/>
    <row r="64511" customFormat="false" ht="12.8" hidden="false" customHeight="true" outlineLevel="0" collapsed="false"/>
    <row r="64512" customFormat="false" ht="12.8" hidden="false" customHeight="true" outlineLevel="0" collapsed="false"/>
    <row r="64513" customFormat="false" ht="12.8" hidden="false" customHeight="true" outlineLevel="0" collapsed="false"/>
    <row r="64514" customFormat="false" ht="12.8" hidden="false" customHeight="true" outlineLevel="0" collapsed="false"/>
    <row r="64515" customFormat="false" ht="12.8" hidden="false" customHeight="true" outlineLevel="0" collapsed="false"/>
    <row r="64516" customFormat="false" ht="12.8" hidden="false" customHeight="true" outlineLevel="0" collapsed="false"/>
    <row r="64517" customFormat="false" ht="12.8" hidden="false" customHeight="true" outlineLevel="0" collapsed="false"/>
    <row r="64518" customFormat="false" ht="12.8" hidden="false" customHeight="true" outlineLevel="0" collapsed="false"/>
    <row r="64519" customFormat="false" ht="12.8" hidden="false" customHeight="true" outlineLevel="0" collapsed="false"/>
    <row r="64520" customFormat="false" ht="12.8" hidden="false" customHeight="true" outlineLevel="0" collapsed="false"/>
    <row r="64521" customFormat="false" ht="12.8" hidden="false" customHeight="true" outlineLevel="0" collapsed="false"/>
    <row r="64522" customFormat="false" ht="12.8" hidden="false" customHeight="true" outlineLevel="0" collapsed="false"/>
    <row r="64523" customFormat="false" ht="12.8" hidden="false" customHeight="true" outlineLevel="0" collapsed="false"/>
    <row r="64524" customFormat="false" ht="12.8" hidden="false" customHeight="true" outlineLevel="0" collapsed="false"/>
    <row r="64525" customFormat="false" ht="12.8" hidden="false" customHeight="true" outlineLevel="0" collapsed="false"/>
    <row r="64526" customFormat="false" ht="12.8" hidden="false" customHeight="true" outlineLevel="0" collapsed="false"/>
    <row r="64527" customFormat="false" ht="12.8" hidden="false" customHeight="true" outlineLevel="0" collapsed="false"/>
    <row r="64528" customFormat="false" ht="12.8" hidden="false" customHeight="true" outlineLevel="0" collapsed="false"/>
    <row r="64529" customFormat="false" ht="12.8" hidden="false" customHeight="true" outlineLevel="0" collapsed="false"/>
    <row r="64530" customFormat="false" ht="12.8" hidden="false" customHeight="true" outlineLevel="0" collapsed="false"/>
    <row r="64531" customFormat="false" ht="12.8" hidden="false" customHeight="true" outlineLevel="0" collapsed="false"/>
    <row r="64532" customFormat="false" ht="12.8" hidden="false" customHeight="true" outlineLevel="0" collapsed="false"/>
    <row r="64533" customFormat="false" ht="12.8" hidden="false" customHeight="true" outlineLevel="0" collapsed="false"/>
    <row r="64534" customFormat="false" ht="12.8" hidden="false" customHeight="true" outlineLevel="0" collapsed="false"/>
    <row r="64535" customFormat="false" ht="12.8" hidden="false" customHeight="true" outlineLevel="0" collapsed="false"/>
    <row r="64536" customFormat="false" ht="12.8" hidden="false" customHeight="true" outlineLevel="0" collapsed="false"/>
    <row r="64537" customFormat="false" ht="12.8" hidden="false" customHeight="true" outlineLevel="0" collapsed="false"/>
    <row r="64538" customFormat="false" ht="12.8" hidden="false" customHeight="true" outlineLevel="0" collapsed="false"/>
    <row r="64539" customFormat="false" ht="12.8" hidden="false" customHeight="true" outlineLevel="0" collapsed="false"/>
    <row r="64540" customFormat="false" ht="12.8" hidden="false" customHeight="true" outlineLevel="0" collapsed="false"/>
    <row r="64541" customFormat="false" ht="12.8" hidden="false" customHeight="true" outlineLevel="0" collapsed="false"/>
    <row r="64542" customFormat="false" ht="12.8" hidden="false" customHeight="true" outlineLevel="0" collapsed="false"/>
    <row r="64543" customFormat="false" ht="12.8" hidden="false" customHeight="true" outlineLevel="0" collapsed="false"/>
    <row r="64544" customFormat="false" ht="12.8" hidden="false" customHeight="true" outlineLevel="0" collapsed="false"/>
    <row r="64545" customFormat="false" ht="12.8" hidden="false" customHeight="true" outlineLevel="0" collapsed="false"/>
    <row r="64546" customFormat="false" ht="12.8" hidden="false" customHeight="true" outlineLevel="0" collapsed="false"/>
    <row r="64547" customFormat="false" ht="12.8" hidden="false" customHeight="true" outlineLevel="0" collapsed="false"/>
    <row r="64548" customFormat="false" ht="12.8" hidden="false" customHeight="true" outlineLevel="0" collapsed="false"/>
    <row r="64549" customFormat="false" ht="12.8" hidden="false" customHeight="true" outlineLevel="0" collapsed="false"/>
    <row r="64550" customFormat="false" ht="12.8" hidden="false" customHeight="true" outlineLevel="0" collapsed="false"/>
    <row r="64551" customFormat="false" ht="12.8" hidden="false" customHeight="true" outlineLevel="0" collapsed="false"/>
    <row r="64552" customFormat="false" ht="12.8" hidden="false" customHeight="true" outlineLevel="0" collapsed="false"/>
    <row r="64553" customFormat="false" ht="12.8" hidden="false" customHeight="true" outlineLevel="0" collapsed="false"/>
    <row r="64554" customFormat="false" ht="12.8" hidden="false" customHeight="true" outlineLevel="0" collapsed="false"/>
    <row r="64555" customFormat="false" ht="12.8" hidden="false" customHeight="true" outlineLevel="0" collapsed="false"/>
    <row r="64556" customFormat="false" ht="12.8" hidden="false" customHeight="true" outlineLevel="0" collapsed="false"/>
    <row r="64557" customFormat="false" ht="12.8" hidden="false" customHeight="true" outlineLevel="0" collapsed="false"/>
    <row r="64558" customFormat="false" ht="12.8" hidden="false" customHeight="true" outlineLevel="0" collapsed="false"/>
    <row r="64559" customFormat="false" ht="12.8" hidden="false" customHeight="true" outlineLevel="0" collapsed="false"/>
    <row r="64560" customFormat="false" ht="12.8" hidden="false" customHeight="true" outlineLevel="0" collapsed="false"/>
    <row r="64561" customFormat="false" ht="12.8" hidden="false" customHeight="true" outlineLevel="0" collapsed="false"/>
    <row r="64562" customFormat="false" ht="12.8" hidden="false" customHeight="true" outlineLevel="0" collapsed="false"/>
    <row r="64563" customFormat="false" ht="12.8" hidden="false" customHeight="true" outlineLevel="0" collapsed="false"/>
    <row r="64564" customFormat="false" ht="12.8" hidden="false" customHeight="true" outlineLevel="0" collapsed="false"/>
    <row r="64565" customFormat="false" ht="12.8" hidden="false" customHeight="true" outlineLevel="0" collapsed="false"/>
    <row r="64566" customFormat="false" ht="12.8" hidden="false" customHeight="true" outlineLevel="0" collapsed="false"/>
    <row r="64567" customFormat="false" ht="12.8" hidden="false" customHeight="true" outlineLevel="0" collapsed="false"/>
    <row r="64568" customFormat="false" ht="12.8" hidden="false" customHeight="true" outlineLevel="0" collapsed="false"/>
    <row r="64569" customFormat="false" ht="12.8" hidden="false" customHeight="true" outlineLevel="0" collapsed="false"/>
    <row r="64570" customFormat="false" ht="12.8" hidden="false" customHeight="true" outlineLevel="0" collapsed="false"/>
    <row r="64571" customFormat="false" ht="12.8" hidden="false" customHeight="true" outlineLevel="0" collapsed="false"/>
    <row r="64572" customFormat="false" ht="12.8" hidden="false" customHeight="true" outlineLevel="0" collapsed="false"/>
    <row r="64573" customFormat="false" ht="12.8" hidden="false" customHeight="true" outlineLevel="0" collapsed="false"/>
    <row r="64574" customFormat="false" ht="12.8" hidden="false" customHeight="true" outlineLevel="0" collapsed="false"/>
    <row r="64575" customFormat="false" ht="12.8" hidden="false" customHeight="true" outlineLevel="0" collapsed="false"/>
    <row r="64576" customFormat="false" ht="12.8" hidden="false" customHeight="true" outlineLevel="0" collapsed="false"/>
    <row r="64577" customFormat="false" ht="12.8" hidden="false" customHeight="true" outlineLevel="0" collapsed="false"/>
    <row r="64578" customFormat="false" ht="12.8" hidden="false" customHeight="true" outlineLevel="0" collapsed="false"/>
    <row r="64579" customFormat="false" ht="12.8" hidden="false" customHeight="true" outlineLevel="0" collapsed="false"/>
    <row r="64580" customFormat="false" ht="12.8" hidden="false" customHeight="true" outlineLevel="0" collapsed="false"/>
    <row r="64581" customFormat="false" ht="12.8" hidden="false" customHeight="true" outlineLevel="0" collapsed="false"/>
    <row r="64582" customFormat="false" ht="12.8" hidden="false" customHeight="true" outlineLevel="0" collapsed="false"/>
    <row r="64583" customFormat="false" ht="12.8" hidden="false" customHeight="true" outlineLevel="0" collapsed="false"/>
    <row r="64584" customFormat="false" ht="12.8" hidden="false" customHeight="true" outlineLevel="0" collapsed="false"/>
    <row r="64585" customFormat="false" ht="12.8" hidden="false" customHeight="true" outlineLevel="0" collapsed="false"/>
    <row r="64586" customFormat="false" ht="12.8" hidden="false" customHeight="true" outlineLevel="0" collapsed="false"/>
    <row r="64587" customFormat="false" ht="12.8" hidden="false" customHeight="true" outlineLevel="0" collapsed="false"/>
    <row r="64588" customFormat="false" ht="12.8" hidden="false" customHeight="true" outlineLevel="0" collapsed="false"/>
    <row r="64589" customFormat="false" ht="12.8" hidden="false" customHeight="true" outlineLevel="0" collapsed="false"/>
    <row r="64590" customFormat="false" ht="12.8" hidden="false" customHeight="true" outlineLevel="0" collapsed="false"/>
    <row r="64591" customFormat="false" ht="12.8" hidden="false" customHeight="true" outlineLevel="0" collapsed="false"/>
    <row r="64592" customFormat="false" ht="12.8" hidden="false" customHeight="true" outlineLevel="0" collapsed="false"/>
    <row r="64593" customFormat="false" ht="12.8" hidden="false" customHeight="true" outlineLevel="0" collapsed="false"/>
    <row r="64594" customFormat="false" ht="12.8" hidden="false" customHeight="true" outlineLevel="0" collapsed="false"/>
    <row r="64595" customFormat="false" ht="12.8" hidden="false" customHeight="true" outlineLevel="0" collapsed="false"/>
    <row r="64596" customFormat="false" ht="12.8" hidden="false" customHeight="true" outlineLevel="0" collapsed="false"/>
    <row r="64597" customFormat="false" ht="12.8" hidden="false" customHeight="true" outlineLevel="0" collapsed="false"/>
    <row r="64598" customFormat="false" ht="12.8" hidden="false" customHeight="true" outlineLevel="0" collapsed="false"/>
    <row r="64599" customFormat="false" ht="12.8" hidden="false" customHeight="true" outlineLevel="0" collapsed="false"/>
    <row r="64600" customFormat="false" ht="12.8" hidden="false" customHeight="true" outlineLevel="0" collapsed="false"/>
    <row r="64601" customFormat="false" ht="12.8" hidden="false" customHeight="true" outlineLevel="0" collapsed="false"/>
    <row r="64602" customFormat="false" ht="12.8" hidden="false" customHeight="true" outlineLevel="0" collapsed="false"/>
    <row r="64603" customFormat="false" ht="12.8" hidden="false" customHeight="true" outlineLevel="0" collapsed="false"/>
    <row r="64604" customFormat="false" ht="12.8" hidden="false" customHeight="true" outlineLevel="0" collapsed="false"/>
    <row r="64605" customFormat="false" ht="12.8" hidden="false" customHeight="true" outlineLevel="0" collapsed="false"/>
    <row r="64606" customFormat="false" ht="12.8" hidden="false" customHeight="true" outlineLevel="0" collapsed="false"/>
    <row r="64607" customFormat="false" ht="12.8" hidden="false" customHeight="true" outlineLevel="0" collapsed="false"/>
    <row r="64608" customFormat="false" ht="12.8" hidden="false" customHeight="true" outlineLevel="0" collapsed="false"/>
    <row r="64609" customFormat="false" ht="12.8" hidden="false" customHeight="true" outlineLevel="0" collapsed="false"/>
    <row r="64610" customFormat="false" ht="12.8" hidden="false" customHeight="true" outlineLevel="0" collapsed="false"/>
    <row r="64611" customFormat="false" ht="12.8" hidden="false" customHeight="true" outlineLevel="0" collapsed="false"/>
    <row r="64612" customFormat="false" ht="12.8" hidden="false" customHeight="true" outlineLevel="0" collapsed="false"/>
    <row r="64613" customFormat="false" ht="12.8" hidden="false" customHeight="true" outlineLevel="0" collapsed="false"/>
    <row r="64614" customFormat="false" ht="12.8" hidden="false" customHeight="true" outlineLevel="0" collapsed="false"/>
    <row r="64615" customFormat="false" ht="12.8" hidden="false" customHeight="true" outlineLevel="0" collapsed="false"/>
    <row r="64616" customFormat="false" ht="12.8" hidden="false" customHeight="true" outlineLevel="0" collapsed="false"/>
    <row r="64617" customFormat="false" ht="12.8" hidden="false" customHeight="true" outlineLevel="0" collapsed="false"/>
    <row r="64618" customFormat="false" ht="12.8" hidden="false" customHeight="true" outlineLevel="0" collapsed="false"/>
    <row r="64619" customFormat="false" ht="12.8" hidden="false" customHeight="true" outlineLevel="0" collapsed="false"/>
    <row r="64620" customFormat="false" ht="12.8" hidden="false" customHeight="true" outlineLevel="0" collapsed="false"/>
    <row r="64621" customFormat="false" ht="12.8" hidden="false" customHeight="true" outlineLevel="0" collapsed="false"/>
    <row r="64622" customFormat="false" ht="12.8" hidden="false" customHeight="true" outlineLevel="0" collapsed="false"/>
    <row r="64623" customFormat="false" ht="12.8" hidden="false" customHeight="true" outlineLevel="0" collapsed="false"/>
    <row r="64624" customFormat="false" ht="12.8" hidden="false" customHeight="true" outlineLevel="0" collapsed="false"/>
    <row r="64625" customFormat="false" ht="12.8" hidden="false" customHeight="true" outlineLevel="0" collapsed="false"/>
    <row r="64626" customFormat="false" ht="12.8" hidden="false" customHeight="true" outlineLevel="0" collapsed="false"/>
    <row r="64627" customFormat="false" ht="12.8" hidden="false" customHeight="true" outlineLevel="0" collapsed="false"/>
    <row r="64628" customFormat="false" ht="12.8" hidden="false" customHeight="true" outlineLevel="0" collapsed="false"/>
    <row r="64629" customFormat="false" ht="12.8" hidden="false" customHeight="true" outlineLevel="0" collapsed="false"/>
    <row r="64630" customFormat="false" ht="12.8" hidden="false" customHeight="true" outlineLevel="0" collapsed="false"/>
    <row r="64631" customFormat="false" ht="12.8" hidden="false" customHeight="true" outlineLevel="0" collapsed="false"/>
    <row r="64632" customFormat="false" ht="12.8" hidden="false" customHeight="true" outlineLevel="0" collapsed="false"/>
    <row r="64633" customFormat="false" ht="12.8" hidden="false" customHeight="true" outlineLevel="0" collapsed="false"/>
    <row r="64634" customFormat="false" ht="12.8" hidden="false" customHeight="true" outlineLevel="0" collapsed="false"/>
    <row r="64635" customFormat="false" ht="12.8" hidden="false" customHeight="true" outlineLevel="0" collapsed="false"/>
    <row r="64636" customFormat="false" ht="12.8" hidden="false" customHeight="true" outlineLevel="0" collapsed="false"/>
    <row r="64637" customFormat="false" ht="12.8" hidden="false" customHeight="true" outlineLevel="0" collapsed="false"/>
    <row r="64638" customFormat="false" ht="12.8" hidden="false" customHeight="true" outlineLevel="0" collapsed="false"/>
    <row r="64639" customFormat="false" ht="12.8" hidden="false" customHeight="true" outlineLevel="0" collapsed="false"/>
    <row r="64640" customFormat="false" ht="12.8" hidden="false" customHeight="true" outlineLevel="0" collapsed="false"/>
    <row r="64641" customFormat="false" ht="12.8" hidden="false" customHeight="true" outlineLevel="0" collapsed="false"/>
    <row r="64642" customFormat="false" ht="12.8" hidden="false" customHeight="true" outlineLevel="0" collapsed="false"/>
    <row r="64643" customFormat="false" ht="12.8" hidden="false" customHeight="true" outlineLevel="0" collapsed="false"/>
    <row r="64644" customFormat="false" ht="12.8" hidden="false" customHeight="true" outlineLevel="0" collapsed="false"/>
    <row r="64645" customFormat="false" ht="12.8" hidden="false" customHeight="true" outlineLevel="0" collapsed="false"/>
    <row r="64646" customFormat="false" ht="12.8" hidden="false" customHeight="true" outlineLevel="0" collapsed="false"/>
    <row r="64647" customFormat="false" ht="12.8" hidden="false" customHeight="true" outlineLevel="0" collapsed="false"/>
    <row r="64648" customFormat="false" ht="12.8" hidden="false" customHeight="true" outlineLevel="0" collapsed="false"/>
    <row r="64649" customFormat="false" ht="12.8" hidden="false" customHeight="true" outlineLevel="0" collapsed="false"/>
    <row r="64650" customFormat="false" ht="12.8" hidden="false" customHeight="true" outlineLevel="0" collapsed="false"/>
    <row r="64651" customFormat="false" ht="12.8" hidden="false" customHeight="true" outlineLevel="0" collapsed="false"/>
    <row r="64652" customFormat="false" ht="12.8" hidden="false" customHeight="true" outlineLevel="0" collapsed="false"/>
    <row r="64653" customFormat="false" ht="12.8" hidden="false" customHeight="true" outlineLevel="0" collapsed="false"/>
    <row r="64654" customFormat="false" ht="12.8" hidden="false" customHeight="true" outlineLevel="0" collapsed="false"/>
    <row r="64655" customFormat="false" ht="12.8" hidden="false" customHeight="true" outlineLevel="0" collapsed="false"/>
    <row r="64656" customFormat="false" ht="12.8" hidden="false" customHeight="true" outlineLevel="0" collapsed="false"/>
    <row r="64657" customFormat="false" ht="12.8" hidden="false" customHeight="true" outlineLevel="0" collapsed="false"/>
    <row r="64658" customFormat="false" ht="12.8" hidden="false" customHeight="true" outlineLevel="0" collapsed="false"/>
    <row r="64659" customFormat="false" ht="12.8" hidden="false" customHeight="true" outlineLevel="0" collapsed="false"/>
    <row r="64660" customFormat="false" ht="12.8" hidden="false" customHeight="true" outlineLevel="0" collapsed="false"/>
    <row r="64661" customFormat="false" ht="12.8" hidden="false" customHeight="true" outlineLevel="0" collapsed="false"/>
    <row r="64662" customFormat="false" ht="12.8" hidden="false" customHeight="true" outlineLevel="0" collapsed="false"/>
    <row r="64663" customFormat="false" ht="12.8" hidden="false" customHeight="true" outlineLevel="0" collapsed="false"/>
    <row r="64664" customFormat="false" ht="12.8" hidden="false" customHeight="true" outlineLevel="0" collapsed="false"/>
    <row r="64665" customFormat="false" ht="12.8" hidden="false" customHeight="true" outlineLevel="0" collapsed="false"/>
    <row r="64666" customFormat="false" ht="12.8" hidden="false" customHeight="true" outlineLevel="0" collapsed="false"/>
    <row r="64667" customFormat="false" ht="12.8" hidden="false" customHeight="true" outlineLevel="0" collapsed="false"/>
    <row r="64668" customFormat="false" ht="12.8" hidden="false" customHeight="true" outlineLevel="0" collapsed="false"/>
    <row r="64669" customFormat="false" ht="12.8" hidden="false" customHeight="true" outlineLevel="0" collapsed="false"/>
    <row r="64670" customFormat="false" ht="12.8" hidden="false" customHeight="true" outlineLevel="0" collapsed="false"/>
    <row r="64671" customFormat="false" ht="12.8" hidden="false" customHeight="true" outlineLevel="0" collapsed="false"/>
    <row r="64672" customFormat="false" ht="12.8" hidden="false" customHeight="true" outlineLevel="0" collapsed="false"/>
    <row r="64673" customFormat="false" ht="12.8" hidden="false" customHeight="true" outlineLevel="0" collapsed="false"/>
    <row r="64674" customFormat="false" ht="12.8" hidden="false" customHeight="true" outlineLevel="0" collapsed="false"/>
    <row r="64675" customFormat="false" ht="12.8" hidden="false" customHeight="true" outlineLevel="0" collapsed="false"/>
    <row r="64676" customFormat="false" ht="12.8" hidden="false" customHeight="true" outlineLevel="0" collapsed="false"/>
    <row r="64677" customFormat="false" ht="12.8" hidden="false" customHeight="true" outlineLevel="0" collapsed="false"/>
    <row r="64678" customFormat="false" ht="12.8" hidden="false" customHeight="true" outlineLevel="0" collapsed="false"/>
    <row r="64679" customFormat="false" ht="12.8" hidden="false" customHeight="true" outlineLevel="0" collapsed="false"/>
    <row r="64680" customFormat="false" ht="12.8" hidden="false" customHeight="true" outlineLevel="0" collapsed="false"/>
    <row r="64681" customFormat="false" ht="12.8" hidden="false" customHeight="true" outlineLevel="0" collapsed="false"/>
    <row r="64682" customFormat="false" ht="12.8" hidden="false" customHeight="true" outlineLevel="0" collapsed="false"/>
    <row r="64683" customFormat="false" ht="12.8" hidden="false" customHeight="true" outlineLevel="0" collapsed="false"/>
    <row r="64684" customFormat="false" ht="12.8" hidden="false" customHeight="true" outlineLevel="0" collapsed="false"/>
    <row r="64685" customFormat="false" ht="12.8" hidden="false" customHeight="true" outlineLevel="0" collapsed="false"/>
    <row r="64686" customFormat="false" ht="12.8" hidden="false" customHeight="true" outlineLevel="0" collapsed="false"/>
    <row r="64687" customFormat="false" ht="12.8" hidden="false" customHeight="true" outlineLevel="0" collapsed="false"/>
    <row r="64688" customFormat="false" ht="12.8" hidden="false" customHeight="true" outlineLevel="0" collapsed="false"/>
    <row r="64689" customFormat="false" ht="12.8" hidden="false" customHeight="true" outlineLevel="0" collapsed="false"/>
    <row r="64690" customFormat="false" ht="12.8" hidden="false" customHeight="true" outlineLevel="0" collapsed="false"/>
    <row r="64691" customFormat="false" ht="12.8" hidden="false" customHeight="true" outlineLevel="0" collapsed="false"/>
    <row r="64692" customFormat="false" ht="12.8" hidden="false" customHeight="true" outlineLevel="0" collapsed="false"/>
    <row r="64693" customFormat="false" ht="12.8" hidden="false" customHeight="true" outlineLevel="0" collapsed="false"/>
    <row r="64694" customFormat="false" ht="12.8" hidden="false" customHeight="true" outlineLevel="0" collapsed="false"/>
    <row r="64695" customFormat="false" ht="12.8" hidden="false" customHeight="true" outlineLevel="0" collapsed="false"/>
    <row r="64696" customFormat="false" ht="12.8" hidden="false" customHeight="true" outlineLevel="0" collapsed="false"/>
    <row r="64697" customFormat="false" ht="12.8" hidden="false" customHeight="true" outlineLevel="0" collapsed="false"/>
    <row r="64698" customFormat="false" ht="12.8" hidden="false" customHeight="true" outlineLevel="0" collapsed="false"/>
    <row r="64699" customFormat="false" ht="12.8" hidden="false" customHeight="true" outlineLevel="0" collapsed="false"/>
    <row r="64700" customFormat="false" ht="12.8" hidden="false" customHeight="true" outlineLevel="0" collapsed="false"/>
    <row r="64701" customFormat="false" ht="12.8" hidden="false" customHeight="true" outlineLevel="0" collapsed="false"/>
    <row r="64702" customFormat="false" ht="12.8" hidden="false" customHeight="true" outlineLevel="0" collapsed="false"/>
    <row r="64703" customFormat="false" ht="12.8" hidden="false" customHeight="true" outlineLevel="0" collapsed="false"/>
    <row r="64704" customFormat="false" ht="12.8" hidden="false" customHeight="true" outlineLevel="0" collapsed="false"/>
    <row r="64705" customFormat="false" ht="12.8" hidden="false" customHeight="true" outlineLevel="0" collapsed="false"/>
    <row r="64706" customFormat="false" ht="12.8" hidden="false" customHeight="true" outlineLevel="0" collapsed="false"/>
    <row r="64707" customFormat="false" ht="12.8" hidden="false" customHeight="true" outlineLevel="0" collapsed="false"/>
    <row r="64708" customFormat="false" ht="12.8" hidden="false" customHeight="true" outlineLevel="0" collapsed="false"/>
    <row r="64709" customFormat="false" ht="12.8" hidden="false" customHeight="true" outlineLevel="0" collapsed="false"/>
    <row r="64710" customFormat="false" ht="12.8" hidden="false" customHeight="true" outlineLevel="0" collapsed="false"/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64722" customFormat="false" ht="12.8" hidden="false" customHeight="true" outlineLevel="0" collapsed="false"/>
    <row r="64723" customFormat="false" ht="12.8" hidden="false" customHeight="true" outlineLevel="0" collapsed="false"/>
    <row r="64724" customFormat="false" ht="12.8" hidden="false" customHeight="true" outlineLevel="0" collapsed="false"/>
    <row r="64725" customFormat="false" ht="12.8" hidden="false" customHeight="true" outlineLevel="0" collapsed="false"/>
    <row r="64726" customFormat="false" ht="12.8" hidden="false" customHeight="true" outlineLevel="0" collapsed="false"/>
    <row r="64727" customFormat="false" ht="12.8" hidden="false" customHeight="true" outlineLevel="0" collapsed="false"/>
    <row r="64728" customFormat="false" ht="12.8" hidden="false" customHeight="true" outlineLevel="0" collapsed="false"/>
    <row r="64729" customFormat="false" ht="12.8" hidden="false" customHeight="true" outlineLevel="0" collapsed="false"/>
    <row r="64730" customFormat="false" ht="12.8" hidden="false" customHeight="true" outlineLevel="0" collapsed="false"/>
    <row r="64731" customFormat="false" ht="12.8" hidden="false" customHeight="true" outlineLevel="0" collapsed="false"/>
    <row r="64732" customFormat="false" ht="12.8" hidden="false" customHeight="true" outlineLevel="0" collapsed="false"/>
    <row r="64733" customFormat="false" ht="12.8" hidden="false" customHeight="true" outlineLevel="0" collapsed="false"/>
    <row r="64734" customFormat="false" ht="12.8" hidden="false" customHeight="true" outlineLevel="0" collapsed="false"/>
    <row r="64735" customFormat="false" ht="12.8" hidden="false" customHeight="true" outlineLevel="0" collapsed="false"/>
    <row r="64736" customFormat="false" ht="12.8" hidden="false" customHeight="true" outlineLevel="0" collapsed="false"/>
    <row r="64737" customFormat="false" ht="12.8" hidden="false" customHeight="true" outlineLevel="0" collapsed="false"/>
    <row r="64738" customFormat="false" ht="12.8" hidden="false" customHeight="true" outlineLevel="0" collapsed="false"/>
    <row r="64739" customFormat="false" ht="12.8" hidden="false" customHeight="true" outlineLevel="0" collapsed="false"/>
    <row r="64740" customFormat="false" ht="12.8" hidden="false" customHeight="true" outlineLevel="0" collapsed="false"/>
    <row r="64741" customFormat="false" ht="12.8" hidden="false" customHeight="true" outlineLevel="0" collapsed="false"/>
    <row r="64742" customFormat="false" ht="12.8" hidden="false" customHeight="true" outlineLevel="0" collapsed="false"/>
    <row r="64743" customFormat="false" ht="12.8" hidden="false" customHeight="true" outlineLevel="0" collapsed="false"/>
    <row r="64744" customFormat="false" ht="12.8" hidden="false" customHeight="true" outlineLevel="0" collapsed="false"/>
    <row r="64745" customFormat="false" ht="12.8" hidden="false" customHeight="true" outlineLevel="0" collapsed="false"/>
    <row r="64746" customFormat="false" ht="12.8" hidden="false" customHeight="true" outlineLevel="0" collapsed="false"/>
    <row r="64747" customFormat="false" ht="12.8" hidden="false" customHeight="true" outlineLevel="0" collapsed="false"/>
    <row r="64748" customFormat="false" ht="12.8" hidden="false" customHeight="true" outlineLevel="0" collapsed="false"/>
    <row r="64749" customFormat="false" ht="12.8" hidden="false" customHeight="true" outlineLevel="0" collapsed="false"/>
    <row r="64750" customFormat="false" ht="12.8" hidden="false" customHeight="true" outlineLevel="0" collapsed="false"/>
    <row r="64751" customFormat="false" ht="12.8" hidden="false" customHeight="true" outlineLevel="0" collapsed="false"/>
    <row r="64752" customFormat="false" ht="12.8" hidden="false" customHeight="true" outlineLevel="0" collapsed="false"/>
    <row r="64753" customFormat="false" ht="12.8" hidden="false" customHeight="true" outlineLevel="0" collapsed="false"/>
    <row r="64754" customFormat="false" ht="12.8" hidden="false" customHeight="true" outlineLevel="0" collapsed="false"/>
    <row r="64755" customFormat="false" ht="12.8" hidden="false" customHeight="true" outlineLevel="0" collapsed="false"/>
    <row r="64756" customFormat="false" ht="12.8" hidden="false" customHeight="true" outlineLevel="0" collapsed="false"/>
    <row r="64757" customFormat="false" ht="12.8" hidden="false" customHeight="true" outlineLevel="0" collapsed="false"/>
    <row r="64758" customFormat="false" ht="12.8" hidden="false" customHeight="true" outlineLevel="0" collapsed="false"/>
    <row r="64759" customFormat="false" ht="12.8" hidden="false" customHeight="true" outlineLevel="0" collapsed="false"/>
    <row r="64760" customFormat="false" ht="12.8" hidden="false" customHeight="true" outlineLevel="0" collapsed="false"/>
    <row r="64761" customFormat="false" ht="12.8" hidden="false" customHeight="true" outlineLevel="0" collapsed="false"/>
    <row r="64762" customFormat="false" ht="12.8" hidden="false" customHeight="true" outlineLevel="0" collapsed="false"/>
    <row r="64763" customFormat="false" ht="12.8" hidden="false" customHeight="true" outlineLevel="0" collapsed="false"/>
    <row r="64764" customFormat="false" ht="12.8" hidden="false" customHeight="true" outlineLevel="0" collapsed="false"/>
    <row r="64765" customFormat="false" ht="12.8" hidden="false" customHeight="true" outlineLevel="0" collapsed="false"/>
    <row r="64766" customFormat="false" ht="12.8" hidden="false" customHeight="true" outlineLevel="0" collapsed="false"/>
    <row r="64767" customFormat="false" ht="12.8" hidden="false" customHeight="true" outlineLevel="0" collapsed="false"/>
    <row r="64768" customFormat="false" ht="12.8" hidden="false" customHeight="true" outlineLevel="0" collapsed="false"/>
    <row r="64769" customFormat="false" ht="12.8" hidden="false" customHeight="true" outlineLevel="0" collapsed="false"/>
    <row r="64770" customFormat="false" ht="12.8" hidden="false" customHeight="true" outlineLevel="0" collapsed="false"/>
    <row r="64771" customFormat="false" ht="12.8" hidden="false" customHeight="true" outlineLevel="0" collapsed="false"/>
    <row r="64772" customFormat="false" ht="12.8" hidden="false" customHeight="true" outlineLevel="0" collapsed="false"/>
    <row r="64773" customFormat="false" ht="12.8" hidden="false" customHeight="true" outlineLevel="0" collapsed="false"/>
    <row r="64774" customFormat="false" ht="12.8" hidden="false" customHeight="true" outlineLevel="0" collapsed="false"/>
    <row r="64775" customFormat="false" ht="12.8" hidden="false" customHeight="true" outlineLevel="0" collapsed="false"/>
    <row r="64776" customFormat="false" ht="12.8" hidden="false" customHeight="true" outlineLevel="0" collapsed="false"/>
    <row r="64777" customFormat="false" ht="12.8" hidden="false" customHeight="true" outlineLevel="0" collapsed="false"/>
    <row r="64778" customFormat="false" ht="12.8" hidden="false" customHeight="true" outlineLevel="0" collapsed="false"/>
    <row r="64779" customFormat="false" ht="12.8" hidden="false" customHeight="true" outlineLevel="0" collapsed="false"/>
    <row r="64780" customFormat="false" ht="12.8" hidden="false" customHeight="true" outlineLevel="0" collapsed="false"/>
    <row r="64781" customFormat="false" ht="12.8" hidden="false" customHeight="true" outlineLevel="0" collapsed="false"/>
    <row r="64782" customFormat="false" ht="12.8" hidden="false" customHeight="true" outlineLevel="0" collapsed="false"/>
    <row r="64783" customFormat="false" ht="12.8" hidden="false" customHeight="true" outlineLevel="0" collapsed="false"/>
    <row r="64784" customFormat="false" ht="12.8" hidden="false" customHeight="true" outlineLevel="0" collapsed="false"/>
    <row r="64785" customFormat="false" ht="12.8" hidden="false" customHeight="true" outlineLevel="0" collapsed="false"/>
    <row r="64786" customFormat="false" ht="12.8" hidden="false" customHeight="true" outlineLevel="0" collapsed="false"/>
    <row r="64787" customFormat="false" ht="12.8" hidden="false" customHeight="true" outlineLevel="0" collapsed="false"/>
    <row r="64788" customFormat="false" ht="12.8" hidden="false" customHeight="true" outlineLevel="0" collapsed="false"/>
    <row r="64789" customFormat="false" ht="12.8" hidden="false" customHeight="true" outlineLevel="0" collapsed="false"/>
    <row r="64790" customFormat="false" ht="12.8" hidden="false" customHeight="true" outlineLevel="0" collapsed="false"/>
    <row r="64791" customFormat="false" ht="12.8" hidden="false" customHeight="true" outlineLevel="0" collapsed="false"/>
    <row r="64792" customFormat="false" ht="12.8" hidden="false" customHeight="true" outlineLevel="0" collapsed="false"/>
    <row r="64793" customFormat="false" ht="12.8" hidden="false" customHeight="true" outlineLevel="0" collapsed="false"/>
    <row r="64794" customFormat="false" ht="12.8" hidden="false" customHeight="true" outlineLevel="0" collapsed="false"/>
    <row r="64795" customFormat="false" ht="12.8" hidden="false" customHeight="true" outlineLevel="0" collapsed="false"/>
    <row r="64796" customFormat="false" ht="12.8" hidden="false" customHeight="true" outlineLevel="0" collapsed="false"/>
    <row r="64797" customFormat="false" ht="12.8" hidden="false" customHeight="true" outlineLevel="0" collapsed="false"/>
    <row r="64798" customFormat="false" ht="12.8" hidden="false" customHeight="true" outlineLevel="0" collapsed="false"/>
    <row r="64799" customFormat="false" ht="12.8" hidden="false" customHeight="true" outlineLevel="0" collapsed="false"/>
    <row r="64800" customFormat="false" ht="12.8" hidden="false" customHeight="true" outlineLevel="0" collapsed="false"/>
    <row r="64801" customFormat="false" ht="12.8" hidden="false" customHeight="true" outlineLevel="0" collapsed="false"/>
    <row r="64802" customFormat="false" ht="12.8" hidden="false" customHeight="true" outlineLevel="0" collapsed="false"/>
    <row r="64803" customFormat="false" ht="12.8" hidden="false" customHeight="true" outlineLevel="0" collapsed="false"/>
    <row r="64804" customFormat="false" ht="12.8" hidden="false" customHeight="true" outlineLevel="0" collapsed="false"/>
    <row r="64805" customFormat="false" ht="12.8" hidden="false" customHeight="true" outlineLevel="0" collapsed="false"/>
    <row r="64806" customFormat="false" ht="12.8" hidden="false" customHeight="true" outlineLevel="0" collapsed="false"/>
    <row r="64807" customFormat="false" ht="12.8" hidden="false" customHeight="true" outlineLevel="0" collapsed="false"/>
    <row r="64808" customFormat="false" ht="12.8" hidden="false" customHeight="true" outlineLevel="0" collapsed="false"/>
    <row r="64809" customFormat="false" ht="12.8" hidden="false" customHeight="true" outlineLevel="0" collapsed="false"/>
    <row r="64810" customFormat="false" ht="12.8" hidden="false" customHeight="true" outlineLevel="0" collapsed="false"/>
    <row r="64811" customFormat="false" ht="12.8" hidden="false" customHeight="true" outlineLevel="0" collapsed="false"/>
    <row r="64812" customFormat="false" ht="12.8" hidden="false" customHeight="true" outlineLevel="0" collapsed="false"/>
    <row r="64813" customFormat="false" ht="12.8" hidden="false" customHeight="true" outlineLevel="0" collapsed="false"/>
    <row r="64814" customFormat="false" ht="12.8" hidden="false" customHeight="true" outlineLevel="0" collapsed="false"/>
    <row r="64815" customFormat="false" ht="12.8" hidden="false" customHeight="true" outlineLevel="0" collapsed="false"/>
    <row r="64816" customFormat="false" ht="12.8" hidden="false" customHeight="true" outlineLevel="0" collapsed="false"/>
    <row r="64817" customFormat="false" ht="12.8" hidden="false" customHeight="true" outlineLevel="0" collapsed="false"/>
    <row r="64818" customFormat="false" ht="12.8" hidden="false" customHeight="true" outlineLevel="0" collapsed="false"/>
    <row r="64819" customFormat="false" ht="12.8" hidden="false" customHeight="true" outlineLevel="0" collapsed="false"/>
    <row r="64820" customFormat="false" ht="12.8" hidden="false" customHeight="true" outlineLevel="0" collapsed="false"/>
    <row r="64821" customFormat="false" ht="12.8" hidden="false" customHeight="true" outlineLevel="0" collapsed="false"/>
    <row r="64822" customFormat="false" ht="12.8" hidden="false" customHeight="true" outlineLevel="0" collapsed="false"/>
    <row r="64823" customFormat="false" ht="12.8" hidden="false" customHeight="true" outlineLevel="0" collapsed="false"/>
    <row r="64824" customFormat="false" ht="12.8" hidden="false" customHeight="true" outlineLevel="0" collapsed="false"/>
    <row r="64825" customFormat="false" ht="12.8" hidden="false" customHeight="true" outlineLevel="0" collapsed="false"/>
    <row r="64826" customFormat="false" ht="12.8" hidden="false" customHeight="true" outlineLevel="0" collapsed="false"/>
    <row r="64827" customFormat="false" ht="12.8" hidden="false" customHeight="true" outlineLevel="0" collapsed="false"/>
    <row r="64828" customFormat="false" ht="12.8" hidden="false" customHeight="true" outlineLevel="0" collapsed="false"/>
    <row r="64829" customFormat="false" ht="12.8" hidden="false" customHeight="true" outlineLevel="0" collapsed="false"/>
    <row r="64830" customFormat="false" ht="12.8" hidden="false" customHeight="true" outlineLevel="0" collapsed="false"/>
    <row r="64831" customFormat="false" ht="12.8" hidden="false" customHeight="true" outlineLevel="0" collapsed="false"/>
    <row r="64832" customFormat="false" ht="12.8" hidden="false" customHeight="true" outlineLevel="0" collapsed="false"/>
    <row r="64833" customFormat="false" ht="12.8" hidden="false" customHeight="true" outlineLevel="0" collapsed="false"/>
    <row r="64834" customFormat="false" ht="12.8" hidden="false" customHeight="true" outlineLevel="0" collapsed="false"/>
    <row r="64835" customFormat="false" ht="12.8" hidden="false" customHeight="true" outlineLevel="0" collapsed="false"/>
    <row r="64836" customFormat="false" ht="12.8" hidden="false" customHeight="true" outlineLevel="0" collapsed="false"/>
    <row r="64837" customFormat="false" ht="12.8" hidden="false" customHeight="true" outlineLevel="0" collapsed="false"/>
    <row r="64838" customFormat="false" ht="12.8" hidden="false" customHeight="true" outlineLevel="0" collapsed="false"/>
    <row r="64839" customFormat="false" ht="12.8" hidden="false" customHeight="true" outlineLevel="0" collapsed="false"/>
    <row r="64840" customFormat="false" ht="12.8" hidden="false" customHeight="true" outlineLevel="0" collapsed="false"/>
    <row r="64841" customFormat="false" ht="12.8" hidden="false" customHeight="true" outlineLevel="0" collapsed="false"/>
    <row r="64842" customFormat="false" ht="12.8" hidden="false" customHeight="true" outlineLevel="0" collapsed="false"/>
    <row r="64843" customFormat="false" ht="12.8" hidden="false" customHeight="true" outlineLevel="0" collapsed="false"/>
    <row r="64844" customFormat="false" ht="12.8" hidden="false" customHeight="true" outlineLevel="0" collapsed="false"/>
    <row r="64845" customFormat="false" ht="12.8" hidden="false" customHeight="true" outlineLevel="0" collapsed="false"/>
    <row r="64846" customFormat="false" ht="12.8" hidden="false" customHeight="true" outlineLevel="0" collapsed="false"/>
    <row r="64847" customFormat="false" ht="12.8" hidden="false" customHeight="true" outlineLevel="0" collapsed="false"/>
    <row r="64848" customFormat="false" ht="12.8" hidden="false" customHeight="true" outlineLevel="0" collapsed="false"/>
    <row r="64849" customFormat="false" ht="12.8" hidden="false" customHeight="true" outlineLevel="0" collapsed="false"/>
    <row r="64850" customFormat="false" ht="12.8" hidden="false" customHeight="true" outlineLevel="0" collapsed="false"/>
    <row r="64851" customFormat="false" ht="12.8" hidden="false" customHeight="true" outlineLevel="0" collapsed="false"/>
    <row r="64852" customFormat="false" ht="12.8" hidden="false" customHeight="true" outlineLevel="0" collapsed="false"/>
    <row r="64853" customFormat="false" ht="12.8" hidden="false" customHeight="true" outlineLevel="0" collapsed="false"/>
    <row r="64854" customFormat="false" ht="12.8" hidden="false" customHeight="true" outlineLevel="0" collapsed="false"/>
    <row r="64855" customFormat="false" ht="12.8" hidden="false" customHeight="true" outlineLevel="0" collapsed="false"/>
    <row r="64856" customFormat="false" ht="12.8" hidden="false" customHeight="true" outlineLevel="0" collapsed="false"/>
    <row r="64857" customFormat="false" ht="12.8" hidden="false" customHeight="true" outlineLevel="0" collapsed="false"/>
    <row r="64858" customFormat="false" ht="12.8" hidden="false" customHeight="true" outlineLevel="0" collapsed="false"/>
    <row r="64859" customFormat="false" ht="12.8" hidden="false" customHeight="true" outlineLevel="0" collapsed="false"/>
    <row r="64860" customFormat="false" ht="12.8" hidden="false" customHeight="true" outlineLevel="0" collapsed="false"/>
    <row r="64861" customFormat="false" ht="12.8" hidden="false" customHeight="true" outlineLevel="0" collapsed="false"/>
    <row r="64862" customFormat="false" ht="12.8" hidden="false" customHeight="true" outlineLevel="0" collapsed="false"/>
    <row r="64863" customFormat="false" ht="12.8" hidden="false" customHeight="true" outlineLevel="0" collapsed="false"/>
    <row r="64864" customFormat="false" ht="12.8" hidden="false" customHeight="true" outlineLevel="0" collapsed="false"/>
    <row r="64865" customFormat="false" ht="12.8" hidden="false" customHeight="true" outlineLevel="0" collapsed="false"/>
    <row r="64866" customFormat="false" ht="12.8" hidden="false" customHeight="true" outlineLevel="0" collapsed="false"/>
    <row r="64867" customFormat="false" ht="12.8" hidden="false" customHeight="true" outlineLevel="0" collapsed="false"/>
    <row r="64868" customFormat="false" ht="12.8" hidden="false" customHeight="true" outlineLevel="0" collapsed="false"/>
    <row r="64869" customFormat="false" ht="12.8" hidden="false" customHeight="true" outlineLevel="0" collapsed="false"/>
    <row r="64870" customFormat="false" ht="12.8" hidden="false" customHeight="true" outlineLevel="0" collapsed="false"/>
    <row r="64871" customFormat="false" ht="12.8" hidden="false" customHeight="true" outlineLevel="0" collapsed="false"/>
    <row r="64872" customFormat="false" ht="12.8" hidden="false" customHeight="true" outlineLevel="0" collapsed="false"/>
    <row r="64873" customFormat="false" ht="12.8" hidden="false" customHeight="true" outlineLevel="0" collapsed="false"/>
    <row r="64874" customFormat="false" ht="12.8" hidden="false" customHeight="true" outlineLevel="0" collapsed="false"/>
    <row r="64875" customFormat="false" ht="12.8" hidden="false" customHeight="true" outlineLevel="0" collapsed="false"/>
    <row r="64876" customFormat="false" ht="12.8" hidden="false" customHeight="true" outlineLevel="0" collapsed="false"/>
    <row r="64877" customFormat="false" ht="12.8" hidden="false" customHeight="true" outlineLevel="0" collapsed="false"/>
    <row r="64878" customFormat="false" ht="12.8" hidden="false" customHeight="true" outlineLevel="0" collapsed="false"/>
    <row r="64879" customFormat="false" ht="12.8" hidden="false" customHeight="true" outlineLevel="0" collapsed="false"/>
    <row r="64880" customFormat="false" ht="12.8" hidden="false" customHeight="true" outlineLevel="0" collapsed="false"/>
    <row r="64881" customFormat="false" ht="12.8" hidden="false" customHeight="true" outlineLevel="0" collapsed="false"/>
    <row r="64882" customFormat="false" ht="12.8" hidden="false" customHeight="true" outlineLevel="0" collapsed="false"/>
    <row r="64883" customFormat="false" ht="12.8" hidden="false" customHeight="true" outlineLevel="0" collapsed="false"/>
    <row r="64884" customFormat="false" ht="12.8" hidden="false" customHeight="true" outlineLevel="0" collapsed="false"/>
    <row r="64885" customFormat="false" ht="12.8" hidden="false" customHeight="true" outlineLevel="0" collapsed="false"/>
    <row r="64886" customFormat="false" ht="12.8" hidden="false" customHeight="true" outlineLevel="0" collapsed="false"/>
    <row r="64887" customFormat="false" ht="12.8" hidden="false" customHeight="true" outlineLevel="0" collapsed="false"/>
    <row r="64888" customFormat="false" ht="12.8" hidden="false" customHeight="true" outlineLevel="0" collapsed="false"/>
    <row r="64889" customFormat="false" ht="12.8" hidden="false" customHeight="true" outlineLevel="0" collapsed="false"/>
    <row r="64890" customFormat="false" ht="12.8" hidden="false" customHeight="true" outlineLevel="0" collapsed="false"/>
    <row r="64891" customFormat="false" ht="12.8" hidden="false" customHeight="true" outlineLevel="0" collapsed="false"/>
    <row r="64892" customFormat="false" ht="12.8" hidden="false" customHeight="true" outlineLevel="0" collapsed="false"/>
    <row r="64893" customFormat="false" ht="12.8" hidden="false" customHeight="true" outlineLevel="0" collapsed="false"/>
    <row r="64894" customFormat="false" ht="12.8" hidden="false" customHeight="true" outlineLevel="0" collapsed="false"/>
    <row r="64895" customFormat="false" ht="12.8" hidden="false" customHeight="true" outlineLevel="0" collapsed="false"/>
    <row r="64896" customFormat="false" ht="12.8" hidden="false" customHeight="true" outlineLevel="0" collapsed="false"/>
    <row r="64897" customFormat="false" ht="12.8" hidden="false" customHeight="true" outlineLevel="0" collapsed="false"/>
    <row r="64898" customFormat="false" ht="12.8" hidden="false" customHeight="true" outlineLevel="0" collapsed="false"/>
    <row r="64899" customFormat="false" ht="12.8" hidden="false" customHeight="true" outlineLevel="0" collapsed="false"/>
    <row r="64900" customFormat="false" ht="12.8" hidden="false" customHeight="true" outlineLevel="0" collapsed="false"/>
    <row r="64901" customFormat="false" ht="12.8" hidden="false" customHeight="true" outlineLevel="0" collapsed="false"/>
    <row r="64902" customFormat="false" ht="12.8" hidden="false" customHeight="true" outlineLevel="0" collapsed="false"/>
    <row r="64903" customFormat="false" ht="12.8" hidden="false" customHeight="true" outlineLevel="0" collapsed="false"/>
    <row r="64904" customFormat="false" ht="12.8" hidden="false" customHeight="true" outlineLevel="0" collapsed="false"/>
    <row r="64905" customFormat="false" ht="12.8" hidden="false" customHeight="true" outlineLevel="0" collapsed="false"/>
    <row r="64906" customFormat="false" ht="12.8" hidden="false" customHeight="true" outlineLevel="0" collapsed="false"/>
    <row r="64907" customFormat="false" ht="12.8" hidden="false" customHeight="true" outlineLevel="0" collapsed="false"/>
    <row r="64908" customFormat="false" ht="12.8" hidden="false" customHeight="true" outlineLevel="0" collapsed="false"/>
    <row r="64909" customFormat="false" ht="12.8" hidden="false" customHeight="true" outlineLevel="0" collapsed="false"/>
    <row r="64910" customFormat="false" ht="12.8" hidden="false" customHeight="true" outlineLevel="0" collapsed="false"/>
    <row r="64911" customFormat="false" ht="12.8" hidden="false" customHeight="true" outlineLevel="0" collapsed="false"/>
    <row r="64912" customFormat="false" ht="12.8" hidden="false" customHeight="true" outlineLevel="0" collapsed="false"/>
    <row r="64913" customFormat="false" ht="12.8" hidden="false" customHeight="true" outlineLevel="0" collapsed="false"/>
    <row r="64914" customFormat="false" ht="12.8" hidden="false" customHeight="true" outlineLevel="0" collapsed="false"/>
    <row r="64915" customFormat="false" ht="12.8" hidden="false" customHeight="true" outlineLevel="0" collapsed="false"/>
    <row r="64916" customFormat="false" ht="12.8" hidden="false" customHeight="true" outlineLevel="0" collapsed="false"/>
    <row r="64917" customFormat="false" ht="12.8" hidden="false" customHeight="true" outlineLevel="0" collapsed="false"/>
    <row r="64918" customFormat="false" ht="12.8" hidden="false" customHeight="true" outlineLevel="0" collapsed="false"/>
    <row r="64919" customFormat="false" ht="12.8" hidden="false" customHeight="true" outlineLevel="0" collapsed="false"/>
    <row r="64920" customFormat="false" ht="12.8" hidden="false" customHeight="true" outlineLevel="0" collapsed="false"/>
    <row r="64921" customFormat="false" ht="12.8" hidden="false" customHeight="true" outlineLevel="0" collapsed="false"/>
    <row r="64922" customFormat="false" ht="12.8" hidden="false" customHeight="true" outlineLevel="0" collapsed="false"/>
    <row r="64923" customFormat="false" ht="12.8" hidden="false" customHeight="true" outlineLevel="0" collapsed="false"/>
    <row r="64924" customFormat="false" ht="12.8" hidden="false" customHeight="true" outlineLevel="0" collapsed="false"/>
    <row r="64925" customFormat="false" ht="12.8" hidden="false" customHeight="true" outlineLevel="0" collapsed="false"/>
    <row r="64926" customFormat="false" ht="12.8" hidden="false" customHeight="true" outlineLevel="0" collapsed="false"/>
    <row r="64927" customFormat="false" ht="12.8" hidden="false" customHeight="true" outlineLevel="0" collapsed="false"/>
    <row r="64928" customFormat="false" ht="12.8" hidden="false" customHeight="true" outlineLevel="0" collapsed="false"/>
    <row r="64929" customFormat="false" ht="12.8" hidden="false" customHeight="true" outlineLevel="0" collapsed="false"/>
    <row r="64930" customFormat="false" ht="12.8" hidden="false" customHeight="true" outlineLevel="0" collapsed="false"/>
    <row r="64931" customFormat="false" ht="12.8" hidden="false" customHeight="true" outlineLevel="0" collapsed="false"/>
    <row r="64932" customFormat="false" ht="12.8" hidden="false" customHeight="true" outlineLevel="0" collapsed="false"/>
    <row r="64933" customFormat="false" ht="12.8" hidden="false" customHeight="true" outlineLevel="0" collapsed="false"/>
    <row r="64934" customFormat="false" ht="12.8" hidden="false" customHeight="true" outlineLevel="0" collapsed="false"/>
    <row r="64935" customFormat="false" ht="12.8" hidden="false" customHeight="true" outlineLevel="0" collapsed="false"/>
    <row r="64936" customFormat="false" ht="12.8" hidden="false" customHeight="true" outlineLevel="0" collapsed="false"/>
    <row r="64937" customFormat="false" ht="12.8" hidden="false" customHeight="true" outlineLevel="0" collapsed="false"/>
    <row r="64938" customFormat="false" ht="12.8" hidden="false" customHeight="true" outlineLevel="0" collapsed="false"/>
    <row r="64939" customFormat="false" ht="12.8" hidden="false" customHeight="true" outlineLevel="0" collapsed="false"/>
    <row r="64940" customFormat="false" ht="12.8" hidden="false" customHeight="true" outlineLevel="0" collapsed="false"/>
    <row r="64941" customFormat="false" ht="12.8" hidden="false" customHeight="true" outlineLevel="0" collapsed="false"/>
    <row r="64942" customFormat="false" ht="12.8" hidden="false" customHeight="true" outlineLevel="0" collapsed="false"/>
    <row r="64943" customFormat="false" ht="12.8" hidden="false" customHeight="true" outlineLevel="0" collapsed="false"/>
    <row r="64944" customFormat="false" ht="12.8" hidden="false" customHeight="true" outlineLevel="0" collapsed="false"/>
    <row r="64945" customFormat="false" ht="12.8" hidden="false" customHeight="true" outlineLevel="0" collapsed="false"/>
    <row r="64946" customFormat="false" ht="12.8" hidden="false" customHeight="true" outlineLevel="0" collapsed="false"/>
    <row r="64947" customFormat="false" ht="12.8" hidden="false" customHeight="true" outlineLevel="0" collapsed="false"/>
    <row r="64948" customFormat="false" ht="12.8" hidden="false" customHeight="true" outlineLevel="0" collapsed="false"/>
    <row r="64949" customFormat="false" ht="12.8" hidden="false" customHeight="true" outlineLevel="0" collapsed="false"/>
    <row r="64950" customFormat="false" ht="12.8" hidden="false" customHeight="true" outlineLevel="0" collapsed="false"/>
    <row r="64951" customFormat="false" ht="12.8" hidden="false" customHeight="true" outlineLevel="0" collapsed="false"/>
    <row r="64952" customFormat="false" ht="12.8" hidden="false" customHeight="true" outlineLevel="0" collapsed="false"/>
    <row r="64953" customFormat="false" ht="12.8" hidden="false" customHeight="true" outlineLevel="0" collapsed="false"/>
    <row r="64954" customFormat="false" ht="12.8" hidden="false" customHeight="true" outlineLevel="0" collapsed="false"/>
    <row r="64955" customFormat="false" ht="12.8" hidden="false" customHeight="true" outlineLevel="0" collapsed="false"/>
    <row r="64956" customFormat="false" ht="12.8" hidden="false" customHeight="true" outlineLevel="0" collapsed="false"/>
    <row r="64957" customFormat="false" ht="12.8" hidden="false" customHeight="true" outlineLevel="0" collapsed="false"/>
    <row r="64958" customFormat="false" ht="12.8" hidden="false" customHeight="true" outlineLevel="0" collapsed="false"/>
    <row r="64959" customFormat="false" ht="12.8" hidden="false" customHeight="true" outlineLevel="0" collapsed="false"/>
    <row r="64960" customFormat="false" ht="12.8" hidden="false" customHeight="true" outlineLevel="0" collapsed="false"/>
    <row r="64961" customFormat="false" ht="12.8" hidden="false" customHeight="true" outlineLevel="0" collapsed="false"/>
    <row r="64962" customFormat="false" ht="12.8" hidden="false" customHeight="true" outlineLevel="0" collapsed="false"/>
    <row r="64963" customFormat="false" ht="12.8" hidden="false" customHeight="true" outlineLevel="0" collapsed="false"/>
    <row r="64964" customFormat="false" ht="12.8" hidden="false" customHeight="true" outlineLevel="0" collapsed="false"/>
    <row r="64965" customFormat="false" ht="12.8" hidden="false" customHeight="true" outlineLevel="0" collapsed="false"/>
    <row r="64966" customFormat="false" ht="12.8" hidden="false" customHeight="true" outlineLevel="0" collapsed="false"/>
    <row r="64967" customFormat="false" ht="12.8" hidden="false" customHeight="true" outlineLevel="0" collapsed="false"/>
    <row r="64968" customFormat="false" ht="12.8" hidden="false" customHeight="true" outlineLevel="0" collapsed="false"/>
    <row r="64969" customFormat="false" ht="12.8" hidden="false" customHeight="true" outlineLevel="0" collapsed="false"/>
    <row r="64970" customFormat="false" ht="12.8" hidden="false" customHeight="true" outlineLevel="0" collapsed="false"/>
    <row r="64971" customFormat="false" ht="12.8" hidden="false" customHeight="true" outlineLevel="0" collapsed="false"/>
    <row r="64972" customFormat="false" ht="12.8" hidden="false" customHeight="true" outlineLevel="0" collapsed="false"/>
    <row r="64973" customFormat="false" ht="12.8" hidden="false" customHeight="true" outlineLevel="0" collapsed="false"/>
    <row r="64974" customFormat="false" ht="12.8" hidden="false" customHeight="true" outlineLevel="0" collapsed="false"/>
    <row r="64975" customFormat="false" ht="12.8" hidden="false" customHeight="true" outlineLevel="0" collapsed="false"/>
    <row r="64976" customFormat="false" ht="12.8" hidden="false" customHeight="true" outlineLevel="0" collapsed="false"/>
    <row r="64977" customFormat="false" ht="12.8" hidden="false" customHeight="true" outlineLevel="0" collapsed="false"/>
    <row r="64978" customFormat="false" ht="12.8" hidden="false" customHeight="true" outlineLevel="0" collapsed="false"/>
    <row r="64979" customFormat="false" ht="12.8" hidden="false" customHeight="true" outlineLevel="0" collapsed="false"/>
    <row r="64980" customFormat="false" ht="12.8" hidden="false" customHeight="true" outlineLevel="0" collapsed="false"/>
    <row r="64981" customFormat="false" ht="12.8" hidden="false" customHeight="true" outlineLevel="0" collapsed="false"/>
    <row r="64982" customFormat="false" ht="12.8" hidden="false" customHeight="true" outlineLevel="0" collapsed="false"/>
    <row r="64983" customFormat="false" ht="12.8" hidden="false" customHeight="true" outlineLevel="0" collapsed="false"/>
    <row r="64984" customFormat="false" ht="12.8" hidden="false" customHeight="true" outlineLevel="0" collapsed="false"/>
    <row r="64985" customFormat="false" ht="12.8" hidden="false" customHeight="true" outlineLevel="0" collapsed="false"/>
    <row r="64986" customFormat="false" ht="12.8" hidden="false" customHeight="true" outlineLevel="0" collapsed="false"/>
    <row r="64987" customFormat="false" ht="12.8" hidden="false" customHeight="true" outlineLevel="0" collapsed="false"/>
    <row r="64988" customFormat="false" ht="12.8" hidden="false" customHeight="true" outlineLevel="0" collapsed="false"/>
    <row r="64989" customFormat="false" ht="12.8" hidden="false" customHeight="true" outlineLevel="0" collapsed="false"/>
    <row r="64990" customFormat="false" ht="12.8" hidden="false" customHeight="true" outlineLevel="0" collapsed="false"/>
    <row r="64991" customFormat="false" ht="12.8" hidden="false" customHeight="true" outlineLevel="0" collapsed="false"/>
    <row r="64992" customFormat="false" ht="12.8" hidden="false" customHeight="true" outlineLevel="0" collapsed="false"/>
    <row r="64993" customFormat="false" ht="12.8" hidden="false" customHeight="true" outlineLevel="0" collapsed="false"/>
    <row r="64994" customFormat="false" ht="12.8" hidden="false" customHeight="true" outlineLevel="0" collapsed="false"/>
    <row r="64995" customFormat="false" ht="12.8" hidden="false" customHeight="true" outlineLevel="0" collapsed="false"/>
    <row r="64996" customFormat="false" ht="12.8" hidden="false" customHeight="true" outlineLevel="0" collapsed="false"/>
    <row r="64997" customFormat="false" ht="12.8" hidden="false" customHeight="true" outlineLevel="0" collapsed="false"/>
    <row r="64998" customFormat="false" ht="12.8" hidden="false" customHeight="true" outlineLevel="0" collapsed="false"/>
    <row r="64999" customFormat="false" ht="12.8" hidden="false" customHeight="true" outlineLevel="0" collapsed="false"/>
    <row r="65000" customFormat="false" ht="12.8" hidden="false" customHeight="true" outlineLevel="0" collapsed="false"/>
    <row r="65001" customFormat="false" ht="12.8" hidden="false" customHeight="true" outlineLevel="0" collapsed="false"/>
    <row r="65002" customFormat="false" ht="12.8" hidden="false" customHeight="true" outlineLevel="0" collapsed="false"/>
    <row r="65003" customFormat="false" ht="12.8" hidden="false" customHeight="true" outlineLevel="0" collapsed="false"/>
    <row r="65004" customFormat="false" ht="12.8" hidden="false" customHeight="true" outlineLevel="0" collapsed="false"/>
    <row r="65005" customFormat="false" ht="12.8" hidden="false" customHeight="true" outlineLevel="0" collapsed="false"/>
    <row r="65006" customFormat="false" ht="12.8" hidden="false" customHeight="true" outlineLevel="0" collapsed="false"/>
    <row r="65007" customFormat="false" ht="12.8" hidden="false" customHeight="true" outlineLevel="0" collapsed="false"/>
    <row r="65008" customFormat="false" ht="12.8" hidden="false" customHeight="true" outlineLevel="0" collapsed="false"/>
    <row r="65009" customFormat="false" ht="12.8" hidden="false" customHeight="true" outlineLevel="0" collapsed="false"/>
    <row r="65010" customFormat="false" ht="12.8" hidden="false" customHeight="true" outlineLevel="0" collapsed="false"/>
    <row r="65011" customFormat="false" ht="12.8" hidden="false" customHeight="true" outlineLevel="0" collapsed="false"/>
    <row r="65012" customFormat="false" ht="12.8" hidden="false" customHeight="true" outlineLevel="0" collapsed="false"/>
    <row r="65013" customFormat="false" ht="12.8" hidden="false" customHeight="true" outlineLevel="0" collapsed="false"/>
    <row r="65014" customFormat="false" ht="12.8" hidden="false" customHeight="true" outlineLevel="0" collapsed="false"/>
    <row r="65015" customFormat="false" ht="12.8" hidden="false" customHeight="true" outlineLevel="0" collapsed="false"/>
    <row r="65016" customFormat="false" ht="12.8" hidden="false" customHeight="true" outlineLevel="0" collapsed="false"/>
    <row r="65017" customFormat="false" ht="12.8" hidden="false" customHeight="true" outlineLevel="0" collapsed="false"/>
    <row r="65018" customFormat="false" ht="12.8" hidden="false" customHeight="true" outlineLevel="0" collapsed="false"/>
    <row r="65019" customFormat="false" ht="12.8" hidden="false" customHeight="true" outlineLevel="0" collapsed="false"/>
    <row r="65020" customFormat="false" ht="12.8" hidden="false" customHeight="true" outlineLevel="0" collapsed="false"/>
    <row r="65021" customFormat="false" ht="12.8" hidden="false" customHeight="true" outlineLevel="0" collapsed="false"/>
    <row r="65022" customFormat="false" ht="12.8" hidden="false" customHeight="true" outlineLevel="0" collapsed="false"/>
    <row r="65023" customFormat="false" ht="12.8" hidden="false" customHeight="true" outlineLevel="0" collapsed="false"/>
    <row r="65024" customFormat="false" ht="12.8" hidden="false" customHeight="true" outlineLevel="0" collapsed="false"/>
    <row r="65025" customFormat="false" ht="12.8" hidden="false" customHeight="true" outlineLevel="0" collapsed="false"/>
    <row r="65026" customFormat="false" ht="12.8" hidden="false" customHeight="true" outlineLevel="0" collapsed="false"/>
    <row r="65027" customFormat="false" ht="12.8" hidden="false" customHeight="true" outlineLevel="0" collapsed="false"/>
    <row r="65028" customFormat="false" ht="12.8" hidden="false" customHeight="true" outlineLevel="0" collapsed="false"/>
    <row r="65029" customFormat="false" ht="12.8" hidden="false" customHeight="true" outlineLevel="0" collapsed="false"/>
    <row r="65030" customFormat="false" ht="12.8" hidden="false" customHeight="true" outlineLevel="0" collapsed="false"/>
    <row r="65031" customFormat="false" ht="12.8" hidden="false" customHeight="true" outlineLevel="0" collapsed="false"/>
    <row r="65032" customFormat="false" ht="12.8" hidden="false" customHeight="true" outlineLevel="0" collapsed="false"/>
    <row r="65033" customFormat="false" ht="12.8" hidden="false" customHeight="true" outlineLevel="0" collapsed="false"/>
    <row r="65034" customFormat="false" ht="12.8" hidden="false" customHeight="true" outlineLevel="0" collapsed="false"/>
    <row r="65035" customFormat="false" ht="12.8" hidden="false" customHeight="true" outlineLevel="0" collapsed="false"/>
    <row r="65036" customFormat="false" ht="12.8" hidden="false" customHeight="true" outlineLevel="0" collapsed="false"/>
    <row r="65037" customFormat="false" ht="12.8" hidden="false" customHeight="true" outlineLevel="0" collapsed="false"/>
    <row r="65038" customFormat="false" ht="12.8" hidden="false" customHeight="true" outlineLevel="0" collapsed="false"/>
    <row r="65039" customFormat="false" ht="12.8" hidden="false" customHeight="true" outlineLevel="0" collapsed="false"/>
    <row r="65040" customFormat="false" ht="12.8" hidden="false" customHeight="true" outlineLevel="0" collapsed="false"/>
    <row r="65041" customFormat="false" ht="12.8" hidden="false" customHeight="true" outlineLevel="0" collapsed="false"/>
    <row r="65042" customFormat="false" ht="12.8" hidden="false" customHeight="true" outlineLevel="0" collapsed="false"/>
    <row r="65043" customFormat="false" ht="12.8" hidden="false" customHeight="true" outlineLevel="0" collapsed="false"/>
    <row r="65044" customFormat="false" ht="12.8" hidden="false" customHeight="true" outlineLevel="0" collapsed="false"/>
    <row r="65045" customFormat="false" ht="12.8" hidden="false" customHeight="true" outlineLevel="0" collapsed="false"/>
    <row r="65046" customFormat="false" ht="12.8" hidden="false" customHeight="true" outlineLevel="0" collapsed="false"/>
    <row r="65047" customFormat="false" ht="12.8" hidden="false" customHeight="true" outlineLevel="0" collapsed="false"/>
    <row r="65048" customFormat="false" ht="12.8" hidden="false" customHeight="true" outlineLevel="0" collapsed="false"/>
    <row r="65049" customFormat="false" ht="12.8" hidden="false" customHeight="true" outlineLevel="0" collapsed="false"/>
    <row r="65050" customFormat="false" ht="12.8" hidden="false" customHeight="true" outlineLevel="0" collapsed="false"/>
    <row r="65051" customFormat="false" ht="12.8" hidden="false" customHeight="true" outlineLevel="0" collapsed="false"/>
    <row r="65052" customFormat="false" ht="12.8" hidden="false" customHeight="true" outlineLevel="0" collapsed="false"/>
    <row r="65053" customFormat="false" ht="12.8" hidden="false" customHeight="true" outlineLevel="0" collapsed="false"/>
    <row r="65054" customFormat="false" ht="12.8" hidden="false" customHeight="true" outlineLevel="0" collapsed="false"/>
    <row r="65055" customFormat="false" ht="12.8" hidden="false" customHeight="true" outlineLevel="0" collapsed="false"/>
    <row r="65056" customFormat="false" ht="12.8" hidden="false" customHeight="true" outlineLevel="0" collapsed="false"/>
    <row r="65057" customFormat="false" ht="12.8" hidden="false" customHeight="true" outlineLevel="0" collapsed="false"/>
    <row r="65058" customFormat="false" ht="12.8" hidden="false" customHeight="true" outlineLevel="0" collapsed="false"/>
    <row r="65059" customFormat="false" ht="12.8" hidden="false" customHeight="true" outlineLevel="0" collapsed="false"/>
    <row r="65060" customFormat="false" ht="12.8" hidden="false" customHeight="true" outlineLevel="0" collapsed="false"/>
    <row r="65061" customFormat="false" ht="12.8" hidden="false" customHeight="true" outlineLevel="0" collapsed="false"/>
    <row r="65062" customFormat="false" ht="12.8" hidden="false" customHeight="true" outlineLevel="0" collapsed="false"/>
    <row r="65063" customFormat="false" ht="12.8" hidden="false" customHeight="true" outlineLevel="0" collapsed="false"/>
    <row r="65064" customFormat="false" ht="12.8" hidden="false" customHeight="true" outlineLevel="0" collapsed="false"/>
    <row r="65065" customFormat="false" ht="12.8" hidden="false" customHeight="true" outlineLevel="0" collapsed="false"/>
    <row r="65066" customFormat="false" ht="12.8" hidden="false" customHeight="true" outlineLevel="0" collapsed="false"/>
    <row r="65067" customFormat="false" ht="12.8" hidden="false" customHeight="true" outlineLevel="0" collapsed="false"/>
    <row r="65068" customFormat="false" ht="12.8" hidden="false" customHeight="true" outlineLevel="0" collapsed="false"/>
    <row r="65069" customFormat="false" ht="12.8" hidden="false" customHeight="true" outlineLevel="0" collapsed="false"/>
    <row r="65070" customFormat="false" ht="12.8" hidden="false" customHeight="true" outlineLevel="0" collapsed="false"/>
    <row r="65071" customFormat="false" ht="12.8" hidden="false" customHeight="true" outlineLevel="0" collapsed="false"/>
    <row r="65072" customFormat="false" ht="12.8" hidden="false" customHeight="true" outlineLevel="0" collapsed="false"/>
    <row r="65073" customFormat="false" ht="12.8" hidden="false" customHeight="true" outlineLevel="0" collapsed="false"/>
    <row r="65074" customFormat="false" ht="12.8" hidden="false" customHeight="true" outlineLevel="0" collapsed="false"/>
    <row r="65075" customFormat="false" ht="12.8" hidden="false" customHeight="true" outlineLevel="0" collapsed="false"/>
    <row r="65076" customFormat="false" ht="12.8" hidden="false" customHeight="true" outlineLevel="0" collapsed="false"/>
    <row r="65077" customFormat="false" ht="12.8" hidden="false" customHeight="true" outlineLevel="0" collapsed="false"/>
    <row r="65078" customFormat="false" ht="12.8" hidden="false" customHeight="true" outlineLevel="0" collapsed="false"/>
    <row r="65079" customFormat="false" ht="12.8" hidden="false" customHeight="true" outlineLevel="0" collapsed="false"/>
    <row r="65080" customFormat="false" ht="12.8" hidden="false" customHeight="true" outlineLevel="0" collapsed="false"/>
    <row r="65081" customFormat="false" ht="12.8" hidden="false" customHeight="true" outlineLevel="0" collapsed="false"/>
    <row r="65082" customFormat="false" ht="12.8" hidden="false" customHeight="true" outlineLevel="0" collapsed="false"/>
    <row r="65083" customFormat="false" ht="12.8" hidden="false" customHeight="true" outlineLevel="0" collapsed="false"/>
    <row r="65084" customFormat="false" ht="12.8" hidden="false" customHeight="true" outlineLevel="0" collapsed="false"/>
    <row r="65085" customFormat="false" ht="12.8" hidden="false" customHeight="true" outlineLevel="0" collapsed="false"/>
    <row r="65086" customFormat="false" ht="12.8" hidden="false" customHeight="true" outlineLevel="0" collapsed="false"/>
    <row r="65087" customFormat="false" ht="12.8" hidden="false" customHeight="true" outlineLevel="0" collapsed="false"/>
    <row r="65088" customFormat="false" ht="12.8" hidden="false" customHeight="true" outlineLevel="0" collapsed="false"/>
    <row r="65089" customFormat="false" ht="12.8" hidden="false" customHeight="true" outlineLevel="0" collapsed="false"/>
    <row r="65090" customFormat="false" ht="12.8" hidden="false" customHeight="true" outlineLevel="0" collapsed="false"/>
    <row r="65091" customFormat="false" ht="12.8" hidden="false" customHeight="true" outlineLevel="0" collapsed="false"/>
    <row r="65092" customFormat="false" ht="12.8" hidden="false" customHeight="true" outlineLevel="0" collapsed="false"/>
    <row r="65093" customFormat="false" ht="12.8" hidden="false" customHeight="true" outlineLevel="0" collapsed="false"/>
    <row r="65094" customFormat="false" ht="12.8" hidden="false" customHeight="true" outlineLevel="0" collapsed="false"/>
    <row r="65095" customFormat="false" ht="12.8" hidden="false" customHeight="true" outlineLevel="0" collapsed="false"/>
    <row r="65096" customFormat="false" ht="12.8" hidden="false" customHeight="true" outlineLevel="0" collapsed="false"/>
    <row r="65097" customFormat="false" ht="12.8" hidden="false" customHeight="true" outlineLevel="0" collapsed="false"/>
    <row r="65098" customFormat="false" ht="12.8" hidden="false" customHeight="true" outlineLevel="0" collapsed="false"/>
    <row r="65099" customFormat="false" ht="12.8" hidden="false" customHeight="true" outlineLevel="0" collapsed="false"/>
    <row r="65100" customFormat="false" ht="12.8" hidden="false" customHeight="true" outlineLevel="0" collapsed="false"/>
    <row r="65101" customFormat="false" ht="12.8" hidden="false" customHeight="true" outlineLevel="0" collapsed="false"/>
    <row r="65102" customFormat="false" ht="12.8" hidden="false" customHeight="true" outlineLevel="0" collapsed="false"/>
    <row r="65103" customFormat="false" ht="12.8" hidden="false" customHeight="true" outlineLevel="0" collapsed="false"/>
    <row r="65104" customFormat="false" ht="12.8" hidden="false" customHeight="true" outlineLevel="0" collapsed="false"/>
    <row r="65105" customFormat="false" ht="12.8" hidden="false" customHeight="true" outlineLevel="0" collapsed="false"/>
    <row r="65106" customFormat="false" ht="12.8" hidden="false" customHeight="true" outlineLevel="0" collapsed="false"/>
    <row r="65107" customFormat="false" ht="12.8" hidden="false" customHeight="true" outlineLevel="0" collapsed="false"/>
    <row r="65108" customFormat="false" ht="12.8" hidden="false" customHeight="true" outlineLevel="0" collapsed="false"/>
    <row r="65109" customFormat="false" ht="12.8" hidden="false" customHeight="true" outlineLevel="0" collapsed="false"/>
    <row r="65110" customFormat="false" ht="12.8" hidden="false" customHeight="true" outlineLevel="0" collapsed="false"/>
    <row r="65111" customFormat="false" ht="12.8" hidden="false" customHeight="true" outlineLevel="0" collapsed="false"/>
    <row r="65112" customFormat="false" ht="12.8" hidden="false" customHeight="true" outlineLevel="0" collapsed="false"/>
    <row r="65113" customFormat="false" ht="12.8" hidden="false" customHeight="true" outlineLevel="0" collapsed="false"/>
    <row r="65114" customFormat="false" ht="12.8" hidden="false" customHeight="true" outlineLevel="0" collapsed="false"/>
    <row r="65115" customFormat="false" ht="12.8" hidden="false" customHeight="true" outlineLevel="0" collapsed="false"/>
    <row r="65116" customFormat="false" ht="12.8" hidden="false" customHeight="true" outlineLevel="0" collapsed="false"/>
    <row r="65117" customFormat="false" ht="12.8" hidden="false" customHeight="true" outlineLevel="0" collapsed="false"/>
    <row r="65118" customFormat="false" ht="12.8" hidden="false" customHeight="true" outlineLevel="0" collapsed="false"/>
    <row r="65119" customFormat="false" ht="12.8" hidden="false" customHeight="true" outlineLevel="0" collapsed="false"/>
    <row r="65120" customFormat="false" ht="12.8" hidden="false" customHeight="true" outlineLevel="0" collapsed="false"/>
    <row r="65121" customFormat="false" ht="12.8" hidden="false" customHeight="true" outlineLevel="0" collapsed="false"/>
    <row r="65122" customFormat="false" ht="12.8" hidden="false" customHeight="true" outlineLevel="0" collapsed="false"/>
    <row r="65123" customFormat="false" ht="12.8" hidden="false" customHeight="true" outlineLevel="0" collapsed="false"/>
    <row r="65124" customFormat="false" ht="12.8" hidden="false" customHeight="true" outlineLevel="0" collapsed="false"/>
    <row r="65125" customFormat="false" ht="12.8" hidden="false" customHeight="true" outlineLevel="0" collapsed="false"/>
    <row r="65126" customFormat="false" ht="12.8" hidden="false" customHeight="true" outlineLevel="0" collapsed="false"/>
    <row r="65127" customFormat="false" ht="12.8" hidden="false" customHeight="true" outlineLevel="0" collapsed="false"/>
    <row r="65128" customFormat="false" ht="12.8" hidden="false" customHeight="true" outlineLevel="0" collapsed="false"/>
    <row r="65129" customFormat="false" ht="12.8" hidden="false" customHeight="true" outlineLevel="0" collapsed="false"/>
    <row r="65130" customFormat="false" ht="12.8" hidden="false" customHeight="true" outlineLevel="0" collapsed="false"/>
    <row r="65131" customFormat="false" ht="12.8" hidden="false" customHeight="true" outlineLevel="0" collapsed="false"/>
    <row r="65132" customFormat="false" ht="12.8" hidden="false" customHeight="true" outlineLevel="0" collapsed="false"/>
    <row r="65133" customFormat="false" ht="12.8" hidden="false" customHeight="true" outlineLevel="0" collapsed="false"/>
    <row r="65134" customFormat="false" ht="12.8" hidden="false" customHeight="true" outlineLevel="0" collapsed="false"/>
    <row r="65135" customFormat="false" ht="12.8" hidden="false" customHeight="true" outlineLevel="0" collapsed="false"/>
    <row r="65136" customFormat="false" ht="12.8" hidden="false" customHeight="true" outlineLevel="0" collapsed="false"/>
    <row r="65137" customFormat="false" ht="12.8" hidden="false" customHeight="true" outlineLevel="0" collapsed="false"/>
    <row r="65138" customFormat="false" ht="12.8" hidden="false" customHeight="true" outlineLevel="0" collapsed="false"/>
    <row r="65139" customFormat="false" ht="12.8" hidden="false" customHeight="true" outlineLevel="0" collapsed="false"/>
    <row r="65140" customFormat="false" ht="12.8" hidden="false" customHeight="true" outlineLevel="0" collapsed="false"/>
    <row r="65141" customFormat="false" ht="12.8" hidden="false" customHeight="true" outlineLevel="0" collapsed="false"/>
    <row r="65142" customFormat="false" ht="12.8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65145" customFormat="false" ht="12.8" hidden="false" customHeight="true" outlineLevel="0" collapsed="false"/>
    <row r="65146" customFormat="false" ht="12.8" hidden="false" customHeight="true" outlineLevel="0" collapsed="false"/>
    <row r="65147" customFormat="false" ht="12.8" hidden="false" customHeight="true" outlineLevel="0" collapsed="false"/>
    <row r="65148" customFormat="false" ht="12.8" hidden="false" customHeight="true" outlineLevel="0" collapsed="false"/>
    <row r="65149" customFormat="false" ht="12.8" hidden="false" customHeight="true" outlineLevel="0" collapsed="false"/>
    <row r="65150" customFormat="false" ht="12.8" hidden="false" customHeight="true" outlineLevel="0" collapsed="false"/>
    <row r="65151" customFormat="false" ht="12.8" hidden="false" customHeight="true" outlineLevel="0" collapsed="false"/>
    <row r="65152" customFormat="false" ht="12.8" hidden="false" customHeight="true" outlineLevel="0" collapsed="false"/>
    <row r="65153" customFormat="false" ht="12.8" hidden="false" customHeight="true" outlineLevel="0" collapsed="false"/>
    <row r="65154" customFormat="false" ht="12.8" hidden="false" customHeight="true" outlineLevel="0" collapsed="false"/>
    <row r="65155" customFormat="false" ht="12.8" hidden="false" customHeight="true" outlineLevel="0" collapsed="false"/>
    <row r="65156" customFormat="false" ht="12.8" hidden="false" customHeight="true" outlineLevel="0" collapsed="false"/>
    <row r="65157" customFormat="false" ht="12.8" hidden="false" customHeight="true" outlineLevel="0" collapsed="false"/>
    <row r="65158" customFormat="false" ht="12.8" hidden="false" customHeight="true" outlineLevel="0" collapsed="false"/>
    <row r="65159" customFormat="false" ht="12.8" hidden="false" customHeight="true" outlineLevel="0" collapsed="false"/>
    <row r="65160" customFormat="false" ht="12.8" hidden="false" customHeight="true" outlineLevel="0" collapsed="false"/>
    <row r="65161" customFormat="false" ht="12.8" hidden="false" customHeight="true" outlineLevel="0" collapsed="false"/>
    <row r="65162" customFormat="false" ht="12.8" hidden="false" customHeight="true" outlineLevel="0" collapsed="false"/>
    <row r="65163" customFormat="false" ht="12.8" hidden="false" customHeight="true" outlineLevel="0" collapsed="false"/>
    <row r="65164" customFormat="false" ht="12.8" hidden="false" customHeight="true" outlineLevel="0" collapsed="false"/>
    <row r="65165" customFormat="false" ht="12.8" hidden="false" customHeight="true" outlineLevel="0" collapsed="false"/>
    <row r="65166" customFormat="false" ht="12.8" hidden="false" customHeight="true" outlineLevel="0" collapsed="false"/>
    <row r="65167" customFormat="false" ht="12.8" hidden="false" customHeight="true" outlineLevel="0" collapsed="false"/>
    <row r="65168" customFormat="false" ht="12.8" hidden="false" customHeight="true" outlineLevel="0" collapsed="false"/>
    <row r="65169" customFormat="false" ht="12.8" hidden="false" customHeight="true" outlineLevel="0" collapsed="false"/>
    <row r="65170" customFormat="false" ht="12.8" hidden="false" customHeight="true" outlineLevel="0" collapsed="false"/>
    <row r="65171" customFormat="false" ht="12.8" hidden="false" customHeight="true" outlineLevel="0" collapsed="false"/>
    <row r="65172" customFormat="false" ht="12.8" hidden="false" customHeight="true" outlineLevel="0" collapsed="false"/>
    <row r="65173" customFormat="false" ht="12.8" hidden="false" customHeight="true" outlineLevel="0" collapsed="false"/>
    <row r="65174" customFormat="false" ht="12.8" hidden="false" customHeight="true" outlineLevel="0" collapsed="false"/>
    <row r="65175" customFormat="false" ht="12.8" hidden="false" customHeight="true" outlineLevel="0" collapsed="false"/>
    <row r="65176" customFormat="false" ht="12.8" hidden="false" customHeight="true" outlineLevel="0" collapsed="false"/>
    <row r="65177" customFormat="false" ht="12.8" hidden="false" customHeight="true" outlineLevel="0" collapsed="false"/>
    <row r="65178" customFormat="false" ht="12.8" hidden="false" customHeight="true" outlineLevel="0" collapsed="false"/>
    <row r="65179" customFormat="false" ht="12.8" hidden="false" customHeight="true" outlineLevel="0" collapsed="false"/>
    <row r="65180" customFormat="false" ht="12.8" hidden="false" customHeight="true" outlineLevel="0" collapsed="false"/>
    <row r="65181" customFormat="false" ht="12.8" hidden="false" customHeight="true" outlineLevel="0" collapsed="false"/>
    <row r="65182" customFormat="false" ht="12.8" hidden="false" customHeight="true" outlineLevel="0" collapsed="false"/>
    <row r="65183" customFormat="false" ht="12.8" hidden="false" customHeight="true" outlineLevel="0" collapsed="false"/>
    <row r="65184" customFormat="false" ht="12.8" hidden="false" customHeight="true" outlineLevel="0" collapsed="false"/>
    <row r="65185" customFormat="false" ht="12.8" hidden="false" customHeight="true" outlineLevel="0" collapsed="false"/>
    <row r="65186" customFormat="false" ht="12.8" hidden="false" customHeight="true" outlineLevel="0" collapsed="false"/>
    <row r="65187" customFormat="false" ht="12.8" hidden="false" customHeight="true" outlineLevel="0" collapsed="false"/>
    <row r="65188" customFormat="false" ht="12.8" hidden="false" customHeight="true" outlineLevel="0" collapsed="false"/>
    <row r="65189" customFormat="false" ht="12.8" hidden="false" customHeight="true" outlineLevel="0" collapsed="false"/>
    <row r="65190" customFormat="false" ht="12.8" hidden="false" customHeight="true" outlineLevel="0" collapsed="false"/>
    <row r="65191" customFormat="false" ht="12.8" hidden="false" customHeight="true" outlineLevel="0" collapsed="false"/>
    <row r="65192" customFormat="false" ht="12.8" hidden="false" customHeight="true" outlineLevel="0" collapsed="false"/>
    <row r="65193" customFormat="false" ht="12.8" hidden="false" customHeight="true" outlineLevel="0" collapsed="false"/>
    <row r="65194" customFormat="false" ht="12.8" hidden="false" customHeight="true" outlineLevel="0" collapsed="false"/>
    <row r="65195" customFormat="false" ht="12.8" hidden="false" customHeight="true" outlineLevel="0" collapsed="false"/>
    <row r="65196" customFormat="false" ht="12.8" hidden="false" customHeight="true" outlineLevel="0" collapsed="false"/>
    <row r="65197" customFormat="false" ht="12.8" hidden="false" customHeight="true" outlineLevel="0" collapsed="false"/>
    <row r="65198" customFormat="false" ht="12.8" hidden="false" customHeight="true" outlineLevel="0" collapsed="false"/>
    <row r="65199" customFormat="false" ht="12.8" hidden="false" customHeight="true" outlineLevel="0" collapsed="false"/>
    <row r="65200" customFormat="false" ht="12.8" hidden="false" customHeight="true" outlineLevel="0" collapsed="false"/>
    <row r="65201" customFormat="false" ht="12.8" hidden="false" customHeight="true" outlineLevel="0" collapsed="false"/>
    <row r="65202" customFormat="false" ht="12.8" hidden="false" customHeight="true" outlineLevel="0" collapsed="false"/>
    <row r="65203" customFormat="false" ht="12.8" hidden="false" customHeight="true" outlineLevel="0" collapsed="false"/>
    <row r="65204" customFormat="false" ht="12.8" hidden="false" customHeight="true" outlineLevel="0" collapsed="false"/>
    <row r="65205" customFormat="false" ht="12.8" hidden="false" customHeight="true" outlineLevel="0" collapsed="false"/>
    <row r="65206" customFormat="false" ht="12.8" hidden="false" customHeight="true" outlineLevel="0" collapsed="false"/>
    <row r="65207" customFormat="false" ht="12.8" hidden="false" customHeight="true" outlineLevel="0" collapsed="false"/>
    <row r="65208" customFormat="false" ht="12.8" hidden="false" customHeight="true" outlineLevel="0" collapsed="false"/>
    <row r="65209" customFormat="false" ht="12.8" hidden="false" customHeight="true" outlineLevel="0" collapsed="false"/>
    <row r="65210" customFormat="false" ht="12.8" hidden="false" customHeight="true" outlineLevel="0" collapsed="false"/>
    <row r="65211" customFormat="false" ht="12.8" hidden="false" customHeight="true" outlineLevel="0" collapsed="false"/>
    <row r="65212" customFormat="false" ht="12.8" hidden="false" customHeight="true" outlineLevel="0" collapsed="false"/>
    <row r="65213" customFormat="false" ht="12.8" hidden="false" customHeight="true" outlineLevel="0" collapsed="false"/>
    <row r="65214" customFormat="false" ht="12.8" hidden="false" customHeight="true" outlineLevel="0" collapsed="false"/>
    <row r="65215" customFormat="false" ht="12.8" hidden="false" customHeight="true" outlineLevel="0" collapsed="false"/>
    <row r="65216" customFormat="false" ht="12.8" hidden="false" customHeight="true" outlineLevel="0" collapsed="false"/>
    <row r="65217" customFormat="false" ht="12.8" hidden="false" customHeight="true" outlineLevel="0" collapsed="false"/>
    <row r="65218" customFormat="false" ht="12.8" hidden="false" customHeight="true" outlineLevel="0" collapsed="false"/>
    <row r="65219" customFormat="false" ht="12.8" hidden="false" customHeight="true" outlineLevel="0" collapsed="false"/>
    <row r="65220" customFormat="false" ht="12.8" hidden="false" customHeight="true" outlineLevel="0" collapsed="false"/>
    <row r="65221" customFormat="false" ht="12.8" hidden="false" customHeight="true" outlineLevel="0" collapsed="false"/>
    <row r="65222" customFormat="false" ht="12.8" hidden="false" customHeight="true" outlineLevel="0" collapsed="false"/>
    <row r="65223" customFormat="false" ht="12.8" hidden="false" customHeight="true" outlineLevel="0" collapsed="false"/>
    <row r="65224" customFormat="false" ht="12.8" hidden="false" customHeight="true" outlineLevel="0" collapsed="false"/>
    <row r="65225" customFormat="false" ht="12.8" hidden="false" customHeight="true" outlineLevel="0" collapsed="false"/>
    <row r="65226" customFormat="false" ht="12.8" hidden="false" customHeight="true" outlineLevel="0" collapsed="false"/>
    <row r="65227" customFormat="false" ht="12.8" hidden="false" customHeight="true" outlineLevel="0" collapsed="false"/>
    <row r="65228" customFormat="false" ht="12.8" hidden="false" customHeight="true" outlineLevel="0" collapsed="false"/>
    <row r="65229" customFormat="false" ht="12.8" hidden="false" customHeight="true" outlineLevel="0" collapsed="false"/>
    <row r="65230" customFormat="false" ht="12.8" hidden="false" customHeight="true" outlineLevel="0" collapsed="false"/>
    <row r="65231" customFormat="false" ht="12.8" hidden="false" customHeight="true" outlineLevel="0" collapsed="false"/>
    <row r="65232" customFormat="false" ht="12.8" hidden="false" customHeight="true" outlineLevel="0" collapsed="false"/>
    <row r="65233" customFormat="false" ht="12.8" hidden="false" customHeight="true" outlineLevel="0" collapsed="false"/>
    <row r="65234" customFormat="false" ht="12.8" hidden="false" customHeight="true" outlineLevel="0" collapsed="false"/>
    <row r="65235" customFormat="false" ht="12.8" hidden="false" customHeight="true" outlineLevel="0" collapsed="false"/>
    <row r="65236" customFormat="false" ht="12.8" hidden="false" customHeight="true" outlineLevel="0" collapsed="false"/>
    <row r="65237" customFormat="false" ht="12.8" hidden="false" customHeight="true" outlineLevel="0" collapsed="false"/>
    <row r="65238" customFormat="false" ht="12.8" hidden="false" customHeight="true" outlineLevel="0" collapsed="false"/>
    <row r="65239" customFormat="false" ht="12.8" hidden="false" customHeight="true" outlineLevel="0" collapsed="false"/>
    <row r="65240" customFormat="false" ht="12.8" hidden="false" customHeight="true" outlineLevel="0" collapsed="false"/>
    <row r="65241" customFormat="false" ht="12.8" hidden="false" customHeight="true" outlineLevel="0" collapsed="false"/>
    <row r="65242" customFormat="false" ht="12.8" hidden="false" customHeight="true" outlineLevel="0" collapsed="false"/>
    <row r="65243" customFormat="false" ht="12.8" hidden="false" customHeight="true" outlineLevel="0" collapsed="false"/>
    <row r="65244" customFormat="false" ht="12.8" hidden="false" customHeight="true" outlineLevel="0" collapsed="false"/>
    <row r="65245" customFormat="false" ht="12.8" hidden="false" customHeight="true" outlineLevel="0" collapsed="false"/>
    <row r="65246" customFormat="false" ht="12.8" hidden="false" customHeight="true" outlineLevel="0" collapsed="false"/>
    <row r="65247" customFormat="false" ht="12.8" hidden="false" customHeight="true" outlineLevel="0" collapsed="false"/>
    <row r="65248" customFormat="false" ht="12.8" hidden="false" customHeight="true" outlineLevel="0" collapsed="false"/>
    <row r="65249" customFormat="false" ht="12.8" hidden="false" customHeight="true" outlineLevel="0" collapsed="false"/>
    <row r="65250" customFormat="false" ht="12.8" hidden="false" customHeight="true" outlineLevel="0" collapsed="false"/>
    <row r="65251" customFormat="false" ht="12.8" hidden="false" customHeight="true" outlineLevel="0" collapsed="false"/>
    <row r="65252" customFormat="false" ht="12.8" hidden="false" customHeight="true" outlineLevel="0" collapsed="false"/>
    <row r="65253" customFormat="false" ht="12.8" hidden="false" customHeight="true" outlineLevel="0" collapsed="false"/>
    <row r="65254" customFormat="false" ht="12.8" hidden="false" customHeight="true" outlineLevel="0" collapsed="false"/>
    <row r="65255" customFormat="false" ht="12.8" hidden="false" customHeight="true" outlineLevel="0" collapsed="false"/>
    <row r="65256" customFormat="false" ht="12.8" hidden="false" customHeight="true" outlineLevel="0" collapsed="false"/>
    <row r="65257" customFormat="false" ht="12.8" hidden="false" customHeight="true" outlineLevel="0" collapsed="false"/>
    <row r="65258" customFormat="false" ht="12.8" hidden="false" customHeight="true" outlineLevel="0" collapsed="false"/>
    <row r="65259" customFormat="false" ht="12.8" hidden="false" customHeight="true" outlineLevel="0" collapsed="false"/>
    <row r="65260" customFormat="false" ht="12.8" hidden="false" customHeight="true" outlineLevel="0" collapsed="false"/>
    <row r="65261" customFormat="false" ht="12.8" hidden="false" customHeight="true" outlineLevel="0" collapsed="false"/>
    <row r="65262" customFormat="false" ht="12.8" hidden="false" customHeight="true" outlineLevel="0" collapsed="false"/>
    <row r="65263" customFormat="false" ht="12.8" hidden="false" customHeight="true" outlineLevel="0" collapsed="false"/>
    <row r="65264" customFormat="false" ht="12.8" hidden="false" customHeight="true" outlineLevel="0" collapsed="false"/>
    <row r="65265" customFormat="false" ht="12.8" hidden="false" customHeight="true" outlineLevel="0" collapsed="false"/>
    <row r="65266" customFormat="false" ht="12.8" hidden="false" customHeight="true" outlineLevel="0" collapsed="false"/>
    <row r="65267" customFormat="false" ht="12.8" hidden="false" customHeight="true" outlineLevel="0" collapsed="false"/>
    <row r="65268" customFormat="false" ht="12.8" hidden="false" customHeight="true" outlineLevel="0" collapsed="false"/>
    <row r="65269" customFormat="false" ht="12.8" hidden="false" customHeight="true" outlineLevel="0" collapsed="false"/>
    <row r="65270" customFormat="false" ht="12.8" hidden="false" customHeight="true" outlineLevel="0" collapsed="false"/>
    <row r="65271" customFormat="false" ht="12.8" hidden="false" customHeight="true" outlineLevel="0" collapsed="false"/>
    <row r="65272" customFormat="false" ht="12.8" hidden="false" customHeight="true" outlineLevel="0" collapsed="false"/>
    <row r="65273" customFormat="false" ht="12.8" hidden="false" customHeight="true" outlineLevel="0" collapsed="false"/>
    <row r="65274" customFormat="false" ht="12.8" hidden="false" customHeight="true" outlineLevel="0" collapsed="false"/>
    <row r="65275" customFormat="false" ht="12.8" hidden="false" customHeight="true" outlineLevel="0" collapsed="false"/>
    <row r="65276" customFormat="false" ht="12.8" hidden="false" customHeight="true" outlineLevel="0" collapsed="false"/>
    <row r="65277" customFormat="false" ht="12.8" hidden="false" customHeight="true" outlineLevel="0" collapsed="false"/>
    <row r="65278" customFormat="false" ht="12.8" hidden="false" customHeight="true" outlineLevel="0" collapsed="false"/>
    <row r="65279" customFormat="false" ht="12.8" hidden="false" customHeight="true" outlineLevel="0" collapsed="false"/>
    <row r="65280" customFormat="false" ht="12.8" hidden="false" customHeight="true" outlineLevel="0" collapsed="false"/>
    <row r="65281" customFormat="false" ht="12.8" hidden="false" customHeight="true" outlineLevel="0" collapsed="false"/>
    <row r="65282" customFormat="false" ht="12.8" hidden="false" customHeight="true" outlineLevel="0" collapsed="false"/>
    <row r="65283" customFormat="false" ht="12.8" hidden="false" customHeight="true" outlineLevel="0" collapsed="false"/>
    <row r="65284" customFormat="false" ht="12.8" hidden="false" customHeight="true" outlineLevel="0" collapsed="false"/>
    <row r="65285" customFormat="false" ht="12.8" hidden="false" customHeight="true" outlineLevel="0" collapsed="false"/>
    <row r="65286" customFormat="false" ht="12.8" hidden="false" customHeight="true" outlineLevel="0" collapsed="false"/>
    <row r="65287" customFormat="false" ht="12.8" hidden="false" customHeight="true" outlineLevel="0" collapsed="false"/>
    <row r="65288" customFormat="false" ht="12.8" hidden="false" customHeight="true" outlineLevel="0" collapsed="false"/>
    <row r="65289" customFormat="false" ht="12.8" hidden="false" customHeight="true" outlineLevel="0" collapsed="false"/>
    <row r="65290" customFormat="false" ht="12.8" hidden="false" customHeight="true" outlineLevel="0" collapsed="false"/>
    <row r="65291" customFormat="false" ht="12.8" hidden="false" customHeight="true" outlineLevel="0" collapsed="false"/>
    <row r="65292" customFormat="false" ht="12.8" hidden="false" customHeight="true" outlineLevel="0" collapsed="false"/>
    <row r="65293" customFormat="false" ht="12.8" hidden="false" customHeight="true" outlineLevel="0" collapsed="false"/>
    <row r="65294" customFormat="false" ht="12.8" hidden="false" customHeight="true" outlineLevel="0" collapsed="false"/>
    <row r="65295" customFormat="false" ht="12.8" hidden="false" customHeight="true" outlineLevel="0" collapsed="false"/>
    <row r="65296" customFormat="false" ht="12.8" hidden="false" customHeight="true" outlineLevel="0" collapsed="false"/>
    <row r="65297" customFormat="false" ht="12.8" hidden="false" customHeight="true" outlineLevel="0" collapsed="false"/>
    <row r="65298" customFormat="false" ht="12.8" hidden="false" customHeight="true" outlineLevel="0" collapsed="false"/>
    <row r="65299" customFormat="false" ht="12.8" hidden="false" customHeight="true" outlineLevel="0" collapsed="false"/>
    <row r="65300" customFormat="false" ht="12.8" hidden="false" customHeight="true" outlineLevel="0" collapsed="false"/>
    <row r="65301" customFormat="false" ht="12.8" hidden="false" customHeight="true" outlineLevel="0" collapsed="false"/>
    <row r="65302" customFormat="false" ht="12.8" hidden="false" customHeight="true" outlineLevel="0" collapsed="false"/>
    <row r="65303" customFormat="false" ht="12.8" hidden="false" customHeight="true" outlineLevel="0" collapsed="false"/>
    <row r="65304" customFormat="false" ht="12.8" hidden="false" customHeight="true" outlineLevel="0" collapsed="false"/>
    <row r="65305" customFormat="false" ht="12.8" hidden="false" customHeight="true" outlineLevel="0" collapsed="false"/>
    <row r="65306" customFormat="false" ht="12.8" hidden="false" customHeight="true" outlineLevel="0" collapsed="false"/>
    <row r="65307" customFormat="false" ht="12.8" hidden="false" customHeight="true" outlineLevel="0" collapsed="false"/>
    <row r="65308" customFormat="false" ht="12.8" hidden="false" customHeight="true" outlineLevel="0" collapsed="false"/>
    <row r="65309" customFormat="false" ht="12.8" hidden="false" customHeight="true" outlineLevel="0" collapsed="false"/>
    <row r="65310" customFormat="false" ht="12.8" hidden="false" customHeight="true" outlineLevel="0" collapsed="false"/>
    <row r="65311" customFormat="false" ht="12.8" hidden="false" customHeight="true" outlineLevel="0" collapsed="false"/>
    <row r="65312" customFormat="false" ht="12.8" hidden="false" customHeight="true" outlineLevel="0" collapsed="false"/>
    <row r="65313" customFormat="false" ht="12.8" hidden="false" customHeight="true" outlineLevel="0" collapsed="false"/>
    <row r="65314" customFormat="false" ht="12.8" hidden="false" customHeight="true" outlineLevel="0" collapsed="false"/>
    <row r="65315" customFormat="false" ht="12.8" hidden="false" customHeight="true" outlineLevel="0" collapsed="false"/>
    <row r="65316" customFormat="false" ht="12.8" hidden="false" customHeight="true" outlineLevel="0" collapsed="false"/>
    <row r="65317" customFormat="false" ht="12.8" hidden="false" customHeight="true" outlineLevel="0" collapsed="false"/>
    <row r="65318" customFormat="false" ht="12.8" hidden="false" customHeight="true" outlineLevel="0" collapsed="false"/>
    <row r="65319" customFormat="false" ht="12.8" hidden="false" customHeight="true" outlineLevel="0" collapsed="false"/>
    <row r="65320" customFormat="false" ht="12.8" hidden="false" customHeight="true" outlineLevel="0" collapsed="false"/>
    <row r="65321" customFormat="false" ht="12.8" hidden="false" customHeight="true" outlineLevel="0" collapsed="false"/>
    <row r="65322" customFormat="false" ht="12.8" hidden="false" customHeight="true" outlineLevel="0" collapsed="false"/>
    <row r="65323" customFormat="false" ht="12.8" hidden="false" customHeight="true" outlineLevel="0" collapsed="false"/>
    <row r="65324" customFormat="false" ht="12.8" hidden="false" customHeight="true" outlineLevel="0" collapsed="false"/>
    <row r="65325" customFormat="false" ht="12.8" hidden="false" customHeight="true" outlineLevel="0" collapsed="false"/>
    <row r="65326" customFormat="false" ht="12.8" hidden="false" customHeight="true" outlineLevel="0" collapsed="false"/>
    <row r="65327" customFormat="false" ht="12.8" hidden="false" customHeight="true" outlineLevel="0" collapsed="false"/>
    <row r="65328" customFormat="false" ht="12.8" hidden="false" customHeight="true" outlineLevel="0" collapsed="false"/>
    <row r="65329" customFormat="false" ht="12.8" hidden="false" customHeight="true" outlineLevel="0" collapsed="false"/>
    <row r="65330" customFormat="false" ht="12.8" hidden="false" customHeight="true" outlineLevel="0" collapsed="false"/>
    <row r="65331" customFormat="false" ht="12.8" hidden="false" customHeight="true" outlineLevel="0" collapsed="false"/>
    <row r="65332" customFormat="false" ht="12.8" hidden="false" customHeight="true" outlineLevel="0" collapsed="false"/>
    <row r="65333" customFormat="false" ht="12.8" hidden="false" customHeight="true" outlineLevel="0" collapsed="false"/>
    <row r="65334" customFormat="false" ht="12.8" hidden="false" customHeight="true" outlineLevel="0" collapsed="false"/>
    <row r="65335" customFormat="false" ht="12.8" hidden="false" customHeight="true" outlineLevel="0" collapsed="false"/>
    <row r="65336" customFormat="false" ht="12.8" hidden="false" customHeight="true" outlineLevel="0" collapsed="false"/>
    <row r="65337" customFormat="false" ht="12.8" hidden="false" customHeight="true" outlineLevel="0" collapsed="false"/>
    <row r="65338" customFormat="false" ht="12.8" hidden="false" customHeight="true" outlineLevel="0" collapsed="false"/>
    <row r="65339" customFormat="false" ht="12.8" hidden="false" customHeight="true" outlineLevel="0" collapsed="false"/>
    <row r="65340" customFormat="false" ht="12.8" hidden="false" customHeight="true" outlineLevel="0" collapsed="false"/>
    <row r="65341" customFormat="false" ht="12.8" hidden="false" customHeight="true" outlineLevel="0" collapsed="false"/>
    <row r="65342" customFormat="false" ht="12.8" hidden="false" customHeight="true" outlineLevel="0" collapsed="false"/>
    <row r="65343" customFormat="false" ht="12.8" hidden="false" customHeight="true" outlineLevel="0" collapsed="false"/>
    <row r="65344" customFormat="false" ht="12.8" hidden="false" customHeight="true" outlineLevel="0" collapsed="false"/>
    <row r="65345" customFormat="false" ht="12.8" hidden="false" customHeight="true" outlineLevel="0" collapsed="false"/>
    <row r="65346" customFormat="false" ht="12.8" hidden="false" customHeight="true" outlineLevel="0" collapsed="false"/>
    <row r="65347" customFormat="false" ht="12.8" hidden="false" customHeight="true" outlineLevel="0" collapsed="false"/>
    <row r="65348" customFormat="false" ht="12.8" hidden="false" customHeight="true" outlineLevel="0" collapsed="false"/>
    <row r="65349" customFormat="false" ht="12.8" hidden="false" customHeight="true" outlineLevel="0" collapsed="false"/>
    <row r="65350" customFormat="false" ht="12.8" hidden="false" customHeight="true" outlineLevel="0" collapsed="false"/>
    <row r="65351" customFormat="false" ht="12.8" hidden="false" customHeight="true" outlineLevel="0" collapsed="false"/>
    <row r="65352" customFormat="false" ht="12.8" hidden="false" customHeight="true" outlineLevel="0" collapsed="false"/>
    <row r="65353" customFormat="false" ht="12.8" hidden="false" customHeight="true" outlineLevel="0" collapsed="false"/>
    <row r="65354" customFormat="false" ht="12.8" hidden="false" customHeight="true" outlineLevel="0" collapsed="false"/>
    <row r="65355" customFormat="false" ht="12.8" hidden="false" customHeight="true" outlineLevel="0" collapsed="false"/>
    <row r="65356" customFormat="false" ht="12.8" hidden="false" customHeight="true" outlineLevel="0" collapsed="false"/>
    <row r="65357" customFormat="false" ht="12.8" hidden="false" customHeight="true" outlineLevel="0" collapsed="false"/>
    <row r="65358" customFormat="false" ht="12.8" hidden="false" customHeight="true" outlineLevel="0" collapsed="false"/>
    <row r="65359" customFormat="false" ht="12.8" hidden="false" customHeight="true" outlineLevel="0" collapsed="false"/>
    <row r="65360" customFormat="false" ht="12.8" hidden="false" customHeight="true" outlineLevel="0" collapsed="false"/>
    <row r="65361" customFormat="false" ht="12.8" hidden="false" customHeight="true" outlineLevel="0" collapsed="false"/>
    <row r="65362" customFormat="false" ht="12.8" hidden="false" customHeight="true" outlineLevel="0" collapsed="false"/>
    <row r="65363" customFormat="false" ht="12.8" hidden="false" customHeight="true" outlineLevel="0" collapsed="false"/>
    <row r="65364" customFormat="false" ht="12.8" hidden="false" customHeight="true" outlineLevel="0" collapsed="false"/>
    <row r="65365" customFormat="false" ht="12.8" hidden="false" customHeight="true" outlineLevel="0" collapsed="false"/>
    <row r="65366" customFormat="false" ht="12.8" hidden="false" customHeight="true" outlineLevel="0" collapsed="false"/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253</v>
      </c>
    </row>
    <row r="4" customFormat="false" ht="12.8" hidden="false" customHeight="false" outlineLevel="0" collapsed="false">
      <c r="C4" s="0" t="s">
        <v>254</v>
      </c>
    </row>
    <row r="6" customFormat="false" ht="12.8" hidden="false" customHeight="false" outlineLevel="0" collapsed="false">
      <c r="B6" s="0" t="s">
        <v>255</v>
      </c>
    </row>
    <row r="7" customFormat="false" ht="12.8" hidden="false" customHeight="false" outlineLevel="0" collapsed="false">
      <c r="B7" s="0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2023-05-18T23:08:43Z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