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7D402E6-FD70-4564-BC00-82F4C4E6A81F}" xr6:coauthVersionLast="37" xr6:coauthVersionMax="37" xr10:uidLastSave="{00000000-0000-0000-0000-000000000000}"/>
  <bookViews>
    <workbookView xWindow="0" yWindow="0" windowWidth="22260" windowHeight="12650" tabRatio="707" xr2:uid="{00000000-000D-0000-FFFF-FFFF00000000}"/>
  </bookViews>
  <sheets>
    <sheet name="Main" sheetId="1" r:id="rId1"/>
    <sheet name="Customer Distribution" sheetId="3" r:id="rId2"/>
    <sheet name="Asset Management Overview" sheetId="4" r:id="rId3"/>
    <sheet name="Customer Trends Report" sheetId="6" r:id="rId4"/>
    <sheet name="Customer Position" sheetId="7" r:id="rId5"/>
    <sheet name="Share TXN Input" sheetId="8" r:id="rId6"/>
    <sheet name="Connectivity" sheetId="10" r:id="rId7"/>
    <sheet name="Sheet5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8" l="1"/>
  <c r="N49" i="7"/>
  <c r="M49" i="7"/>
  <c r="L49" i="7"/>
  <c r="M44" i="7"/>
  <c r="N44" i="7" s="1"/>
  <c r="N45" i="7" s="1"/>
  <c r="J44" i="7"/>
  <c r="J45" i="7" s="1"/>
  <c r="N40" i="7"/>
  <c r="N35" i="7"/>
  <c r="J40" i="7"/>
  <c r="M39" i="7"/>
  <c r="M40" i="7" s="1"/>
  <c r="J39" i="7"/>
  <c r="M34" i="7"/>
  <c r="J34" i="7"/>
  <c r="M33" i="7"/>
  <c r="M35" i="7" s="1"/>
  <c r="J33" i="7"/>
  <c r="J35" i="7" s="1"/>
  <c r="J17" i="7"/>
  <c r="M45" i="7" l="1"/>
  <c r="N16" i="6"/>
  <c r="M17" i="4"/>
  <c r="M17" i="3"/>
</calcChain>
</file>

<file path=xl/sharedStrings.xml><?xml version="1.0" encoding="utf-8"?>
<sst xmlns="http://schemas.openxmlformats.org/spreadsheetml/2006/main" count="246" uniqueCount="147">
  <si>
    <t>Login</t>
    <phoneticPr fontId="1" type="noConversion"/>
  </si>
  <si>
    <t>Management Overview</t>
    <phoneticPr fontId="1" type="noConversion"/>
  </si>
  <si>
    <t>Organization Structure</t>
    <phoneticPr fontId="1" type="noConversion"/>
  </si>
  <si>
    <t>Customer Overview</t>
    <phoneticPr fontId="1" type="noConversion"/>
  </si>
  <si>
    <t>Customer Distribution</t>
    <phoneticPr fontId="1" type="noConversion"/>
  </si>
  <si>
    <t>Customer Trends Report</t>
    <phoneticPr fontId="1" type="noConversion"/>
  </si>
  <si>
    <t>Net New Money Report</t>
    <phoneticPr fontId="1" type="noConversion"/>
  </si>
  <si>
    <t>Asset Management Overview</t>
    <phoneticPr fontId="1" type="noConversion"/>
  </si>
  <si>
    <t>as Manager</t>
    <phoneticPr fontId="1" type="noConversion"/>
  </si>
  <si>
    <t>as RM</t>
    <phoneticPr fontId="1" type="noConversion"/>
  </si>
  <si>
    <t>Daily Event</t>
    <phoneticPr fontId="1" type="noConversion"/>
  </si>
  <si>
    <t>Daily Event (or Todo List)</t>
    <phoneticPr fontId="1" type="noConversion"/>
  </si>
  <si>
    <t>Position</t>
    <phoneticPr fontId="1" type="noConversion"/>
  </si>
  <si>
    <t>Customer Position</t>
    <phoneticPr fontId="1" type="noConversion"/>
  </si>
  <si>
    <t>Trade</t>
    <phoneticPr fontId="1" type="noConversion"/>
  </si>
  <si>
    <t>Done</t>
    <phoneticPr fontId="1" type="noConversion"/>
  </si>
  <si>
    <t>NI</t>
    <phoneticPr fontId="1" type="noConversion"/>
  </si>
  <si>
    <t>Status</t>
    <phoneticPr fontId="1" type="noConversion"/>
  </si>
  <si>
    <t>Priority</t>
    <phoneticPr fontId="1" type="noConversion"/>
  </si>
  <si>
    <t xml:space="preserve">HSBC </t>
    <phoneticPr fontId="1" type="noConversion"/>
  </si>
  <si>
    <t>PRIVATE BANKING</t>
    <phoneticPr fontId="1" type="noConversion"/>
  </si>
  <si>
    <t>Business Date: 2018-03-10</t>
    <phoneticPr fontId="1" type="noConversion"/>
  </si>
  <si>
    <t>Tony HUANG</t>
    <phoneticPr fontId="1" type="noConversion"/>
  </si>
  <si>
    <t>Region</t>
    <phoneticPr fontId="1" type="noConversion"/>
  </si>
  <si>
    <t>HK</t>
    <phoneticPr fontId="1" type="noConversion"/>
  </si>
  <si>
    <t>SG</t>
    <phoneticPr fontId="1" type="noConversion"/>
  </si>
  <si>
    <t>CHINA</t>
    <phoneticPr fontId="1" type="noConversion"/>
  </si>
  <si>
    <t>Singapore</t>
    <phoneticPr fontId="1" type="noConversion"/>
  </si>
  <si>
    <t>HongKong</t>
    <phoneticPr fontId="1" type="noConversion"/>
  </si>
  <si>
    <t>Type</t>
    <phoneticPr fontId="1" type="noConversion"/>
  </si>
  <si>
    <t>Individual</t>
    <phoneticPr fontId="1" type="noConversion"/>
  </si>
  <si>
    <t>Entity</t>
    <phoneticPr fontId="1" type="noConversion"/>
  </si>
  <si>
    <t>Booking Entity</t>
    <phoneticPr fontId="1" type="noConversion"/>
  </si>
  <si>
    <t>Swizerland</t>
    <phoneticPr fontId="1" type="noConversion"/>
  </si>
  <si>
    <t>Asset Managegement Overview</t>
    <phoneticPr fontId="1" type="noConversion"/>
  </si>
  <si>
    <t>Age          0</t>
    <phoneticPr fontId="1" type="noConversion"/>
  </si>
  <si>
    <t>CN</t>
    <phoneticPr fontId="1" type="noConversion"/>
  </si>
  <si>
    <t>TW</t>
    <phoneticPr fontId="1" type="noConversion"/>
  </si>
  <si>
    <t># Customer</t>
    <phoneticPr fontId="1" type="noConversion"/>
  </si>
  <si>
    <t>Total</t>
    <phoneticPr fontId="1" type="noConversion"/>
  </si>
  <si>
    <t>Equity</t>
    <phoneticPr fontId="1" type="noConversion"/>
  </si>
  <si>
    <t>Fixed Income</t>
    <phoneticPr fontId="1" type="noConversion"/>
  </si>
  <si>
    <t>Structure Product</t>
    <phoneticPr fontId="1" type="noConversion"/>
  </si>
  <si>
    <t>Login : Tony HUANG</t>
    <phoneticPr fontId="1" type="noConversion"/>
  </si>
  <si>
    <t>FX</t>
    <phoneticPr fontId="1" type="noConversion"/>
  </si>
  <si>
    <t>Value (M$)</t>
    <phoneticPr fontId="1" type="noConversion"/>
  </si>
  <si>
    <t>Asset Class</t>
    <phoneticPr fontId="1" type="noConversion"/>
  </si>
  <si>
    <t>United Kingdom</t>
    <phoneticPr fontId="1" type="noConversion"/>
  </si>
  <si>
    <t>Currency</t>
    <phoneticPr fontId="1" type="noConversion"/>
  </si>
  <si>
    <t>HKD</t>
    <phoneticPr fontId="1" type="noConversion"/>
  </si>
  <si>
    <t>SGD</t>
    <phoneticPr fontId="1" type="noConversion"/>
  </si>
  <si>
    <t>USD</t>
    <phoneticPr fontId="1" type="noConversion"/>
  </si>
  <si>
    <t>GBP</t>
    <phoneticPr fontId="1" type="noConversion"/>
  </si>
  <si>
    <t>Industry</t>
    <phoneticPr fontId="1" type="noConversion"/>
  </si>
  <si>
    <t>Finance</t>
    <phoneticPr fontId="1" type="noConversion"/>
  </si>
  <si>
    <t>IT</t>
    <phoneticPr fontId="1" type="noConversion"/>
  </si>
  <si>
    <t>Chemistry</t>
    <phoneticPr fontId="1" type="noConversion"/>
  </si>
  <si>
    <t>Patrol</t>
    <phoneticPr fontId="1" type="noConversion"/>
  </si>
  <si>
    <t>&gt; 20 Years</t>
    <phoneticPr fontId="1" type="noConversion"/>
  </si>
  <si>
    <t>&lt; 1 Years</t>
    <phoneticPr fontId="1" type="noConversion"/>
  </si>
  <si>
    <t>&gt; 10 Years &amp;&amp; &lt; 20Years</t>
    <phoneticPr fontId="1" type="noConversion"/>
  </si>
  <si>
    <t>&gt; 5 Years &amp;&amp; &lt; 10 Years</t>
    <phoneticPr fontId="1" type="noConversion"/>
  </si>
  <si>
    <t>Customer #</t>
    <phoneticPr fontId="1" type="noConversion"/>
  </si>
  <si>
    <t>&gt; 1 Years &amp;&amp; &lt; 5 Years</t>
    <phoneticPr fontId="1" type="noConversion"/>
  </si>
  <si>
    <t>Account Open Date</t>
    <phoneticPr fontId="1" type="noConversion"/>
  </si>
  <si>
    <t>Customer Overview
&gt; Customer Trends Report</t>
    <phoneticPr fontId="1" type="noConversion"/>
  </si>
  <si>
    <t>Login : RM - Jack SMITH</t>
    <phoneticPr fontId="1" type="noConversion"/>
  </si>
  <si>
    <t>Trade Input</t>
    <phoneticPr fontId="1" type="noConversion"/>
  </si>
  <si>
    <t>Customer Number</t>
    <phoneticPr fontId="1" type="noConversion"/>
  </si>
  <si>
    <t>Customer Name</t>
    <phoneticPr fontId="1" type="noConversion"/>
  </si>
  <si>
    <t>Total P&amp;L</t>
    <phoneticPr fontId="1" type="noConversion"/>
  </si>
  <si>
    <t>8000-123456</t>
    <phoneticPr fontId="1" type="noConversion"/>
  </si>
  <si>
    <t>Nikko KITMAN</t>
    <phoneticPr fontId="1" type="noConversion"/>
  </si>
  <si>
    <t>Oliver HUSIN</t>
    <phoneticPr fontId="1" type="noConversion"/>
  </si>
  <si>
    <t>8000-677988</t>
    <phoneticPr fontId="1" type="noConversion"/>
  </si>
  <si>
    <t>8000-546700</t>
    <phoneticPr fontId="1" type="noConversion"/>
  </si>
  <si>
    <t>8000-544976</t>
    <phoneticPr fontId="1" type="noConversion"/>
  </si>
  <si>
    <t>8000-321456</t>
    <phoneticPr fontId="1" type="noConversion"/>
  </si>
  <si>
    <t>8000-698929</t>
    <phoneticPr fontId="1" type="noConversion"/>
  </si>
  <si>
    <t>Ming Group LTD</t>
    <phoneticPr fontId="1" type="noConversion"/>
  </si>
  <si>
    <t>Calvin ZUGBERG</t>
    <phoneticPr fontId="1" type="noConversion"/>
  </si>
  <si>
    <t>Shawn BLIANCE</t>
    <phoneticPr fontId="1" type="noConversion"/>
  </si>
  <si>
    <t>Kawasaki MIZUKA</t>
    <phoneticPr fontId="1" type="noConversion"/>
  </si>
  <si>
    <t>Total Asset Value (USD)</t>
    <phoneticPr fontId="1" type="noConversion"/>
  </si>
  <si>
    <t>0001</t>
    <phoneticPr fontId="1" type="noConversion"/>
  </si>
  <si>
    <t>Total Amount(USD)</t>
    <phoneticPr fontId="1" type="noConversion"/>
  </si>
  <si>
    <t>Market Price</t>
    <phoneticPr fontId="1" type="noConversion"/>
  </si>
  <si>
    <t>Average Cost</t>
    <phoneticPr fontId="1" type="noConversion"/>
  </si>
  <si>
    <t>HSBC Holding</t>
    <phoneticPr fontId="1" type="noConversion"/>
  </si>
  <si>
    <t>Quantity</t>
    <phoneticPr fontId="1" type="noConversion"/>
  </si>
  <si>
    <t>P&amp;L(USD)</t>
    <phoneticPr fontId="1" type="noConversion"/>
  </si>
  <si>
    <t>Tencent</t>
    <phoneticPr fontId="1" type="noConversion"/>
  </si>
  <si>
    <t>Product Name</t>
    <phoneticPr fontId="1" type="noConversion"/>
  </si>
  <si>
    <t>HSBC Bond 5Y</t>
    <phoneticPr fontId="1" type="noConversion"/>
  </si>
  <si>
    <t>CCY Pair</t>
    <phoneticPr fontId="1" type="noConversion"/>
  </si>
  <si>
    <t>HKD/USD</t>
    <phoneticPr fontId="1" type="noConversion"/>
  </si>
  <si>
    <t>Buy Amout</t>
    <phoneticPr fontId="1" type="noConversion"/>
  </si>
  <si>
    <t>Sell Amount</t>
    <phoneticPr fontId="1" type="noConversion"/>
  </si>
  <si>
    <t>Bid/Offer Rate</t>
    <phoneticPr fontId="1" type="noConversion"/>
  </si>
  <si>
    <t>Market Rate</t>
    <phoneticPr fontId="1" type="noConversion"/>
  </si>
  <si>
    <t>Last Biz Date P&amp;L(USD)</t>
    <phoneticPr fontId="1" type="noConversion"/>
  </si>
  <si>
    <t>Account Number</t>
    <phoneticPr fontId="1" type="noConversion"/>
  </si>
  <si>
    <t>Portfolio Summary</t>
    <phoneticPr fontId="1" type="noConversion"/>
  </si>
  <si>
    <t>Total Value</t>
    <phoneticPr fontId="1" type="noConversion"/>
  </si>
  <si>
    <t>Total P&amp;L Last Biz Date</t>
    <phoneticPr fontId="1" type="noConversion"/>
  </si>
  <si>
    <t>Trade Input
&gt; Share Transaction Input</t>
    <phoneticPr fontId="1" type="noConversion"/>
  </si>
  <si>
    <t>Share Transaction Input</t>
    <phoneticPr fontId="1" type="noConversion"/>
  </si>
  <si>
    <t>Buy</t>
    <phoneticPr fontId="1" type="noConversion"/>
  </si>
  <si>
    <t>Sell</t>
    <phoneticPr fontId="1" type="noConversion"/>
  </si>
  <si>
    <t>Share Issue</t>
    <phoneticPr fontId="1" type="noConversion"/>
  </si>
  <si>
    <t>Norminal</t>
    <phoneticPr fontId="1" type="noConversion"/>
  </si>
  <si>
    <t>Share Price</t>
    <phoneticPr fontId="1" type="noConversion"/>
  </si>
  <si>
    <t>Trade Type</t>
    <phoneticPr fontId="1" type="noConversion"/>
  </si>
  <si>
    <t xml:space="preserve">eShare </t>
    <phoneticPr fontId="1" type="noConversion"/>
  </si>
  <si>
    <t>Phone</t>
    <phoneticPr fontId="1" type="noConversion"/>
  </si>
  <si>
    <t>Share Currency</t>
    <phoneticPr fontId="1" type="noConversion"/>
  </si>
  <si>
    <t>House View</t>
    <phoneticPr fontId="1" type="noConversion"/>
  </si>
  <si>
    <t>Credit Rating</t>
    <phoneticPr fontId="1" type="noConversion"/>
  </si>
  <si>
    <t>Issue Name</t>
    <phoneticPr fontId="1" type="noConversion"/>
  </si>
  <si>
    <t>Avg Price</t>
    <phoneticPr fontId="1" type="noConversion"/>
  </si>
  <si>
    <t>Holding Details</t>
    <phoneticPr fontId="1" type="noConversion"/>
  </si>
  <si>
    <t>0005.HK</t>
    <phoneticPr fontId="1" type="noConversion"/>
  </si>
  <si>
    <t>CCY</t>
    <phoneticPr fontId="1" type="noConversion"/>
  </si>
  <si>
    <t xml:space="preserve">Solicite </t>
    <phoneticPr fontId="1" type="noConversion"/>
  </si>
  <si>
    <t>Trade Input
&gt; Connectivity</t>
    <phoneticPr fontId="1" type="noConversion"/>
  </si>
  <si>
    <t>Leg2</t>
    <phoneticPr fontId="1" type="noConversion"/>
  </si>
  <si>
    <t>Leg 3</t>
    <phoneticPr fontId="1" type="noConversion"/>
  </si>
  <si>
    <t>Leg 4</t>
    <phoneticPr fontId="1" type="noConversion"/>
  </si>
  <si>
    <t>Leg1</t>
    <phoneticPr fontId="1" type="noConversion"/>
  </si>
  <si>
    <t>Best Rate</t>
    <phoneticPr fontId="1" type="noConversion"/>
  </si>
  <si>
    <t>BNP</t>
    <phoneticPr fontId="1" type="noConversion"/>
  </si>
  <si>
    <t>Counter Party</t>
    <phoneticPr fontId="1" type="noConversion"/>
  </si>
  <si>
    <t>Rate</t>
    <phoneticPr fontId="1" type="noConversion"/>
  </si>
  <si>
    <t>Share Issue Info</t>
    <phoneticPr fontId="1" type="noConversion"/>
  </si>
  <si>
    <t>Customer</t>
    <phoneticPr fontId="1" type="noConversion"/>
  </si>
  <si>
    <t>Remark</t>
    <phoneticPr fontId="1" type="noConversion"/>
  </si>
  <si>
    <t>Last Closing Price</t>
    <phoneticPr fontId="1" type="noConversion"/>
  </si>
  <si>
    <t>8000-123456-0001</t>
    <phoneticPr fontId="1" type="noConversion"/>
  </si>
  <si>
    <t>Limit</t>
    <phoneticPr fontId="1" type="noConversion"/>
  </si>
  <si>
    <t>For investment</t>
    <phoneticPr fontId="1" type="noConversion"/>
  </si>
  <si>
    <t>BULL</t>
    <phoneticPr fontId="1" type="noConversion"/>
  </si>
  <si>
    <t>AA+</t>
    <phoneticPr fontId="1" type="noConversion"/>
  </si>
  <si>
    <t>N</t>
    <phoneticPr fontId="1" type="noConversion"/>
  </si>
  <si>
    <t>GB&amp;M</t>
    <phoneticPr fontId="1" type="noConversion"/>
  </si>
  <si>
    <t>Credit Swiss</t>
    <phoneticPr fontId="1" type="noConversion"/>
  </si>
  <si>
    <t>Morgan Stanley</t>
    <phoneticPr fontId="1" type="noConversion"/>
  </si>
  <si>
    <t>Connectivity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</si>
</sst>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u/>
      <sz val="11"/>
      <color theme="10"/>
      <name val="等线"/>
      <family val="2"/>
      <scheme val="minor"/>
    </font>
    <font>
      <sz val="11"/>
      <name val="等线"/>
      <scheme val="minor"/>
    </font>
    <font>
      <b/>
      <sz val="11"/>
      <name val="等线"/>
      <scheme val="minor"/>
    </font>
    <font>
      <b/>
      <i/>
      <sz val="11"/>
      <name val="等线"/>
      <scheme val="minor"/>
    </font>
    <font>
      <b/>
      <sz val="9"/>
      <name val="等线"/>
      <scheme val="minor"/>
    </font>
    <font>
      <sz val="9"/>
      <name val="等线"/>
      <scheme val="minor"/>
    </font>
    <font>
      <b/>
      <sz val="10"/>
      <color theme="1"/>
      <name val="等线"/>
      <scheme val="minor"/>
    </font>
    <font>
      <b/>
      <sz val="12"/>
      <name val="等线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1"/>
    <xf numFmtId="0" fontId="4" fillId="2" borderId="1" xfId="0" applyFont="1" applyFill="1" applyBorder="1" applyAlignment="1"/>
    <xf numFmtId="0" fontId="4" fillId="2" borderId="0" xfId="0" applyFont="1" applyFill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0" xfId="0" applyFont="1" applyFill="1" applyBorder="1"/>
    <xf numFmtId="0" fontId="4" fillId="6" borderId="0" xfId="0" applyFont="1" applyFill="1" applyBorder="1"/>
    <xf numFmtId="0" fontId="4" fillId="5" borderId="0" xfId="0" applyFont="1" applyFill="1" applyBorder="1"/>
    <xf numFmtId="0" fontId="4" fillId="7" borderId="0" xfId="0" applyFont="1" applyFill="1" applyBorder="1"/>
    <xf numFmtId="0" fontId="4" fillId="4" borderId="0" xfId="0" applyFont="1" applyFill="1" applyBorder="1" applyAlignment="1">
      <alignment vertic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0" xfId="0" applyFont="1" applyFill="1"/>
    <xf numFmtId="0" fontId="4" fillId="7" borderId="11" xfId="0" applyFont="1" applyFill="1" applyBorder="1"/>
    <xf numFmtId="0" fontId="3" fillId="0" borderId="0" xfId="1" applyFill="1"/>
    <xf numFmtId="0" fontId="5" fillId="2" borderId="12" xfId="0" applyFont="1" applyFill="1" applyBorder="1"/>
    <xf numFmtId="0" fontId="5" fillId="2" borderId="5" xfId="0" applyFont="1" applyFill="1" applyBorder="1"/>
    <xf numFmtId="0" fontId="6" fillId="8" borderId="0" xfId="0" applyFont="1" applyFill="1" applyBorder="1"/>
    <xf numFmtId="0" fontId="5" fillId="8" borderId="11" xfId="0" applyFont="1" applyFill="1" applyBorder="1"/>
    <xf numFmtId="0" fontId="6" fillId="8" borderId="5" xfId="0" applyFont="1" applyFill="1" applyBorder="1"/>
    <xf numFmtId="0" fontId="5" fillId="8" borderId="13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2" borderId="0" xfId="0" applyFill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7" fillId="2" borderId="0" xfId="0" applyFont="1" applyFill="1" applyBorder="1"/>
    <xf numFmtId="4" fontId="4" fillId="2" borderId="0" xfId="0" applyNumberFormat="1" applyFont="1" applyFill="1" applyBorder="1"/>
    <xf numFmtId="0" fontId="7" fillId="5" borderId="0" xfId="0" applyFont="1" applyFill="1" applyBorder="1"/>
    <xf numFmtId="0" fontId="4" fillId="5" borderId="11" xfId="0" applyFont="1" applyFill="1" applyBorder="1"/>
    <xf numFmtId="4" fontId="4" fillId="5" borderId="11" xfId="0" applyNumberFormat="1" applyFont="1" applyFill="1" applyBorder="1"/>
    <xf numFmtId="0" fontId="7" fillId="5" borderId="0" xfId="0" applyFont="1" applyFill="1" applyBorder="1" applyAlignment="1">
      <alignment horizontal="center"/>
    </xf>
    <xf numFmtId="0" fontId="4" fillId="2" borderId="11" xfId="0" applyFont="1" applyFill="1" applyBorder="1"/>
    <xf numFmtId="0" fontId="5" fillId="2" borderId="11" xfId="0" applyFont="1" applyFill="1" applyBorder="1"/>
    <xf numFmtId="0" fontId="5" fillId="2" borderId="7" xfId="0" applyFont="1" applyFill="1" applyBorder="1"/>
    <xf numFmtId="0" fontId="4" fillId="2" borderId="0" xfId="0" quotePrefix="1" applyFont="1" applyFill="1" applyBorder="1"/>
    <xf numFmtId="0" fontId="5" fillId="5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" borderId="15" xfId="0" applyFont="1" applyFill="1" applyBorder="1"/>
    <xf numFmtId="0" fontId="5" fillId="2" borderId="15" xfId="0" applyFont="1" applyFill="1" applyBorder="1"/>
    <xf numFmtId="0" fontId="0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0" fillId="2" borderId="2" xfId="0" applyFont="1" applyFill="1" applyBorder="1"/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4" fontId="4" fillId="2" borderId="5" xfId="0" applyNumberFormat="1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4" fillId="2" borderId="7" xfId="0" quotePrefix="1" applyFont="1" applyFill="1" applyBorder="1"/>
    <xf numFmtId="0" fontId="7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0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7" xfId="0" applyFont="1" applyFill="1" applyBorder="1"/>
    <xf numFmtId="0" fontId="5" fillId="2" borderId="17" xfId="0" applyFont="1" applyFill="1" applyBorder="1"/>
    <xf numFmtId="0" fontId="4" fillId="2" borderId="18" xfId="0" applyFont="1" applyFill="1" applyBorder="1"/>
    <xf numFmtId="0" fontId="4" fillId="7" borderId="16" xfId="0" applyFont="1" applyFill="1" applyBorder="1"/>
    <xf numFmtId="0" fontId="4" fillId="9" borderId="17" xfId="0" applyFont="1" applyFill="1" applyBorder="1"/>
    <xf numFmtId="0" fontId="4" fillId="6" borderId="17" xfId="0" quotePrefix="1" applyFont="1" applyFill="1" applyBorder="1"/>
    <xf numFmtId="0" fontId="4" fillId="10" borderId="18" xfId="0" applyFont="1" applyFill="1" applyBorder="1"/>
    <xf numFmtId="0" fontId="7" fillId="2" borderId="5" xfId="0" applyFont="1" applyFill="1" applyBorder="1"/>
    <xf numFmtId="0" fontId="5" fillId="2" borderId="4" xfId="0" applyFont="1" applyFill="1" applyBorder="1"/>
    <xf numFmtId="0" fontId="4" fillId="2" borderId="5" xfId="0" quotePrefix="1" applyFont="1" applyFill="1" applyBorder="1"/>
    <xf numFmtId="0" fontId="0" fillId="2" borderId="5" xfId="0" applyFont="1" applyFill="1" applyBorder="1"/>
    <xf numFmtId="0" fontId="5" fillId="2" borderId="8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2" borderId="2" xfId="0" applyFont="1" applyFill="1" applyBorder="1"/>
    <xf numFmtId="0" fontId="5" fillId="2" borderId="3" xfId="0" applyFont="1" applyFill="1" applyBorder="1"/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5" fillId="2" borderId="16" xfId="0" applyFont="1" applyFill="1" applyBorder="1"/>
    <xf numFmtId="0" fontId="5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2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5" fillId="12" borderId="0" xfId="0" applyFont="1" applyFill="1" applyBorder="1"/>
    <xf numFmtId="0" fontId="7" fillId="2" borderId="1" xfId="0" applyFont="1" applyFill="1" applyBorder="1" applyAlignment="1">
      <alignment horizontal="left"/>
    </xf>
    <xf numFmtId="0" fontId="7" fillId="13" borderId="16" xfId="0" applyFont="1" applyFill="1" applyBorder="1" applyAlignment="1">
      <alignment horizontal="left"/>
    </xf>
    <xf numFmtId="0" fontId="7" fillId="13" borderId="17" xfId="0" applyFont="1" applyFill="1" applyBorder="1" applyAlignment="1">
      <alignment horizontal="center"/>
    </xf>
    <xf numFmtId="0" fontId="7" fillId="13" borderId="18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9" fillId="11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Region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B-43A3-BE2F-2B74BC85F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B-43A3-BE2F-2B74BC85F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B-43A3-BE2F-2B74BC85F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BB-43A3-BE2F-2B74BC85FDDB}"/>
              </c:ext>
            </c:extLst>
          </c:dPt>
          <c:cat>
            <c:strRef>
              <c:f>'Customer Distribution'!$L$13:$L$16</c:f>
              <c:strCache>
                <c:ptCount val="4"/>
                <c:pt idx="0">
                  <c:v>HK</c:v>
                </c:pt>
                <c:pt idx="1">
                  <c:v>SG</c:v>
                </c:pt>
                <c:pt idx="2">
                  <c:v>CN</c:v>
                </c:pt>
                <c:pt idx="3">
                  <c:v>TW</c:v>
                </c:pt>
              </c:strCache>
            </c:strRef>
          </c:cat>
          <c:val>
            <c:numRef>
              <c:f>'Customer Distribution'!$M$13:$M$16</c:f>
              <c:numCache>
                <c:formatCode>General</c:formatCode>
                <c:ptCount val="4"/>
                <c:pt idx="0">
                  <c:v>9000</c:v>
                </c:pt>
                <c:pt idx="1">
                  <c:v>4000</c:v>
                </c:pt>
                <c:pt idx="2">
                  <c:v>1500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C-4B16-B0DA-A66BE981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Management By Asset</a:t>
            </a:r>
            <a:r>
              <a:rPr lang="en-US" baseline="0"/>
              <a:t>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D-4E50-B61A-FC9E1B434D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D-4E50-B61A-FC9E1B434D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D-4E50-B61A-FC9E1B434D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D-4E50-B61A-FC9E1B434DC0}"/>
              </c:ext>
            </c:extLst>
          </c:dPt>
          <c:cat>
            <c:strRef>
              <c:f>'Asset Management Overview'!$L$13:$L$16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Structure Product</c:v>
                </c:pt>
                <c:pt idx="3">
                  <c:v>FX</c:v>
                </c:pt>
              </c:strCache>
            </c:strRef>
          </c:cat>
          <c:val>
            <c:numRef>
              <c:f>'Asset Management Overview'!$M$13:$M$16</c:f>
              <c:numCache>
                <c:formatCode>General</c:formatCode>
                <c:ptCount val="4"/>
                <c:pt idx="0">
                  <c:v>8280</c:v>
                </c:pt>
                <c:pt idx="1">
                  <c:v>13620</c:v>
                </c:pt>
                <c:pt idx="2">
                  <c:v>6700</c:v>
                </c:pt>
                <c:pt idx="3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D-4E50-B61A-FC9E1B43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Account</a:t>
            </a:r>
            <a:r>
              <a:rPr lang="en-US" altLang="zh-CN" baseline="0"/>
              <a:t> Open Date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Trends Report'!$M$11</c:f>
              <c:strCache>
                <c:ptCount val="1"/>
                <c:pt idx="0">
                  <c:v>&gt; 20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'Customer Trends Report'!$N$11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DB5-9127-2E2F66371961}"/>
            </c:ext>
          </c:extLst>
        </c:ser>
        <c:ser>
          <c:idx val="1"/>
          <c:order val="1"/>
          <c:tx>
            <c:strRef>
              <c:f>'Customer Trends Report'!$M$12</c:f>
              <c:strCache>
                <c:ptCount val="1"/>
                <c:pt idx="0">
                  <c:v>&gt; 10 Years &amp;&amp; &lt; 20Years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'Customer Trends Report'!$N$12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DB5-9127-2E2F66371961}"/>
            </c:ext>
          </c:extLst>
        </c:ser>
        <c:ser>
          <c:idx val="2"/>
          <c:order val="2"/>
          <c:tx>
            <c:strRef>
              <c:f>'Customer Trends Report'!$M$13</c:f>
              <c:strCache>
                <c:ptCount val="1"/>
                <c:pt idx="0">
                  <c:v>&gt; 5 Years &amp;&amp; &lt; 10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'Customer Trends Report'!$N$13</c:f>
              <c:numCache>
                <c:formatCode>General</c:formatCode>
                <c:ptCount val="1"/>
                <c:pt idx="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B-4DB5-9127-2E2F66371961}"/>
            </c:ext>
          </c:extLst>
        </c:ser>
        <c:ser>
          <c:idx val="3"/>
          <c:order val="3"/>
          <c:tx>
            <c:strRef>
              <c:f>'Customer Trends Report'!$M$14</c:f>
              <c:strCache>
                <c:ptCount val="1"/>
                <c:pt idx="0">
                  <c:v>&gt; 1 Years &amp;&amp; &lt; 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'Customer Trends Report'!$N$14</c:f>
              <c:numCache>
                <c:formatCode>General</c:formatCode>
                <c:ptCount val="1"/>
                <c:pt idx="0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B-4DB5-9127-2E2F66371961}"/>
            </c:ext>
          </c:extLst>
        </c:ser>
        <c:ser>
          <c:idx val="4"/>
          <c:order val="4"/>
          <c:tx>
            <c:strRef>
              <c:f>'Customer Trends Report'!$M$15</c:f>
              <c:strCache>
                <c:ptCount val="1"/>
                <c:pt idx="0">
                  <c:v>&lt; 1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'Customer Trends Report'!$N$15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B-4DB5-9127-2E2F6637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95576"/>
        <c:axId val="554995896"/>
      </c:barChart>
      <c:catAx>
        <c:axId val="55499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896"/>
        <c:crosses val="autoZero"/>
        <c:auto val="1"/>
        <c:lblAlgn val="ctr"/>
        <c:lblOffset val="100"/>
        <c:noMultiLvlLbl val="0"/>
      </c:catAx>
      <c:valAx>
        <c:axId val="5549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69850</xdr:rowOff>
    </xdr:from>
    <xdr:to>
      <xdr:col>12</xdr:col>
      <xdr:colOff>0</xdr:colOff>
      <xdr:row>8</xdr:row>
      <xdr:rowOff>82550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2356545-2307-4DAF-BE73-BFEC1A2C3E45}"/>
            </a:ext>
          </a:extLst>
        </xdr:cNvPr>
        <xdr:cNvCxnSpPr/>
      </xdr:nvCxnSpPr>
      <xdr:spPr>
        <a:xfrm flipV="1">
          <a:off x="4686300" y="1511300"/>
          <a:ext cx="33274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469900</xdr:colOff>
      <xdr:row>8</xdr:row>
      <xdr:rowOff>76200</xdr:rowOff>
    </xdr:from>
    <xdr:to>
      <xdr:col>7</xdr:col>
      <xdr:colOff>615950</xdr:colOff>
      <xdr:row>9</xdr:row>
      <xdr:rowOff>25400</xdr:rowOff>
    </xdr:to>
    <xdr:sp macro="" textlink="">
      <xdr:nvSpPr>
        <xdr:cNvPr id="6" name="等腰三角形 5">
          <a:extLst>
            <a:ext uri="{FF2B5EF4-FFF2-40B4-BE49-F238E27FC236}">
              <a16:creationId xmlns:a16="http://schemas.microsoft.com/office/drawing/2014/main" id="{DDE8A9A5-54CC-40BF-BEFB-403ACAE9B5D7}"/>
            </a:ext>
          </a:extLst>
        </xdr:cNvPr>
        <xdr:cNvSpPr/>
      </xdr:nvSpPr>
      <xdr:spPr>
        <a:xfrm>
          <a:off x="5092700" y="1517650"/>
          <a:ext cx="146050" cy="127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972670A-ADE2-4349-8812-163025D8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6</xdr:col>
      <xdr:colOff>622300</xdr:colOff>
      <xdr:row>11</xdr:row>
      <xdr:rowOff>69850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FE3AF947-B121-44FF-A1F1-DC3483AF74C5}"/>
            </a:ext>
          </a:extLst>
        </xdr:cNvPr>
        <xdr:cNvSpPr/>
      </xdr:nvSpPr>
      <xdr:spPr>
        <a:xfrm>
          <a:off x="3968750" y="1771650"/>
          <a:ext cx="6159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6</xdr:col>
      <xdr:colOff>628650</xdr:colOff>
      <xdr:row>9</xdr:row>
      <xdr:rowOff>158750</xdr:rowOff>
    </xdr:from>
    <xdr:to>
      <xdr:col>7</xdr:col>
      <xdr:colOff>514350</xdr:colOff>
      <xdr:row>11</xdr:row>
      <xdr:rowOff>76200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A25A435A-DE06-4B32-885A-E472FEC6377E}"/>
            </a:ext>
          </a:extLst>
        </xdr:cNvPr>
        <xdr:cNvSpPr/>
      </xdr:nvSpPr>
      <xdr:spPr>
        <a:xfrm>
          <a:off x="4591050" y="177800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Type</a:t>
          </a:r>
          <a:endParaRPr lang="zh-CN" altLang="en-US" sz="1100"/>
        </a:p>
      </xdr:txBody>
    </xdr:sp>
    <xdr:clientData/>
  </xdr:twoCellAnchor>
  <xdr:twoCellAnchor>
    <xdr:from>
      <xdr:col>7</xdr:col>
      <xdr:colOff>520700</xdr:colOff>
      <xdr:row>9</xdr:row>
      <xdr:rowOff>158750</xdr:rowOff>
    </xdr:from>
    <xdr:to>
      <xdr:col>9</xdr:col>
      <xdr:colOff>152400</xdr:colOff>
      <xdr:row>11</xdr:row>
      <xdr:rowOff>76200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DCB9B583-280C-45B3-9E3C-52198B94D5A3}"/>
            </a:ext>
          </a:extLst>
        </xdr:cNvPr>
        <xdr:cNvSpPr/>
      </xdr:nvSpPr>
      <xdr:spPr>
        <a:xfrm>
          <a:off x="5143500" y="1778000"/>
          <a:ext cx="10414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Booking</a:t>
          </a:r>
          <a:r>
            <a:rPr lang="en-US" altLang="zh-CN" sz="1100" baseline="0"/>
            <a:t> Entity</a:t>
          </a:r>
          <a:endParaRPr lang="zh-CN" altLang="en-US" sz="1100"/>
        </a:p>
      </xdr:txBody>
    </xdr:sp>
    <xdr:clientData/>
  </xdr:twoCellAnchor>
  <xdr:twoCellAnchor>
    <xdr:from>
      <xdr:col>9</xdr:col>
      <xdr:colOff>152400</xdr:colOff>
      <xdr:row>9</xdr:row>
      <xdr:rowOff>165100</xdr:rowOff>
    </xdr:from>
    <xdr:to>
      <xdr:col>10</xdr:col>
      <xdr:colOff>38100</xdr:colOff>
      <xdr:row>11</xdr:row>
      <xdr:rowOff>82550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56E5ED5E-9717-4523-A560-6D6C9EE2CDB8}"/>
            </a:ext>
          </a:extLst>
        </xdr:cNvPr>
        <xdr:cNvSpPr/>
      </xdr:nvSpPr>
      <xdr:spPr>
        <a:xfrm>
          <a:off x="6184900" y="178435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1827CE-928C-439F-B4C6-8338A513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7</xdr:col>
      <xdr:colOff>241300</xdr:colOff>
      <xdr:row>11</xdr:row>
      <xdr:rowOff>69850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92FCC156-8AF7-4781-9184-BEAD64A4C528}"/>
            </a:ext>
          </a:extLst>
        </xdr:cNvPr>
        <xdr:cNvSpPr/>
      </xdr:nvSpPr>
      <xdr:spPr>
        <a:xfrm>
          <a:off x="3968750" y="1771650"/>
          <a:ext cx="8953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Asset Class</a:t>
          </a:r>
          <a:endParaRPr lang="zh-CN" altLang="en-US" sz="1100"/>
        </a:p>
      </xdr:txBody>
    </xdr:sp>
    <xdr:clientData/>
  </xdr:twoCellAnchor>
  <xdr:twoCellAnchor>
    <xdr:from>
      <xdr:col>7</xdr:col>
      <xdr:colOff>254000</xdr:colOff>
      <xdr:row>9</xdr:row>
      <xdr:rowOff>158750</xdr:rowOff>
    </xdr:from>
    <xdr:to>
      <xdr:col>8</xdr:col>
      <xdr:colOff>260350</xdr:colOff>
      <xdr:row>11</xdr:row>
      <xdr:rowOff>76200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7F440464-45AA-433A-9390-31951F91EE10}"/>
            </a:ext>
          </a:extLst>
        </xdr:cNvPr>
        <xdr:cNvSpPr/>
      </xdr:nvSpPr>
      <xdr:spPr>
        <a:xfrm>
          <a:off x="495935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8</xdr:col>
      <xdr:colOff>266700</xdr:colOff>
      <xdr:row>9</xdr:row>
      <xdr:rowOff>158750</xdr:rowOff>
    </xdr:from>
    <xdr:to>
      <xdr:col>9</xdr:col>
      <xdr:colOff>298450</xdr:colOff>
      <xdr:row>11</xdr:row>
      <xdr:rowOff>76200</xdr:rowOff>
    </xdr:to>
    <xdr:sp macro="" textlink="">
      <xdr:nvSpPr>
        <xdr:cNvPr id="10" name="矩形: 圆角 9">
          <a:extLst>
            <a:ext uri="{FF2B5EF4-FFF2-40B4-BE49-F238E27FC236}">
              <a16:creationId xmlns:a16="http://schemas.microsoft.com/office/drawing/2014/main" id="{991E8778-8694-4478-AFD4-066AF5C547DD}"/>
            </a:ext>
          </a:extLst>
        </xdr:cNvPr>
        <xdr:cNvSpPr/>
      </xdr:nvSpPr>
      <xdr:spPr>
        <a:xfrm>
          <a:off x="568960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Currency</a:t>
          </a:r>
          <a:endParaRPr lang="zh-CN" altLang="en-US" sz="1100"/>
        </a:p>
      </xdr:txBody>
    </xdr:sp>
    <xdr:clientData/>
  </xdr:twoCellAnchor>
  <xdr:twoCellAnchor>
    <xdr:from>
      <xdr:col>9</xdr:col>
      <xdr:colOff>304800</xdr:colOff>
      <xdr:row>9</xdr:row>
      <xdr:rowOff>165100</xdr:rowOff>
    </xdr:from>
    <xdr:to>
      <xdr:col>10</xdr:col>
      <xdr:colOff>368300</xdr:colOff>
      <xdr:row>11</xdr:row>
      <xdr:rowOff>82550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67A3AA67-F0DD-4982-8CEE-B2FB7065739D}"/>
            </a:ext>
          </a:extLst>
        </xdr:cNvPr>
        <xdr:cNvSpPr/>
      </xdr:nvSpPr>
      <xdr:spPr>
        <a:xfrm>
          <a:off x="6419850" y="178435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Industry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41275</xdr:rowOff>
    </xdr:from>
    <xdr:to>
      <xdr:col>11</xdr:col>
      <xdr:colOff>946150</xdr:colOff>
      <xdr:row>19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B5E08E-DEF7-4DDA-AFD9-A20E9BF6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5</xdr:row>
      <xdr:rowOff>171450</xdr:rowOff>
    </xdr:from>
    <xdr:to>
      <xdr:col>8</xdr:col>
      <xdr:colOff>838200</xdr:colOff>
      <xdr:row>7</xdr:row>
      <xdr:rowOff>50800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056EF04-D605-44E0-A17C-C0BD8C0CBD2F}"/>
            </a:ext>
          </a:extLst>
        </xdr:cNvPr>
        <xdr:cNvSpPr/>
      </xdr:nvSpPr>
      <xdr:spPr>
        <a:xfrm>
          <a:off x="4914900" y="1073150"/>
          <a:ext cx="1943100" cy="234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50800</xdr:colOff>
      <xdr:row>5</xdr:row>
      <xdr:rowOff>133350</xdr:rowOff>
    </xdr:from>
    <xdr:to>
      <xdr:col>9</xdr:col>
      <xdr:colOff>666750</xdr:colOff>
      <xdr:row>7</xdr:row>
      <xdr:rowOff>69850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DE230263-7232-4DFA-B5F9-B909F3590BDD}"/>
            </a:ext>
          </a:extLst>
        </xdr:cNvPr>
        <xdr:cNvSpPr/>
      </xdr:nvSpPr>
      <xdr:spPr>
        <a:xfrm>
          <a:off x="7181850" y="1035050"/>
          <a:ext cx="615950" cy="292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Search</a:t>
          </a:r>
          <a:endParaRPr lang="zh-CN" altLang="en-US" sz="1100"/>
        </a:p>
      </xdr:txBody>
    </xdr:sp>
    <xdr:clientData/>
  </xdr:twoCellAnchor>
  <xdr:twoCellAnchor>
    <xdr:from>
      <xdr:col>13</xdr:col>
      <xdr:colOff>226785</xdr:colOff>
      <xdr:row>26</xdr:row>
      <xdr:rowOff>0</xdr:rowOff>
    </xdr:from>
    <xdr:to>
      <xdr:col>13</xdr:col>
      <xdr:colOff>1351642</xdr:colOff>
      <xdr:row>27</xdr:row>
      <xdr:rowOff>145143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211F86C6-AAFB-4EFA-A157-20C388012A59}"/>
            </a:ext>
          </a:extLst>
        </xdr:cNvPr>
        <xdr:cNvSpPr/>
      </xdr:nvSpPr>
      <xdr:spPr>
        <a:xfrm>
          <a:off x="11901714" y="4717143"/>
          <a:ext cx="1124857" cy="3265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Save As PDF</a:t>
          </a:r>
          <a:endParaRPr lang="zh-CN" alt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660081</xdr:colOff>
      <xdr:row>20</xdr:row>
      <xdr:rowOff>99787</xdr:rowOff>
    </xdr:from>
    <xdr:to>
      <xdr:col>11</xdr:col>
      <xdr:colOff>527744</xdr:colOff>
      <xdr:row>22</xdr:row>
      <xdr:rowOff>52827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2ACD339-5494-4ABB-8271-811B82420892}"/>
            </a:ext>
          </a:extLst>
        </xdr:cNvPr>
        <xdr:cNvSpPr/>
      </xdr:nvSpPr>
      <xdr:spPr>
        <a:xfrm>
          <a:off x="7608795" y="3728358"/>
          <a:ext cx="693163" cy="3158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90714</xdr:colOff>
      <xdr:row>8</xdr:row>
      <xdr:rowOff>154214</xdr:rowOff>
    </xdr:from>
    <xdr:to>
      <xdr:col>10</xdr:col>
      <xdr:colOff>762000</xdr:colOff>
      <xdr:row>10</xdr:row>
      <xdr:rowOff>81642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387D0202-FC14-414D-854A-852FCFF1D40C}"/>
            </a:ext>
          </a:extLst>
        </xdr:cNvPr>
        <xdr:cNvSpPr/>
      </xdr:nvSpPr>
      <xdr:spPr>
        <a:xfrm>
          <a:off x="4726214" y="1605643"/>
          <a:ext cx="2984500" cy="290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Notes</a:t>
          </a:r>
          <a:endParaRPr lang="zh-CN" altLang="en-US" sz="1100"/>
        </a:p>
      </xdr:txBody>
    </xdr:sp>
    <xdr:clientData/>
  </xdr:twoCellAnchor>
  <xdr:twoCellAnchor>
    <xdr:from>
      <xdr:col>10</xdr:col>
      <xdr:colOff>426358</xdr:colOff>
      <xdr:row>9</xdr:row>
      <xdr:rowOff>18143</xdr:rowOff>
    </xdr:from>
    <xdr:to>
      <xdr:col>10</xdr:col>
      <xdr:colOff>780143</xdr:colOff>
      <xdr:row>10</xdr:row>
      <xdr:rowOff>36286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5148B440-4ABA-49BA-96EB-E455B9039195}"/>
            </a:ext>
          </a:extLst>
        </xdr:cNvPr>
        <xdr:cNvSpPr/>
      </xdr:nvSpPr>
      <xdr:spPr>
        <a:xfrm>
          <a:off x="7375072" y="1651000"/>
          <a:ext cx="353785" cy="199572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689430</xdr:colOff>
      <xdr:row>8</xdr:row>
      <xdr:rowOff>166006</xdr:rowOff>
    </xdr:from>
    <xdr:to>
      <xdr:col>14</xdr:col>
      <xdr:colOff>553358</xdr:colOff>
      <xdr:row>10</xdr:row>
      <xdr:rowOff>127000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2F6141AD-3766-4AC9-95EF-6F65E25ECD1C}"/>
            </a:ext>
          </a:extLst>
        </xdr:cNvPr>
        <xdr:cNvSpPr/>
      </xdr:nvSpPr>
      <xdr:spPr>
        <a:xfrm>
          <a:off x="10713359" y="1617435"/>
          <a:ext cx="943428" cy="3238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Quote</a:t>
          </a:r>
          <a:r>
            <a:rPr lang="en-US" altLang="zh-CN" sz="1100" b="1" baseline="0"/>
            <a:t> Rate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85" zoomScaleNormal="85" workbookViewId="0">
      <selection activeCell="E6" sqref="E6"/>
    </sheetView>
  </sheetViews>
  <sheetFormatPr defaultRowHeight="14"/>
  <cols>
    <col min="2" max="2" width="10.4140625" bestFit="1" customWidth="1"/>
    <col min="3" max="3" width="32" bestFit="1" customWidth="1"/>
    <col min="4" max="4" width="25" bestFit="1" customWidth="1"/>
  </cols>
  <sheetData>
    <row r="1" spans="1:6">
      <c r="A1" t="s">
        <v>0</v>
      </c>
      <c r="E1" t="s">
        <v>17</v>
      </c>
      <c r="F1" t="s">
        <v>18</v>
      </c>
    </row>
    <row r="2" spans="1:6">
      <c r="B2" t="s">
        <v>8</v>
      </c>
    </row>
    <row r="3" spans="1:6">
      <c r="C3" t="s">
        <v>1</v>
      </c>
    </row>
    <row r="4" spans="1:6">
      <c r="D4" t="s">
        <v>2</v>
      </c>
      <c r="E4" s="1" t="s">
        <v>16</v>
      </c>
      <c r="F4">
        <v>8</v>
      </c>
    </row>
    <row r="5" spans="1:6">
      <c r="D5" t="s">
        <v>6</v>
      </c>
      <c r="E5" s="1" t="s">
        <v>16</v>
      </c>
      <c r="F5">
        <v>9</v>
      </c>
    </row>
    <row r="6" spans="1:6">
      <c r="C6" t="s">
        <v>3</v>
      </c>
    </row>
    <row r="7" spans="1:6">
      <c r="D7" s="33" t="s">
        <v>4</v>
      </c>
      <c r="E7" s="1" t="s">
        <v>15</v>
      </c>
      <c r="F7">
        <v>1</v>
      </c>
    </row>
    <row r="8" spans="1:6">
      <c r="D8" s="2" t="s">
        <v>5</v>
      </c>
      <c r="E8" s="1" t="s">
        <v>15</v>
      </c>
      <c r="F8">
        <v>3</v>
      </c>
    </row>
    <row r="9" spans="1:6">
      <c r="C9" t="s">
        <v>7</v>
      </c>
    </row>
    <row r="10" spans="1:6">
      <c r="D10" s="2" t="s">
        <v>7</v>
      </c>
      <c r="E10" s="1" t="s">
        <v>15</v>
      </c>
      <c r="F10">
        <v>2</v>
      </c>
    </row>
    <row r="13" spans="1:6">
      <c r="B13" t="s">
        <v>9</v>
      </c>
    </row>
    <row r="14" spans="1:6">
      <c r="C14" t="s">
        <v>11</v>
      </c>
    </row>
    <row r="15" spans="1:6">
      <c r="D15" t="s">
        <v>10</v>
      </c>
      <c r="E15" s="1" t="s">
        <v>16</v>
      </c>
      <c r="F15">
        <v>7</v>
      </c>
    </row>
    <row r="16" spans="1:6">
      <c r="C16" t="s">
        <v>12</v>
      </c>
    </row>
    <row r="17" spans="3:6">
      <c r="D17" s="2" t="s">
        <v>13</v>
      </c>
      <c r="E17" s="1" t="s">
        <v>15</v>
      </c>
      <c r="F17">
        <v>4</v>
      </c>
    </row>
    <row r="18" spans="3:6">
      <c r="C18" t="s">
        <v>14</v>
      </c>
    </row>
    <row r="19" spans="3:6">
      <c r="D19" s="2" t="s">
        <v>106</v>
      </c>
      <c r="E19" s="1" t="s">
        <v>15</v>
      </c>
      <c r="F19">
        <v>5</v>
      </c>
    </row>
    <row r="20" spans="3:6">
      <c r="D20" s="2" t="s">
        <v>146</v>
      </c>
      <c r="E20" s="1" t="s">
        <v>15</v>
      </c>
      <c r="F20">
        <v>6</v>
      </c>
    </row>
  </sheetData>
  <phoneticPr fontId="1" type="noConversion"/>
  <hyperlinks>
    <hyperlink ref="D7" location="'Customer Distribution'!A1" display="Customer Distribution" xr:uid="{AF1C2B3B-A664-4357-8023-64D8386E1154}"/>
    <hyperlink ref="D10" location="'Asset Management Overview'!A1" display="Asset Management Overview" xr:uid="{6FCF5499-EE75-4A8F-9C92-6619A9480DEC}"/>
    <hyperlink ref="D8" location="'Customer Trends Report'!A1" display="Customer Trends Report" xr:uid="{339FDFF1-3ED0-4D6B-B25C-A6B3C22A655E}"/>
    <hyperlink ref="D17" location="'Customer Position'!A1" display="Customer Position" xr:uid="{9CA30750-2810-40D7-AF82-1D30F0FC15EF}"/>
    <hyperlink ref="D19" location="'Share TXN Input'!A1" display="Share Transaction Input" xr:uid="{39EB9BB3-56CE-41EE-AA9C-FC11AD553571}"/>
    <hyperlink ref="D20" location="Connectivity!A1" display="Connectivity" xr:uid="{6656CEBB-CF00-47C7-A322-868A423C8EA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1180-E90E-45E8-8EA3-EFE344FD67DE}">
  <dimension ref="D2:N20"/>
  <sheetViews>
    <sheetView workbookViewId="0"/>
  </sheetViews>
  <sheetFormatPr defaultRowHeight="14"/>
  <cols>
    <col min="1" max="7" width="8.6640625" style="4"/>
    <col min="8" max="8" width="9.4140625" style="4" customWidth="1"/>
    <col min="9" max="9" width="9.08203125" style="4" customWidth="1"/>
    <col min="10" max="16384" width="8.6640625" style="4"/>
  </cols>
  <sheetData>
    <row r="2" spans="4:14" ht="14.5" thickBot="1"/>
    <row r="3" spans="4:14">
      <c r="D3" s="3" t="s">
        <v>19</v>
      </c>
      <c r="E3" s="5"/>
      <c r="F3" s="5"/>
      <c r="G3" s="5"/>
      <c r="H3" s="5"/>
      <c r="I3" s="5"/>
      <c r="J3" s="5"/>
      <c r="K3" s="5" t="s">
        <v>0</v>
      </c>
      <c r="L3" s="5" t="s">
        <v>22</v>
      </c>
      <c r="M3" s="10"/>
      <c r="N3" s="11"/>
    </row>
    <row r="4" spans="4:14">
      <c r="D4" s="6" t="s">
        <v>20</v>
      </c>
      <c r="E4" s="7"/>
      <c r="F4" s="7"/>
      <c r="G4" s="7"/>
      <c r="H4" s="7"/>
      <c r="I4" s="7"/>
      <c r="J4" s="7"/>
      <c r="K4" s="7" t="s">
        <v>21</v>
      </c>
      <c r="L4" s="7"/>
      <c r="M4" s="12"/>
      <c r="N4" s="13"/>
    </row>
    <row r="5" spans="4:14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5"/>
    </row>
    <row r="6" spans="4:14">
      <c r="D6" s="40" t="s">
        <v>1</v>
      </c>
      <c r="E6" s="41"/>
      <c r="F6" s="42"/>
      <c r="G6" s="23" t="s">
        <v>23</v>
      </c>
      <c r="H6" s="22" t="s">
        <v>28</v>
      </c>
      <c r="I6" s="21" t="s">
        <v>27</v>
      </c>
      <c r="J6" s="20" t="s">
        <v>26</v>
      </c>
      <c r="K6" s="10"/>
      <c r="L6" s="10"/>
      <c r="M6" s="10"/>
      <c r="N6" s="11"/>
    </row>
    <row r="7" spans="4:14">
      <c r="D7" s="43"/>
      <c r="E7" s="44"/>
      <c r="F7" s="45"/>
      <c r="G7" s="24" t="s">
        <v>29</v>
      </c>
      <c r="H7" s="25" t="s">
        <v>30</v>
      </c>
      <c r="I7" s="26" t="s">
        <v>31</v>
      </c>
      <c r="J7" s="12"/>
      <c r="K7" s="12"/>
      <c r="L7" s="12"/>
      <c r="M7" s="12"/>
      <c r="N7" s="13"/>
    </row>
    <row r="8" spans="4:14" ht="14.5" thickBot="1">
      <c r="D8" s="46"/>
      <c r="E8" s="47"/>
      <c r="F8" s="48"/>
      <c r="G8" s="24" t="s">
        <v>32</v>
      </c>
      <c r="H8" s="12"/>
      <c r="I8" s="28" t="s">
        <v>28</v>
      </c>
      <c r="J8" s="27" t="s">
        <v>27</v>
      </c>
      <c r="K8" s="28" t="s">
        <v>33</v>
      </c>
      <c r="L8" s="12"/>
      <c r="M8" s="12"/>
      <c r="N8" s="13"/>
    </row>
    <row r="9" spans="4:14">
      <c r="D9" s="49" t="s">
        <v>3</v>
      </c>
      <c r="E9" s="50"/>
      <c r="F9" s="51"/>
      <c r="G9" s="29" t="s">
        <v>35</v>
      </c>
      <c r="H9" s="18"/>
      <c r="I9" s="18"/>
      <c r="J9" s="18"/>
      <c r="K9" s="18"/>
      <c r="L9" s="18"/>
      <c r="M9" s="30">
        <v>100</v>
      </c>
      <c r="N9" s="19"/>
    </row>
    <row r="10" spans="4:14">
      <c r="D10" s="52"/>
      <c r="E10" s="53"/>
      <c r="F10" s="54"/>
      <c r="G10" s="12"/>
      <c r="H10" s="12"/>
      <c r="I10" s="12"/>
      <c r="J10" s="12"/>
      <c r="K10" s="12"/>
      <c r="L10" s="12"/>
      <c r="M10" s="12"/>
      <c r="N10" s="13"/>
    </row>
    <row r="11" spans="4:14">
      <c r="D11" s="52"/>
      <c r="E11" s="53"/>
      <c r="F11" s="54"/>
      <c r="G11" s="12"/>
      <c r="H11" s="12"/>
      <c r="I11" s="12"/>
      <c r="J11" s="12"/>
      <c r="K11" s="12"/>
      <c r="L11" s="12"/>
      <c r="M11" s="12"/>
      <c r="N11" s="13"/>
    </row>
    <row r="12" spans="4:14" ht="14.5" thickBot="1">
      <c r="D12" s="55"/>
      <c r="E12" s="56"/>
      <c r="F12" s="57"/>
      <c r="G12" s="12"/>
      <c r="H12" s="12"/>
      <c r="I12" s="12"/>
      <c r="J12" s="12"/>
      <c r="K12" s="12"/>
      <c r="L12" s="31" t="s">
        <v>23</v>
      </c>
      <c r="M12" s="31" t="s">
        <v>38</v>
      </c>
      <c r="N12" s="13"/>
    </row>
    <row r="13" spans="4:14">
      <c r="D13" s="40" t="s">
        <v>34</v>
      </c>
      <c r="E13" s="41"/>
      <c r="F13" s="42"/>
      <c r="G13" s="12"/>
      <c r="H13" s="12"/>
      <c r="I13" s="12"/>
      <c r="J13" s="12"/>
      <c r="K13" s="12"/>
      <c r="L13" s="4" t="s">
        <v>24</v>
      </c>
      <c r="M13" s="4">
        <v>9000</v>
      </c>
      <c r="N13" s="13"/>
    </row>
    <row r="14" spans="4:14">
      <c r="D14" s="43"/>
      <c r="E14" s="44"/>
      <c r="F14" s="45"/>
      <c r="G14" s="12"/>
      <c r="H14" s="12"/>
      <c r="I14" s="12"/>
      <c r="J14" s="12"/>
      <c r="K14" s="12"/>
      <c r="L14" s="4" t="s">
        <v>25</v>
      </c>
      <c r="M14" s="4">
        <v>4000</v>
      </c>
      <c r="N14" s="13"/>
    </row>
    <row r="15" spans="4:14">
      <c r="D15" s="43"/>
      <c r="E15" s="44"/>
      <c r="F15" s="45"/>
      <c r="G15" s="12"/>
      <c r="H15" s="12"/>
      <c r="I15" s="12"/>
      <c r="J15" s="12"/>
      <c r="K15" s="12"/>
      <c r="L15" s="4" t="s">
        <v>36</v>
      </c>
      <c r="M15" s="4">
        <v>1500</v>
      </c>
      <c r="N15" s="13"/>
    </row>
    <row r="16" spans="4:14" ht="14.5" thickBot="1">
      <c r="D16" s="46"/>
      <c r="E16" s="47"/>
      <c r="F16" s="48"/>
      <c r="G16" s="12"/>
      <c r="H16" s="12"/>
      <c r="I16" s="12"/>
      <c r="J16" s="12"/>
      <c r="K16" s="12"/>
      <c r="L16" s="4" t="s">
        <v>37</v>
      </c>
      <c r="M16" s="4">
        <v>500</v>
      </c>
      <c r="N16" s="13"/>
    </row>
    <row r="17" spans="4:14" ht="14.5" thickBot="1">
      <c r="D17" s="16"/>
      <c r="E17" s="12"/>
      <c r="F17" s="13"/>
      <c r="G17" s="12"/>
      <c r="H17" s="12"/>
      <c r="I17" s="12"/>
      <c r="J17" s="12"/>
      <c r="K17" s="12"/>
      <c r="L17" s="32" t="s">
        <v>39</v>
      </c>
      <c r="M17" s="32">
        <f>SUM(M13:M16)</f>
        <v>15000</v>
      </c>
      <c r="N17" s="13"/>
    </row>
    <row r="18" spans="4:14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3"/>
    </row>
    <row r="19" spans="4:14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3"/>
    </row>
    <row r="20" spans="4:14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5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7B0F-9E98-45C2-AD48-4029EFF72E99}">
  <dimension ref="D2:N20"/>
  <sheetViews>
    <sheetView topLeftCell="B1" workbookViewId="0">
      <selection activeCell="Q19" sqref="Q19"/>
    </sheetView>
  </sheetViews>
  <sheetFormatPr defaultRowHeight="14"/>
  <cols>
    <col min="1" max="6" width="8.6640625" style="4"/>
    <col min="7" max="7" width="9.75" style="4" customWidth="1"/>
    <col min="8" max="8" width="9.4140625" style="4" customWidth="1"/>
    <col min="9" max="9" width="10.83203125" style="4" customWidth="1"/>
    <col min="10" max="11" width="8.6640625" style="4"/>
    <col min="12" max="12" width="14.25" style="4" customWidth="1"/>
    <col min="13" max="13" width="8.6640625" style="4"/>
    <col min="14" max="14" width="4" style="4" customWidth="1"/>
    <col min="15" max="16384" width="8.6640625" style="4"/>
  </cols>
  <sheetData>
    <row r="2" spans="4:14" ht="14.5" thickBot="1"/>
    <row r="3" spans="4:14">
      <c r="D3" s="3" t="s">
        <v>19</v>
      </c>
      <c r="E3" s="5"/>
      <c r="F3" s="5"/>
      <c r="G3" s="5"/>
      <c r="H3" s="5"/>
      <c r="I3" s="5"/>
      <c r="J3" s="5"/>
      <c r="K3" s="10"/>
      <c r="L3" s="5" t="s">
        <v>43</v>
      </c>
      <c r="M3" s="5"/>
      <c r="N3" s="11"/>
    </row>
    <row r="4" spans="4:14">
      <c r="D4" s="6" t="s">
        <v>20</v>
      </c>
      <c r="E4" s="7"/>
      <c r="F4" s="7"/>
      <c r="G4" s="7"/>
      <c r="H4" s="7"/>
      <c r="I4" s="7"/>
      <c r="J4" s="7"/>
      <c r="K4" s="12"/>
      <c r="L4" s="7" t="s">
        <v>21</v>
      </c>
      <c r="M4" s="7"/>
      <c r="N4" s="13"/>
    </row>
    <row r="5" spans="4:14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5"/>
    </row>
    <row r="6" spans="4:14">
      <c r="D6" s="40" t="s">
        <v>1</v>
      </c>
      <c r="E6" s="41"/>
      <c r="F6" s="42"/>
      <c r="G6" s="23" t="s">
        <v>46</v>
      </c>
      <c r="H6" s="22" t="s">
        <v>40</v>
      </c>
      <c r="I6" s="21" t="s">
        <v>41</v>
      </c>
      <c r="J6" s="20" t="s">
        <v>42</v>
      </c>
      <c r="K6" s="20"/>
      <c r="L6" s="21" t="s">
        <v>44</v>
      </c>
      <c r="M6" s="10"/>
      <c r="N6" s="11"/>
    </row>
    <row r="7" spans="4:14">
      <c r="D7" s="43"/>
      <c r="E7" s="44"/>
      <c r="F7" s="45"/>
      <c r="G7" s="24" t="s">
        <v>23</v>
      </c>
      <c r="H7" s="25" t="s">
        <v>28</v>
      </c>
      <c r="I7" s="26" t="s">
        <v>27</v>
      </c>
      <c r="J7" s="25" t="s">
        <v>47</v>
      </c>
      <c r="K7" s="25"/>
      <c r="L7" s="12"/>
      <c r="M7" s="12"/>
      <c r="N7" s="13"/>
    </row>
    <row r="8" spans="4:14" ht="14.5" thickBot="1">
      <c r="D8" s="46"/>
      <c r="E8" s="47"/>
      <c r="F8" s="48"/>
      <c r="G8" s="24" t="s">
        <v>48</v>
      </c>
      <c r="H8" s="26" t="s">
        <v>49</v>
      </c>
      <c r="I8" s="28" t="s">
        <v>50</v>
      </c>
      <c r="J8" s="27" t="s">
        <v>51</v>
      </c>
      <c r="K8" s="28" t="s">
        <v>52</v>
      </c>
      <c r="L8" s="12"/>
      <c r="M8" s="12"/>
      <c r="N8" s="13"/>
    </row>
    <row r="9" spans="4:14">
      <c r="D9" s="40" t="s">
        <v>3</v>
      </c>
      <c r="E9" s="41"/>
      <c r="F9" s="42"/>
      <c r="G9" s="29" t="s">
        <v>53</v>
      </c>
      <c r="H9" s="25" t="s">
        <v>54</v>
      </c>
      <c r="I9" s="26" t="s">
        <v>55</v>
      </c>
      <c r="J9" s="25" t="s">
        <v>56</v>
      </c>
      <c r="K9" s="27" t="s">
        <v>57</v>
      </c>
      <c r="L9" s="18"/>
      <c r="M9" s="30"/>
      <c r="N9" s="19"/>
    </row>
    <row r="10" spans="4:14">
      <c r="D10" s="43"/>
      <c r="E10" s="44"/>
      <c r="F10" s="45"/>
      <c r="G10" s="12"/>
      <c r="H10" s="12"/>
      <c r="I10" s="12"/>
      <c r="J10" s="12"/>
      <c r="K10" s="12"/>
      <c r="L10" s="12"/>
      <c r="M10" s="12"/>
      <c r="N10" s="13"/>
    </row>
    <row r="11" spans="4:14">
      <c r="D11" s="43"/>
      <c r="E11" s="44"/>
      <c r="F11" s="45"/>
      <c r="G11" s="12"/>
      <c r="H11" s="12"/>
      <c r="I11" s="12"/>
      <c r="J11" s="12"/>
      <c r="K11" s="12"/>
      <c r="L11" s="12"/>
      <c r="M11" s="12"/>
      <c r="N11" s="13"/>
    </row>
    <row r="12" spans="4:14" ht="14.5" thickBot="1">
      <c r="D12" s="46"/>
      <c r="E12" s="47"/>
      <c r="F12" s="48"/>
      <c r="G12" s="12"/>
      <c r="H12" s="12"/>
      <c r="I12" s="12"/>
      <c r="J12" s="12"/>
      <c r="K12" s="12"/>
      <c r="L12" s="31" t="s">
        <v>23</v>
      </c>
      <c r="M12" s="31" t="s">
        <v>45</v>
      </c>
      <c r="N12" s="13"/>
    </row>
    <row r="13" spans="4:14">
      <c r="D13" s="49" t="s">
        <v>34</v>
      </c>
      <c r="E13" s="50"/>
      <c r="F13" s="51"/>
      <c r="G13" s="12"/>
      <c r="H13" s="12"/>
      <c r="I13" s="12"/>
      <c r="J13" s="12"/>
      <c r="K13" s="12"/>
      <c r="L13" s="4" t="s">
        <v>40</v>
      </c>
      <c r="M13" s="4">
        <v>8280</v>
      </c>
      <c r="N13" s="13"/>
    </row>
    <row r="14" spans="4:14">
      <c r="D14" s="52"/>
      <c r="E14" s="53"/>
      <c r="F14" s="54"/>
      <c r="G14" s="12"/>
      <c r="H14" s="12"/>
      <c r="I14" s="12"/>
      <c r="J14" s="12"/>
      <c r="K14" s="12"/>
      <c r="L14" s="4" t="s">
        <v>41</v>
      </c>
      <c r="M14" s="4">
        <v>13620</v>
      </c>
      <c r="N14" s="13"/>
    </row>
    <row r="15" spans="4:14">
      <c r="D15" s="52"/>
      <c r="E15" s="53"/>
      <c r="F15" s="54"/>
      <c r="G15" s="12"/>
      <c r="H15" s="12"/>
      <c r="I15" s="12"/>
      <c r="J15" s="12"/>
      <c r="K15" s="12"/>
      <c r="L15" s="4" t="s">
        <v>42</v>
      </c>
      <c r="M15" s="4">
        <v>6700</v>
      </c>
      <c r="N15" s="13"/>
    </row>
    <row r="16" spans="4:14" ht="14.5" thickBot="1">
      <c r="D16" s="55"/>
      <c r="E16" s="56"/>
      <c r="F16" s="57"/>
      <c r="G16" s="12"/>
      <c r="H16" s="12"/>
      <c r="I16" s="12"/>
      <c r="J16" s="12"/>
      <c r="K16" s="12"/>
      <c r="L16" s="4" t="s">
        <v>44</v>
      </c>
      <c r="M16" s="4">
        <v>9413</v>
      </c>
      <c r="N16" s="13"/>
    </row>
    <row r="17" spans="4:14" ht="14.5" thickBot="1">
      <c r="D17" s="16"/>
      <c r="E17" s="12"/>
      <c r="F17" s="13"/>
      <c r="G17" s="12"/>
      <c r="H17" s="12"/>
      <c r="I17" s="12"/>
      <c r="J17" s="12"/>
      <c r="K17" s="12"/>
      <c r="L17" s="32" t="s">
        <v>39</v>
      </c>
      <c r="M17" s="32">
        <f>SUM(M13:M16)</f>
        <v>38013</v>
      </c>
      <c r="N17" s="13"/>
    </row>
    <row r="18" spans="4:14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3"/>
    </row>
    <row r="19" spans="4:14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3"/>
    </row>
    <row r="20" spans="4:14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5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8DC-CB07-4BCB-9261-3DF3E7746B0C}">
  <dimension ref="D2:N20"/>
  <sheetViews>
    <sheetView topLeftCell="C1" workbookViewId="0">
      <selection activeCell="P4" sqref="P4"/>
    </sheetView>
  </sheetViews>
  <sheetFormatPr defaultRowHeight="14"/>
  <cols>
    <col min="1" max="6" width="8.6640625" style="4"/>
    <col min="7" max="7" width="9.75" style="4" customWidth="1"/>
    <col min="8" max="8" width="9.4140625" style="4" customWidth="1"/>
    <col min="9" max="9" width="10.83203125" style="4" customWidth="1"/>
    <col min="10" max="11" width="8.6640625" style="4"/>
    <col min="12" max="12" width="13" style="4" customWidth="1"/>
    <col min="13" max="13" width="23" style="4" customWidth="1"/>
    <col min="14" max="14" width="15.4140625" style="4" customWidth="1"/>
    <col min="15" max="16384" width="8.6640625" style="4"/>
  </cols>
  <sheetData>
    <row r="2" spans="4:14" ht="14.5" thickBot="1"/>
    <row r="3" spans="4:14">
      <c r="D3" s="3" t="s">
        <v>19</v>
      </c>
      <c r="E3" s="5"/>
      <c r="F3" s="5"/>
      <c r="G3" s="5"/>
      <c r="H3" s="5"/>
      <c r="I3" s="5"/>
      <c r="J3" s="5"/>
      <c r="K3" s="10"/>
      <c r="L3" s="5" t="s">
        <v>43</v>
      </c>
      <c r="M3" s="5"/>
      <c r="N3" s="11"/>
    </row>
    <row r="4" spans="4:14">
      <c r="D4" s="6" t="s">
        <v>20</v>
      </c>
      <c r="E4" s="7"/>
      <c r="F4" s="7"/>
      <c r="G4" s="7"/>
      <c r="H4" s="7"/>
      <c r="I4" s="7"/>
      <c r="J4" s="7"/>
      <c r="K4" s="12"/>
      <c r="L4" s="7" t="s">
        <v>21</v>
      </c>
      <c r="M4" s="7"/>
      <c r="N4" s="13"/>
    </row>
    <row r="5" spans="4:14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5"/>
    </row>
    <row r="6" spans="4:14">
      <c r="D6" s="40" t="s">
        <v>1</v>
      </c>
      <c r="E6" s="41"/>
      <c r="F6" s="42"/>
      <c r="G6" s="23"/>
      <c r="H6" s="12"/>
      <c r="I6" s="12"/>
      <c r="J6" s="12"/>
      <c r="K6" s="12"/>
      <c r="L6" s="12"/>
      <c r="M6" s="10"/>
      <c r="N6" s="11"/>
    </row>
    <row r="7" spans="4:14">
      <c r="D7" s="43"/>
      <c r="E7" s="44"/>
      <c r="F7" s="45"/>
      <c r="G7" s="24"/>
      <c r="H7" s="12"/>
      <c r="I7" s="12"/>
      <c r="J7" s="12"/>
      <c r="K7" s="12"/>
      <c r="L7" s="12"/>
      <c r="M7" s="12"/>
      <c r="N7" s="13"/>
    </row>
    <row r="8" spans="4:14" ht="14.5" thickBot="1">
      <c r="D8" s="46"/>
      <c r="E8" s="47"/>
      <c r="F8" s="48"/>
      <c r="G8" s="24"/>
      <c r="H8" s="12"/>
      <c r="I8" s="12"/>
      <c r="J8" s="12"/>
      <c r="K8" s="12"/>
      <c r="L8" s="12"/>
      <c r="M8" s="12"/>
      <c r="N8" s="13"/>
    </row>
    <row r="9" spans="4:14">
      <c r="D9" s="58" t="s">
        <v>65</v>
      </c>
      <c r="E9" s="50"/>
      <c r="F9" s="51"/>
      <c r="G9" s="34"/>
      <c r="H9" s="18"/>
      <c r="I9" s="18"/>
      <c r="J9" s="18"/>
      <c r="K9" s="18"/>
      <c r="L9" s="18"/>
      <c r="M9" s="30"/>
      <c r="N9" s="19"/>
    </row>
    <row r="10" spans="4:14">
      <c r="D10" s="52"/>
      <c r="E10" s="53"/>
      <c r="F10" s="54"/>
      <c r="G10" s="12"/>
      <c r="H10" s="12"/>
      <c r="I10" s="12"/>
      <c r="J10" s="12"/>
      <c r="K10" s="12"/>
      <c r="L10" s="12"/>
      <c r="M10" s="36" t="s">
        <v>64</v>
      </c>
      <c r="N10" s="38" t="s">
        <v>62</v>
      </c>
    </row>
    <row r="11" spans="4:14">
      <c r="D11" s="52"/>
      <c r="E11" s="53"/>
      <c r="F11" s="54"/>
      <c r="G11" s="12"/>
      <c r="H11" s="12"/>
      <c r="I11" s="12"/>
      <c r="J11" s="12"/>
      <c r="K11" s="12"/>
      <c r="L11" s="12"/>
      <c r="M11" s="24" t="s">
        <v>58</v>
      </c>
      <c r="N11" s="35">
        <v>5000</v>
      </c>
    </row>
    <row r="12" spans="4:14" ht="14.5" thickBot="1">
      <c r="D12" s="55"/>
      <c r="E12" s="56"/>
      <c r="F12" s="57"/>
      <c r="G12" s="12"/>
      <c r="H12" s="12"/>
      <c r="I12" s="12"/>
      <c r="J12" s="12"/>
      <c r="K12" s="12"/>
      <c r="L12" s="12"/>
      <c r="M12" s="24" t="s">
        <v>60</v>
      </c>
      <c r="N12" s="35">
        <v>1600</v>
      </c>
    </row>
    <row r="13" spans="4:14">
      <c r="D13" s="40" t="s">
        <v>34</v>
      </c>
      <c r="E13" s="41"/>
      <c r="F13" s="42"/>
      <c r="G13" s="12"/>
      <c r="H13" s="12"/>
      <c r="I13" s="12"/>
      <c r="J13" s="12"/>
      <c r="K13" s="12"/>
      <c r="L13" s="12"/>
      <c r="M13" s="24" t="s">
        <v>61</v>
      </c>
      <c r="N13" s="35">
        <v>980</v>
      </c>
    </row>
    <row r="14" spans="4:14">
      <c r="D14" s="43"/>
      <c r="E14" s="44"/>
      <c r="F14" s="45"/>
      <c r="G14" s="12"/>
      <c r="H14" s="12"/>
      <c r="I14" s="12"/>
      <c r="J14" s="12"/>
      <c r="K14" s="12"/>
      <c r="L14" s="12"/>
      <c r="M14" s="24" t="s">
        <v>63</v>
      </c>
      <c r="N14" s="35">
        <v>777</v>
      </c>
    </row>
    <row r="15" spans="4:14">
      <c r="D15" s="43"/>
      <c r="E15" s="44"/>
      <c r="F15" s="45"/>
      <c r="G15" s="12"/>
      <c r="H15" s="12"/>
      <c r="I15" s="12"/>
      <c r="J15" s="12"/>
      <c r="K15" s="12"/>
      <c r="L15" s="12"/>
      <c r="M15" s="24" t="s">
        <v>59</v>
      </c>
      <c r="N15" s="35">
        <v>1987</v>
      </c>
    </row>
    <row r="16" spans="4:14" ht="14.5" thickBot="1">
      <c r="D16" s="46"/>
      <c r="E16" s="47"/>
      <c r="F16" s="48"/>
      <c r="G16" s="12"/>
      <c r="H16" s="12"/>
      <c r="I16" s="12"/>
      <c r="J16" s="12"/>
      <c r="K16" s="12"/>
      <c r="L16" s="12"/>
      <c r="M16" s="37" t="s">
        <v>39</v>
      </c>
      <c r="N16" s="39">
        <f>SUM(N11:N15)</f>
        <v>10344</v>
      </c>
    </row>
    <row r="17" spans="4:14">
      <c r="D17" s="16"/>
      <c r="E17" s="12"/>
      <c r="F17" s="13"/>
      <c r="G17" s="12"/>
      <c r="H17" s="12"/>
      <c r="I17" s="12"/>
      <c r="J17" s="12"/>
      <c r="K17" s="12"/>
      <c r="L17" s="12"/>
      <c r="M17" s="12"/>
      <c r="N17" s="13"/>
    </row>
    <row r="18" spans="4:14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3"/>
    </row>
    <row r="19" spans="4:14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3"/>
    </row>
    <row r="20" spans="4:14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5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77E8-58E9-49D2-A1D2-A791BCE695DC}">
  <dimension ref="D2:O51"/>
  <sheetViews>
    <sheetView topLeftCell="A22" zoomScale="70" zoomScaleNormal="70" workbookViewId="0">
      <selection activeCell="D23" sqref="D23:O51"/>
    </sheetView>
  </sheetViews>
  <sheetFormatPr defaultRowHeight="14"/>
  <cols>
    <col min="1" max="6" width="8.6640625" style="4"/>
    <col min="7" max="7" width="12.58203125" style="4" bestFit="1" customWidth="1"/>
    <col min="8" max="8" width="17.08203125" style="4" bestFit="1" customWidth="1"/>
    <col min="9" max="9" width="14.58203125" style="4" bestFit="1" customWidth="1"/>
    <col min="10" max="11" width="18.1640625" style="4" bestFit="1" customWidth="1"/>
    <col min="12" max="12" width="14.25" style="4" customWidth="1"/>
    <col min="13" max="13" width="8.6640625" style="4"/>
    <col min="14" max="14" width="18.9140625" style="4" bestFit="1" customWidth="1"/>
    <col min="15" max="15" width="4" style="4" customWidth="1"/>
    <col min="16" max="16384" width="8.6640625" style="4"/>
  </cols>
  <sheetData>
    <row r="2" spans="4:15" ht="14.5" thickBot="1"/>
    <row r="3" spans="4:15">
      <c r="D3" s="3" t="s">
        <v>19</v>
      </c>
      <c r="E3" s="5"/>
      <c r="F3" s="5"/>
      <c r="G3" s="5"/>
      <c r="H3" s="5"/>
      <c r="I3" s="5"/>
      <c r="J3" s="5"/>
      <c r="K3" s="10"/>
      <c r="L3" s="5" t="s">
        <v>66</v>
      </c>
      <c r="M3" s="5"/>
      <c r="N3" s="5"/>
      <c r="O3" s="11"/>
    </row>
    <row r="4" spans="4:15">
      <c r="D4" s="6" t="s">
        <v>20</v>
      </c>
      <c r="E4" s="7"/>
      <c r="F4" s="7"/>
      <c r="G4" s="7"/>
      <c r="H4" s="7"/>
      <c r="I4" s="7"/>
      <c r="J4" s="7"/>
      <c r="K4" s="12"/>
      <c r="L4" s="7" t="s">
        <v>21</v>
      </c>
      <c r="M4" s="7"/>
      <c r="N4" s="7"/>
      <c r="O4" s="13"/>
    </row>
    <row r="5" spans="4:15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4"/>
      <c r="O5" s="15"/>
    </row>
    <row r="6" spans="4:15">
      <c r="D6" s="40" t="s">
        <v>10</v>
      </c>
      <c r="E6" s="41"/>
      <c r="F6" s="42"/>
      <c r="G6" s="23"/>
      <c r="H6" s="10"/>
      <c r="I6" s="10"/>
      <c r="J6" s="10"/>
      <c r="K6" s="10"/>
      <c r="L6" s="10"/>
      <c r="M6" s="10"/>
      <c r="N6" s="10"/>
      <c r="O6" s="11"/>
    </row>
    <row r="7" spans="4:15">
      <c r="D7" s="43"/>
      <c r="E7" s="44"/>
      <c r="F7" s="45"/>
      <c r="G7" s="24"/>
      <c r="H7" s="12"/>
      <c r="I7" s="12"/>
      <c r="J7" s="12"/>
      <c r="K7" s="12"/>
      <c r="L7" s="12"/>
      <c r="M7" s="12"/>
      <c r="N7" s="12"/>
      <c r="O7" s="13"/>
    </row>
    <row r="8" spans="4:15" ht="14.5" thickBot="1">
      <c r="D8" s="46"/>
      <c r="E8" s="47"/>
      <c r="F8" s="48"/>
      <c r="K8" s="12"/>
      <c r="L8" s="12"/>
      <c r="M8" s="12"/>
      <c r="N8" s="12"/>
      <c r="O8" s="13"/>
    </row>
    <row r="9" spans="4:15">
      <c r="D9" s="60" t="s">
        <v>13</v>
      </c>
      <c r="E9" s="61"/>
      <c r="F9" s="62"/>
      <c r="G9" s="24"/>
      <c r="K9" s="12"/>
      <c r="L9" s="12"/>
      <c r="M9" s="12"/>
      <c r="N9" s="12"/>
      <c r="O9" s="13"/>
    </row>
    <row r="10" spans="4:15">
      <c r="D10" s="63"/>
      <c r="E10" s="64"/>
      <c r="F10" s="65"/>
      <c r="G10" s="12"/>
      <c r="H10" s="71" t="s">
        <v>68</v>
      </c>
      <c r="I10" s="71" t="s">
        <v>69</v>
      </c>
      <c r="J10" s="71" t="s">
        <v>83</v>
      </c>
      <c r="K10" s="12"/>
      <c r="L10" s="12"/>
      <c r="M10" s="12"/>
      <c r="N10" s="12"/>
      <c r="O10" s="13"/>
    </row>
    <row r="11" spans="4:15">
      <c r="D11" s="63"/>
      <c r="E11" s="64"/>
      <c r="F11" s="65"/>
      <c r="G11" s="12"/>
      <c r="H11" s="12" t="s">
        <v>71</v>
      </c>
      <c r="I11" s="12" t="s">
        <v>72</v>
      </c>
      <c r="J11" s="70">
        <v>16300508.050000001</v>
      </c>
      <c r="K11" s="12"/>
      <c r="L11" s="12"/>
      <c r="M11" s="12"/>
      <c r="N11" s="12"/>
      <c r="O11" s="13"/>
    </row>
    <row r="12" spans="4:15" ht="14.5" thickBot="1">
      <c r="D12" s="66"/>
      <c r="E12" s="67"/>
      <c r="F12" s="68"/>
      <c r="G12" s="12"/>
      <c r="H12" s="12" t="s">
        <v>74</v>
      </c>
      <c r="I12" s="12" t="s">
        <v>73</v>
      </c>
      <c r="J12" s="70">
        <v>9789644.9800000004</v>
      </c>
      <c r="K12" s="12"/>
      <c r="L12" s="31"/>
      <c r="M12" s="31"/>
      <c r="N12" s="31"/>
      <c r="O12" s="13"/>
    </row>
    <row r="13" spans="4:15">
      <c r="D13" s="40" t="s">
        <v>67</v>
      </c>
      <c r="E13" s="41"/>
      <c r="F13" s="42"/>
      <c r="G13" s="12"/>
      <c r="H13" s="12" t="s">
        <v>75</v>
      </c>
      <c r="I13" s="12" t="s">
        <v>79</v>
      </c>
      <c r="J13" s="70">
        <v>6788688.0499999998</v>
      </c>
      <c r="K13" s="12"/>
      <c r="O13" s="13"/>
    </row>
    <row r="14" spans="4:15">
      <c r="D14" s="43"/>
      <c r="E14" s="44"/>
      <c r="F14" s="45"/>
      <c r="G14" s="12"/>
      <c r="H14" s="12" t="s">
        <v>76</v>
      </c>
      <c r="I14" s="12" t="s">
        <v>80</v>
      </c>
      <c r="J14" s="70">
        <v>6689002</v>
      </c>
      <c r="K14" s="12"/>
      <c r="O14" s="13"/>
    </row>
    <row r="15" spans="4:15">
      <c r="D15" s="43"/>
      <c r="E15" s="44"/>
      <c r="F15" s="45"/>
      <c r="G15" s="12"/>
      <c r="H15" s="12" t="s">
        <v>77</v>
      </c>
      <c r="I15" s="12" t="s">
        <v>81</v>
      </c>
      <c r="J15" s="70">
        <v>5776559.9800000004</v>
      </c>
      <c r="K15" s="12"/>
      <c r="O15" s="13"/>
    </row>
    <row r="16" spans="4:15" ht="14.5" thickBot="1">
      <c r="D16" s="46"/>
      <c r="E16" s="47"/>
      <c r="F16" s="48"/>
      <c r="G16" s="12"/>
      <c r="H16" s="12" t="s">
        <v>78</v>
      </c>
      <c r="I16" s="12" t="s">
        <v>82</v>
      </c>
      <c r="J16" s="70">
        <v>3002993.99</v>
      </c>
      <c r="K16" s="12"/>
      <c r="O16" s="13"/>
    </row>
    <row r="17" spans="4:15" ht="14.5" thickBot="1">
      <c r="D17" s="16"/>
      <c r="E17" s="12"/>
      <c r="F17" s="13"/>
      <c r="G17" s="12"/>
      <c r="H17" s="72" t="s">
        <v>39</v>
      </c>
      <c r="I17" s="72"/>
      <c r="J17" s="73">
        <f>SUM(J11:J16)</f>
        <v>48347397.050000004</v>
      </c>
      <c r="K17" s="12"/>
      <c r="O17" s="13"/>
    </row>
    <row r="18" spans="4:15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2"/>
      <c r="O18" s="13"/>
    </row>
    <row r="19" spans="4:15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2"/>
      <c r="O19" s="13"/>
    </row>
    <row r="20" spans="4:15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5"/>
    </row>
    <row r="22" spans="4:15" ht="14.5" thickBot="1"/>
    <row r="23" spans="4:15">
      <c r="D23" s="3" t="s">
        <v>19</v>
      </c>
      <c r="E23" s="5"/>
      <c r="F23" s="5"/>
      <c r="G23" s="5"/>
      <c r="H23" s="5"/>
      <c r="I23" s="5"/>
      <c r="J23" s="5"/>
      <c r="K23" s="10"/>
      <c r="L23" s="5" t="s">
        <v>66</v>
      </c>
      <c r="M23" s="5"/>
      <c r="N23" s="5"/>
      <c r="O23" s="11"/>
    </row>
    <row r="24" spans="4:15">
      <c r="D24" s="6" t="s">
        <v>20</v>
      </c>
      <c r="E24" s="7"/>
      <c r="F24" s="7"/>
      <c r="G24" s="7"/>
      <c r="H24" s="7"/>
      <c r="I24" s="7"/>
      <c r="J24" s="7"/>
      <c r="K24" s="12"/>
      <c r="L24" s="7" t="s">
        <v>21</v>
      </c>
      <c r="M24" s="7"/>
      <c r="N24" s="7"/>
      <c r="O24" s="13"/>
    </row>
    <row r="25" spans="4:15" ht="14.5" thickBot="1">
      <c r="D25" s="8"/>
      <c r="E25" s="9"/>
      <c r="F25" s="9"/>
      <c r="G25" s="9"/>
      <c r="H25" s="9"/>
      <c r="I25" s="9"/>
      <c r="J25" s="9"/>
      <c r="K25" s="9"/>
      <c r="L25" s="9"/>
      <c r="M25" s="14"/>
      <c r="N25" s="14"/>
      <c r="O25" s="15"/>
    </row>
    <row r="26" spans="4:15">
      <c r="D26" s="40" t="s">
        <v>10</v>
      </c>
      <c r="E26" s="41"/>
      <c r="F26" s="42"/>
      <c r="G26" s="23"/>
      <c r="H26" s="10"/>
      <c r="I26" s="10"/>
      <c r="J26" s="10"/>
      <c r="K26" s="10"/>
      <c r="L26" s="10"/>
      <c r="M26" s="10"/>
      <c r="N26" s="10"/>
      <c r="O26" s="11"/>
    </row>
    <row r="27" spans="4:15">
      <c r="D27" s="43"/>
      <c r="E27" s="44"/>
      <c r="F27" s="45"/>
      <c r="G27" s="24"/>
      <c r="H27" s="79" t="s">
        <v>68</v>
      </c>
      <c r="I27" s="12" t="s">
        <v>71</v>
      </c>
      <c r="J27" s="12"/>
      <c r="M27" s="12"/>
      <c r="N27" s="12"/>
      <c r="O27" s="13"/>
    </row>
    <row r="28" spans="4:15" ht="14.5" thickBot="1">
      <c r="D28" s="46"/>
      <c r="E28" s="47"/>
      <c r="F28" s="48"/>
      <c r="G28" s="12"/>
      <c r="H28" s="79" t="s">
        <v>101</v>
      </c>
      <c r="I28" s="78" t="s">
        <v>84</v>
      </c>
      <c r="J28" s="12"/>
      <c r="M28" s="12"/>
      <c r="N28" s="12"/>
      <c r="O28" s="13"/>
    </row>
    <row r="29" spans="4:15">
      <c r="D29" s="60" t="s">
        <v>13</v>
      </c>
      <c r="E29" s="61"/>
      <c r="F29" s="62"/>
      <c r="G29" s="24"/>
      <c r="H29" s="79" t="s">
        <v>69</v>
      </c>
      <c r="I29" s="12" t="s">
        <v>72</v>
      </c>
      <c r="J29" s="12"/>
      <c r="K29" s="12"/>
      <c r="L29" s="12"/>
      <c r="M29" s="12"/>
      <c r="N29" s="12"/>
      <c r="O29" s="13"/>
    </row>
    <row r="30" spans="4:15">
      <c r="D30" s="63"/>
      <c r="E30" s="64"/>
      <c r="F30" s="65"/>
      <c r="G30" s="24"/>
      <c r="H30" s="12"/>
      <c r="I30" s="12"/>
      <c r="J30" s="12"/>
      <c r="K30" s="12"/>
      <c r="L30" s="12"/>
      <c r="M30" s="12"/>
      <c r="N30" s="12"/>
      <c r="O30" s="13"/>
    </row>
    <row r="31" spans="4:15">
      <c r="D31" s="63"/>
      <c r="E31" s="64"/>
      <c r="F31" s="65"/>
      <c r="G31" s="12"/>
      <c r="H31" s="71" t="s">
        <v>40</v>
      </c>
      <c r="I31" s="12"/>
      <c r="J31" s="12"/>
      <c r="K31" s="12"/>
      <c r="L31" s="12"/>
      <c r="M31" s="12"/>
      <c r="N31" s="12"/>
      <c r="O31" s="13"/>
    </row>
    <row r="32" spans="4:15">
      <c r="D32" s="63"/>
      <c r="E32" s="64"/>
      <c r="F32" s="65"/>
      <c r="G32" s="12"/>
      <c r="H32" s="74" t="s">
        <v>92</v>
      </c>
      <c r="I32" s="74" t="s">
        <v>89</v>
      </c>
      <c r="J32" s="74" t="s">
        <v>85</v>
      </c>
      <c r="K32" s="74" t="s">
        <v>86</v>
      </c>
      <c r="L32" s="74" t="s">
        <v>87</v>
      </c>
      <c r="M32" s="74" t="s">
        <v>90</v>
      </c>
      <c r="N32" s="74" t="s">
        <v>100</v>
      </c>
      <c r="O32" s="13"/>
    </row>
    <row r="33" spans="4:15" ht="14.5" thickBot="1">
      <c r="D33" s="66"/>
      <c r="E33" s="67"/>
      <c r="F33" s="68"/>
      <c r="G33" s="12"/>
      <c r="H33" s="12" t="s">
        <v>88</v>
      </c>
      <c r="I33" s="12">
        <v>80000</v>
      </c>
      <c r="J33" s="12">
        <f>I33*K33</f>
        <v>5084000</v>
      </c>
      <c r="K33" s="12">
        <v>63.55</v>
      </c>
      <c r="L33" s="12">
        <v>60.05</v>
      </c>
      <c r="M33" s="24">
        <f>I33*K33 - I33*L33</f>
        <v>280000</v>
      </c>
      <c r="N33" s="24">
        <v>6000</v>
      </c>
      <c r="O33" s="13"/>
    </row>
    <row r="34" spans="4:15">
      <c r="D34" s="40" t="s">
        <v>67</v>
      </c>
      <c r="E34" s="41"/>
      <c r="F34" s="42"/>
      <c r="G34" s="12"/>
      <c r="H34" s="12" t="s">
        <v>91</v>
      </c>
      <c r="I34" s="12">
        <v>10000</v>
      </c>
      <c r="J34" s="12">
        <f>I34*K34</f>
        <v>2706000</v>
      </c>
      <c r="K34" s="12">
        <v>270.60000000000002</v>
      </c>
      <c r="L34" s="12">
        <v>180.5</v>
      </c>
      <c r="M34" s="24">
        <f>I34*K34 - I34*L34</f>
        <v>901000</v>
      </c>
      <c r="N34" s="24">
        <v>3000</v>
      </c>
      <c r="O34" s="13"/>
    </row>
    <row r="35" spans="4:15" ht="14.5" thickBot="1">
      <c r="D35" s="43"/>
      <c r="E35" s="44"/>
      <c r="F35" s="45"/>
      <c r="G35" s="12"/>
      <c r="H35" s="75" t="s">
        <v>39</v>
      </c>
      <c r="I35" s="75"/>
      <c r="J35" s="75">
        <f>SUM(J33:J34)</f>
        <v>7790000</v>
      </c>
      <c r="K35" s="75"/>
      <c r="L35" s="75"/>
      <c r="M35" s="76">
        <f>SUM(M33:M34)</f>
        <v>1181000</v>
      </c>
      <c r="N35" s="76">
        <f>SUM(N33:N34)</f>
        <v>9000</v>
      </c>
      <c r="O35" s="13"/>
    </row>
    <row r="36" spans="4:15">
      <c r="D36" s="43"/>
      <c r="E36" s="44"/>
      <c r="F36" s="45"/>
      <c r="G36" s="12"/>
      <c r="H36" s="12"/>
      <c r="I36" s="12"/>
      <c r="J36" s="12"/>
      <c r="K36" s="12"/>
      <c r="L36" s="12"/>
      <c r="M36" s="12"/>
      <c r="N36" s="12"/>
      <c r="O36" s="13"/>
    </row>
    <row r="37" spans="4:15" ht="14.5" thickBot="1">
      <c r="D37" s="46"/>
      <c r="E37" s="47"/>
      <c r="F37" s="48"/>
      <c r="G37" s="12"/>
      <c r="H37" s="71" t="s">
        <v>41</v>
      </c>
      <c r="I37" s="78"/>
      <c r="J37" s="12"/>
      <c r="K37" s="70"/>
      <c r="L37" s="12"/>
      <c r="M37" s="12"/>
      <c r="N37" s="12"/>
      <c r="O37" s="13"/>
    </row>
    <row r="38" spans="4:15">
      <c r="D38" s="16"/>
      <c r="E38" s="12"/>
      <c r="F38" s="13"/>
      <c r="G38" s="12"/>
      <c r="H38" s="74" t="s">
        <v>92</v>
      </c>
      <c r="I38" s="74" t="s">
        <v>89</v>
      </c>
      <c r="J38" s="74" t="s">
        <v>85</v>
      </c>
      <c r="K38" s="74" t="s">
        <v>86</v>
      </c>
      <c r="L38" s="74" t="s">
        <v>87</v>
      </c>
      <c r="M38" s="74" t="s">
        <v>90</v>
      </c>
      <c r="N38" s="74" t="s">
        <v>100</v>
      </c>
      <c r="O38" s="13"/>
    </row>
    <row r="39" spans="4:15">
      <c r="D39" s="16"/>
      <c r="E39" s="12"/>
      <c r="F39" s="13"/>
      <c r="G39" s="12"/>
      <c r="H39" s="12" t="s">
        <v>93</v>
      </c>
      <c r="I39" s="12">
        <v>1000000</v>
      </c>
      <c r="J39" s="12">
        <f>I39*K39</f>
        <v>2340000</v>
      </c>
      <c r="K39" s="12">
        <v>2.34</v>
      </c>
      <c r="L39" s="12">
        <v>1.05</v>
      </c>
      <c r="M39" s="12">
        <f>I39*K39 - I39*L39</f>
        <v>1290000</v>
      </c>
      <c r="N39" s="12">
        <v>-3000</v>
      </c>
      <c r="O39" s="13"/>
    </row>
    <row r="40" spans="4:15" ht="14.5" thickBot="1">
      <c r="D40" s="16"/>
      <c r="E40" s="12"/>
      <c r="F40" s="13"/>
      <c r="G40" s="12"/>
      <c r="H40" s="75" t="s">
        <v>39</v>
      </c>
      <c r="I40" s="75"/>
      <c r="J40" s="75">
        <f>SUM(J38:J39)</f>
        <v>2340000</v>
      </c>
      <c r="K40" s="75"/>
      <c r="L40" s="75"/>
      <c r="M40" s="76">
        <f>SUM(M38:M39)</f>
        <v>1290000</v>
      </c>
      <c r="N40" s="76">
        <f>SUM(N38:N39)</f>
        <v>-3000</v>
      </c>
      <c r="O40" s="13"/>
    </row>
    <row r="41" spans="4:15">
      <c r="D41" s="16"/>
      <c r="E41" s="12"/>
      <c r="F41" s="13"/>
      <c r="G41" s="12"/>
      <c r="H41" s="12"/>
      <c r="I41" s="12"/>
      <c r="J41" s="12"/>
      <c r="K41" s="12"/>
      <c r="L41" s="12"/>
      <c r="M41" s="12"/>
      <c r="N41" s="12"/>
      <c r="O41" s="13"/>
    </row>
    <row r="42" spans="4:15">
      <c r="D42" s="16"/>
      <c r="E42" s="12"/>
      <c r="F42" s="13"/>
      <c r="G42" s="12"/>
      <c r="H42" s="71" t="s">
        <v>44</v>
      </c>
      <c r="I42" s="78"/>
      <c r="J42" s="12"/>
      <c r="K42" s="70"/>
      <c r="L42" s="12"/>
      <c r="M42" s="12"/>
      <c r="N42" s="12"/>
      <c r="O42" s="13"/>
    </row>
    <row r="43" spans="4:15">
      <c r="D43" s="16"/>
      <c r="E43" s="12"/>
      <c r="F43" s="13"/>
      <c r="G43" s="12"/>
      <c r="H43" s="74" t="s">
        <v>94</v>
      </c>
      <c r="I43" s="74" t="s">
        <v>96</v>
      </c>
      <c r="J43" s="74" t="s">
        <v>97</v>
      </c>
      <c r="K43" s="74" t="s">
        <v>98</v>
      </c>
      <c r="L43" s="74" t="s">
        <v>99</v>
      </c>
      <c r="M43" s="74" t="s">
        <v>90</v>
      </c>
      <c r="N43" s="74" t="s">
        <v>100</v>
      </c>
      <c r="O43" s="13"/>
    </row>
    <row r="44" spans="4:15">
      <c r="D44" s="16"/>
      <c r="E44" s="12"/>
      <c r="F44" s="13"/>
      <c r="G44" s="12"/>
      <c r="H44" s="12" t="s">
        <v>95</v>
      </c>
      <c r="I44" s="12">
        <v>500000</v>
      </c>
      <c r="J44" s="12">
        <f>I44/K44</f>
        <v>63928.808878432974</v>
      </c>
      <c r="K44" s="12">
        <v>7.8212000000000002</v>
      </c>
      <c r="L44" s="12">
        <v>7.8010000000000002</v>
      </c>
      <c r="M44" s="12">
        <f>I44 / K44 - I44 /L44</f>
        <v>-165.53800017233152</v>
      </c>
      <c r="N44" s="12">
        <f>M44</f>
        <v>-165.53800017233152</v>
      </c>
      <c r="O44" s="13"/>
    </row>
    <row r="45" spans="4:15" ht="14.5" thickBot="1">
      <c r="D45" s="16"/>
      <c r="E45" s="12"/>
      <c r="F45" s="13"/>
      <c r="G45" s="12"/>
      <c r="H45" s="75" t="s">
        <v>39</v>
      </c>
      <c r="I45" s="75"/>
      <c r="J45" s="75">
        <f>SUM(J43:J44)</f>
        <v>63928.808878432974</v>
      </c>
      <c r="K45" s="75"/>
      <c r="L45" s="75"/>
      <c r="M45" s="76">
        <f>SUM(M43:M44)</f>
        <v>-165.53800017233152</v>
      </c>
      <c r="N45" s="76">
        <f>SUM(N43:N44)</f>
        <v>-165.53800017233152</v>
      </c>
      <c r="O45" s="13"/>
    </row>
    <row r="46" spans="4:15">
      <c r="D46" s="16"/>
      <c r="E46" s="12"/>
      <c r="F46" s="13"/>
      <c r="G46" s="12"/>
      <c r="H46" s="12"/>
      <c r="I46" s="12"/>
      <c r="J46" s="12"/>
      <c r="K46" s="12"/>
      <c r="L46" s="12"/>
      <c r="M46" s="24"/>
      <c r="N46" s="24"/>
      <c r="O46" s="13"/>
    </row>
    <row r="47" spans="4:15">
      <c r="D47" s="16"/>
      <c r="E47" s="12"/>
      <c r="F47" s="13"/>
      <c r="G47" s="12"/>
      <c r="H47" s="71" t="s">
        <v>102</v>
      </c>
      <c r="I47" s="12"/>
      <c r="J47" s="12"/>
      <c r="K47" s="12"/>
      <c r="L47" s="12"/>
      <c r="M47" s="24"/>
      <c r="N47" s="24"/>
      <c r="O47" s="13"/>
    </row>
    <row r="48" spans="4:15">
      <c r="D48" s="16"/>
      <c r="E48" s="12"/>
      <c r="F48" s="13"/>
      <c r="G48" s="12"/>
      <c r="H48" s="81" t="s">
        <v>40</v>
      </c>
      <c r="I48" s="81" t="s">
        <v>41</v>
      </c>
      <c r="J48" s="81" t="s">
        <v>44</v>
      </c>
      <c r="K48" s="81" t="s">
        <v>42</v>
      </c>
      <c r="L48" s="81" t="s">
        <v>103</v>
      </c>
      <c r="M48" s="81" t="s">
        <v>70</v>
      </c>
      <c r="N48" s="81" t="s">
        <v>104</v>
      </c>
      <c r="O48" s="13"/>
    </row>
    <row r="49" spans="4:15">
      <c r="D49" s="16"/>
      <c r="E49" s="12"/>
      <c r="F49" s="13"/>
      <c r="G49" s="12"/>
      <c r="H49" s="82">
        <v>7790000</v>
      </c>
      <c r="I49" s="82">
        <v>2340000</v>
      </c>
      <c r="J49" s="82">
        <v>50000</v>
      </c>
      <c r="K49" s="82">
        <v>0</v>
      </c>
      <c r="L49" s="82">
        <f>SUM(H49:K49)</f>
        <v>10180000</v>
      </c>
      <c r="M49" s="83">
        <f>SUM(M35+M40+M45)</f>
        <v>2470834.4619998275</v>
      </c>
      <c r="N49" s="83">
        <f>SUM(N35+N40+N45)</f>
        <v>5834.4619998276685</v>
      </c>
      <c r="O49" s="13"/>
    </row>
    <row r="50" spans="4:15">
      <c r="D50" s="16"/>
      <c r="E50" s="12"/>
      <c r="F50" s="13"/>
      <c r="G50" s="12"/>
      <c r="H50" s="12"/>
      <c r="I50" s="12"/>
      <c r="J50" s="12"/>
      <c r="K50" s="12"/>
      <c r="L50" s="12"/>
      <c r="M50" s="24"/>
      <c r="N50" s="24"/>
      <c r="O50" s="13"/>
    </row>
    <row r="51" spans="4:15" ht="14.5" thickBot="1">
      <c r="D51" s="17"/>
      <c r="E51" s="14"/>
      <c r="F51" s="15"/>
      <c r="G51" s="14"/>
      <c r="H51" s="14"/>
      <c r="I51" s="14"/>
      <c r="J51" s="14"/>
      <c r="K51" s="14"/>
      <c r="L51" s="14"/>
      <c r="M51" s="14"/>
      <c r="N51" s="14"/>
      <c r="O51" s="15"/>
    </row>
  </sheetData>
  <mergeCells count="6">
    <mergeCell ref="D6:F8"/>
    <mergeCell ref="D9:F12"/>
    <mergeCell ref="D13:F16"/>
    <mergeCell ref="D26:F28"/>
    <mergeCell ref="D29:F33"/>
    <mergeCell ref="D34:F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B75A-56EA-40E4-9B3E-55B39FAB2241}">
  <dimension ref="D5:Q32"/>
  <sheetViews>
    <sheetView topLeftCell="A7" zoomScale="70" zoomScaleNormal="70" workbookViewId="0">
      <selection activeCell="T13" sqref="T13"/>
    </sheetView>
  </sheetViews>
  <sheetFormatPr defaultRowHeight="14"/>
  <cols>
    <col min="1" max="7" width="8.6640625" style="84"/>
    <col min="8" max="8" width="11.75" style="84" bestFit="1" customWidth="1"/>
    <col min="9" max="10" width="9.33203125" style="84" bestFit="1" customWidth="1"/>
    <col min="11" max="11" width="10.83203125" style="84" bestFit="1" customWidth="1"/>
    <col min="12" max="12" width="8.6640625" style="84"/>
    <col min="13" max="13" width="4.4140625" style="84" customWidth="1"/>
    <col min="14" max="14" width="6.58203125" style="84" customWidth="1"/>
    <col min="15" max="16384" width="8.6640625" style="84"/>
  </cols>
  <sheetData>
    <row r="5" spans="4:17" ht="14.5" thickBot="1"/>
    <row r="6" spans="4:17">
      <c r="D6" s="3" t="s">
        <v>19</v>
      </c>
      <c r="E6" s="5"/>
      <c r="F6" s="5"/>
      <c r="G6" s="5"/>
      <c r="H6" s="5"/>
      <c r="I6" s="5"/>
      <c r="J6" s="5"/>
      <c r="K6" s="5"/>
      <c r="L6" s="5"/>
      <c r="M6" s="10"/>
      <c r="N6" s="5" t="s">
        <v>66</v>
      </c>
      <c r="O6" s="5"/>
      <c r="P6" s="5"/>
      <c r="Q6" s="11"/>
    </row>
    <row r="7" spans="4:17">
      <c r="D7" s="6" t="s">
        <v>20</v>
      </c>
      <c r="E7" s="7"/>
      <c r="F7" s="7"/>
      <c r="G7" s="7"/>
      <c r="H7" s="7"/>
      <c r="I7" s="7"/>
      <c r="J7" s="7"/>
      <c r="K7" s="7"/>
      <c r="L7" s="7"/>
      <c r="M7" s="12"/>
      <c r="N7" s="7" t="s">
        <v>21</v>
      </c>
      <c r="O7" s="7"/>
      <c r="P7" s="7"/>
      <c r="Q7" s="13"/>
    </row>
    <row r="8" spans="4:17" ht="14.5" thickBot="1"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14"/>
      <c r="P8" s="14"/>
      <c r="Q8" s="15"/>
    </row>
    <row r="9" spans="4:17">
      <c r="D9" s="40" t="s">
        <v>10</v>
      </c>
      <c r="E9" s="41"/>
      <c r="F9" s="42"/>
      <c r="G9" s="23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4:17" ht="14.5" thickBot="1">
      <c r="D10" s="43"/>
      <c r="E10" s="44"/>
      <c r="F10" s="45"/>
      <c r="G10" s="24"/>
      <c r="H10" s="24"/>
      <c r="I10" s="24"/>
      <c r="J10" s="24"/>
      <c r="K10" s="12"/>
      <c r="L10" s="12"/>
      <c r="M10" s="12"/>
      <c r="N10" s="12"/>
      <c r="O10" s="12"/>
      <c r="P10" s="12"/>
      <c r="Q10" s="13"/>
    </row>
    <row r="11" spans="4:17" ht="14.5" thickBot="1">
      <c r="D11" s="46"/>
      <c r="E11" s="47"/>
      <c r="F11" s="48"/>
      <c r="G11" s="12"/>
      <c r="H11" s="103" t="s">
        <v>107</v>
      </c>
      <c r="I11" s="104" t="s">
        <v>108</v>
      </c>
      <c r="J11" s="101"/>
      <c r="K11" s="105" t="s">
        <v>113</v>
      </c>
      <c r="L11" s="106" t="s">
        <v>114</v>
      </c>
      <c r="M11" s="12"/>
      <c r="N11" s="12"/>
      <c r="O11" s="12"/>
      <c r="P11" s="12"/>
      <c r="Q11" s="13"/>
    </row>
    <row r="12" spans="4:17" ht="14.5" thickBot="1">
      <c r="D12" s="40" t="s">
        <v>13</v>
      </c>
      <c r="E12" s="41"/>
      <c r="F12" s="42"/>
      <c r="G12" s="24"/>
      <c r="H12" s="118"/>
      <c r="I12" s="101"/>
      <c r="J12" s="101"/>
      <c r="K12" s="100"/>
      <c r="L12" s="102"/>
      <c r="M12" s="12"/>
      <c r="N12" s="12"/>
      <c r="O12" s="12"/>
      <c r="P12" s="12"/>
      <c r="Q12" s="13"/>
    </row>
    <row r="13" spans="4:17">
      <c r="D13" s="43"/>
      <c r="E13" s="44"/>
      <c r="F13" s="45"/>
      <c r="G13" s="24"/>
      <c r="H13" s="117" t="s">
        <v>134</v>
      </c>
      <c r="I13" s="125" t="s">
        <v>137</v>
      </c>
      <c r="J13" s="12"/>
      <c r="K13" s="12"/>
      <c r="L13" s="13"/>
      <c r="M13" s="12"/>
      <c r="N13" s="96" t="s">
        <v>116</v>
      </c>
      <c r="O13" s="87"/>
      <c r="P13" s="130" t="s">
        <v>140</v>
      </c>
      <c r="Q13" s="13"/>
    </row>
    <row r="14" spans="4:17">
      <c r="D14" s="43"/>
      <c r="E14" s="44"/>
      <c r="F14" s="45"/>
      <c r="G14" s="24"/>
      <c r="H14" s="116" t="s">
        <v>109</v>
      </c>
      <c r="I14" s="126" t="s">
        <v>121</v>
      </c>
      <c r="J14" s="69"/>
      <c r="K14" s="12"/>
      <c r="L14" s="13"/>
      <c r="M14" s="12"/>
      <c r="N14" s="16" t="s">
        <v>117</v>
      </c>
      <c r="O14" s="97"/>
      <c r="P14" s="131" t="s">
        <v>141</v>
      </c>
      <c r="Q14" s="13"/>
    </row>
    <row r="15" spans="4:17">
      <c r="D15" s="43"/>
      <c r="E15" s="44"/>
      <c r="F15" s="45"/>
      <c r="G15" s="12"/>
      <c r="H15" s="116" t="s">
        <v>110</v>
      </c>
      <c r="I15" s="126">
        <v>6000</v>
      </c>
      <c r="J15" s="86"/>
      <c r="K15" s="86"/>
      <c r="L15" s="90"/>
      <c r="M15" s="86"/>
      <c r="N15" s="16" t="s">
        <v>123</v>
      </c>
      <c r="O15" s="86"/>
      <c r="P15" s="132" t="s">
        <v>142</v>
      </c>
      <c r="Q15" s="13"/>
    </row>
    <row r="16" spans="4:17" ht="14.5" thickBot="1">
      <c r="D16" s="46"/>
      <c r="E16" s="47"/>
      <c r="F16" s="48"/>
      <c r="G16" s="12"/>
      <c r="H16" s="116" t="s">
        <v>115</v>
      </c>
      <c r="I16" s="127" t="s">
        <v>49</v>
      </c>
      <c r="J16" s="12"/>
      <c r="K16" s="12"/>
      <c r="L16" s="13"/>
      <c r="M16" s="12"/>
      <c r="N16" s="16"/>
      <c r="O16" s="24"/>
      <c r="P16" s="35"/>
      <c r="Q16" s="13"/>
    </row>
    <row r="17" spans="4:17">
      <c r="D17" s="85" t="s">
        <v>105</v>
      </c>
      <c r="E17" s="61"/>
      <c r="F17" s="62"/>
      <c r="G17" s="12"/>
      <c r="H17" s="116" t="s">
        <v>111</v>
      </c>
      <c r="I17" s="127">
        <v>61.05</v>
      </c>
      <c r="J17" s="12"/>
      <c r="K17" s="12"/>
      <c r="L17" s="13"/>
      <c r="M17" s="12"/>
      <c r="N17" s="16"/>
      <c r="O17" s="24"/>
      <c r="P17" s="35"/>
      <c r="Q17" s="13"/>
    </row>
    <row r="18" spans="4:17">
      <c r="D18" s="63"/>
      <c r="E18" s="64"/>
      <c r="F18" s="65"/>
      <c r="G18" s="12"/>
      <c r="H18" s="116" t="s">
        <v>112</v>
      </c>
      <c r="I18" s="127" t="s">
        <v>138</v>
      </c>
      <c r="J18" s="12"/>
      <c r="K18" s="12"/>
      <c r="L18" s="13"/>
      <c r="M18" s="12"/>
      <c r="N18" s="16"/>
      <c r="O18" s="24"/>
      <c r="P18" s="35"/>
      <c r="Q18" s="13"/>
    </row>
    <row r="19" spans="4:17">
      <c r="D19" s="63"/>
      <c r="E19" s="64"/>
      <c r="F19" s="65"/>
      <c r="G19" s="12"/>
      <c r="H19" s="116" t="s">
        <v>135</v>
      </c>
      <c r="I19" s="127" t="s">
        <v>139</v>
      </c>
      <c r="J19" s="12"/>
      <c r="K19" s="12"/>
      <c r="L19" s="13"/>
      <c r="M19" s="12"/>
      <c r="N19" s="16"/>
      <c r="O19" s="12"/>
      <c r="P19" s="13"/>
      <c r="Q19" s="13"/>
    </row>
    <row r="20" spans="4:17" ht="14.5" thickBot="1">
      <c r="D20" s="66"/>
      <c r="E20" s="67"/>
      <c r="F20" s="68"/>
      <c r="G20" s="12"/>
      <c r="H20" s="88"/>
      <c r="I20" s="69"/>
      <c r="J20" s="69"/>
      <c r="K20" s="78"/>
      <c r="L20" s="13"/>
      <c r="M20" s="70"/>
      <c r="N20" s="16"/>
      <c r="O20" s="12"/>
      <c r="P20" s="13"/>
      <c r="Q20" s="13"/>
    </row>
    <row r="21" spans="4:17">
      <c r="D21" s="16"/>
      <c r="E21" s="12"/>
      <c r="F21" s="13"/>
      <c r="G21" s="12"/>
      <c r="H21" s="89"/>
      <c r="I21" s="86"/>
      <c r="J21" s="86"/>
      <c r="K21" s="86"/>
      <c r="L21" s="90"/>
      <c r="M21" s="86"/>
      <c r="N21" s="89"/>
      <c r="O21" s="86"/>
      <c r="P21" s="90"/>
      <c r="Q21" s="13"/>
    </row>
    <row r="22" spans="4:17">
      <c r="D22" s="16"/>
      <c r="E22" s="12"/>
      <c r="F22" s="13"/>
      <c r="G22" s="12"/>
      <c r="H22" s="16"/>
      <c r="I22" s="12"/>
      <c r="J22" s="12"/>
      <c r="K22" s="12"/>
      <c r="L22" s="13"/>
      <c r="M22" s="12"/>
      <c r="N22" s="16"/>
      <c r="O22" s="12"/>
      <c r="P22" s="13"/>
      <c r="Q22" s="13"/>
    </row>
    <row r="23" spans="4:17" ht="14.5" thickBot="1">
      <c r="D23" s="16"/>
      <c r="E23" s="12"/>
      <c r="F23" s="13"/>
      <c r="G23" s="12"/>
      <c r="H23" s="92"/>
      <c r="I23" s="93"/>
      <c r="J23" s="93"/>
      <c r="K23" s="94"/>
      <c r="L23" s="15"/>
      <c r="M23" s="70"/>
      <c r="N23" s="17"/>
      <c r="O23" s="14"/>
      <c r="P23" s="15"/>
      <c r="Q23" s="13"/>
    </row>
    <row r="24" spans="4:17" ht="14.5" thickBot="1">
      <c r="D24" s="16"/>
      <c r="E24" s="12"/>
      <c r="F24" s="13"/>
      <c r="G24" s="12"/>
      <c r="H24" s="86"/>
      <c r="I24" s="86"/>
      <c r="J24" s="86"/>
      <c r="K24" s="86"/>
      <c r="L24" s="86"/>
      <c r="M24" s="86"/>
      <c r="N24" s="86"/>
      <c r="O24" s="86"/>
      <c r="P24" s="86"/>
      <c r="Q24" s="13"/>
    </row>
    <row r="25" spans="4:17">
      <c r="D25" s="16"/>
      <c r="E25" s="12"/>
      <c r="F25" s="13"/>
      <c r="G25" s="12"/>
      <c r="H25" s="128" t="s">
        <v>120</v>
      </c>
      <c r="I25" s="10"/>
      <c r="J25" s="10"/>
      <c r="K25" s="10"/>
      <c r="L25" s="11"/>
      <c r="M25" s="12"/>
      <c r="N25" s="128" t="s">
        <v>133</v>
      </c>
      <c r="O25" s="129"/>
      <c r="P25" s="11"/>
      <c r="Q25" s="13"/>
    </row>
    <row r="26" spans="4:17">
      <c r="D26" s="16"/>
      <c r="E26" s="12"/>
      <c r="F26" s="13"/>
      <c r="G26" s="12"/>
      <c r="H26" s="119" t="s">
        <v>118</v>
      </c>
      <c r="I26" s="120" t="s">
        <v>119</v>
      </c>
      <c r="J26" s="120" t="s">
        <v>110</v>
      </c>
      <c r="K26" s="120" t="s">
        <v>103</v>
      </c>
      <c r="L26" s="121" t="s">
        <v>122</v>
      </c>
      <c r="M26" s="12"/>
      <c r="N26" s="16" t="s">
        <v>136</v>
      </c>
      <c r="O26" s="24"/>
      <c r="P26" s="35"/>
      <c r="Q26" s="13"/>
    </row>
    <row r="27" spans="4:17" ht="14.5" thickBot="1">
      <c r="D27" s="16"/>
      <c r="E27" s="12"/>
      <c r="F27" s="13"/>
      <c r="G27" s="12"/>
      <c r="H27" s="122" t="s">
        <v>121</v>
      </c>
      <c r="I27" s="123">
        <v>60.5</v>
      </c>
      <c r="J27" s="123">
        <v>80000</v>
      </c>
      <c r="K27" s="123">
        <f>J27*I27</f>
        <v>4840000</v>
      </c>
      <c r="L27" s="124" t="s">
        <v>49</v>
      </c>
      <c r="M27" s="12"/>
      <c r="N27" s="16"/>
      <c r="O27" s="24"/>
      <c r="P27" s="35"/>
      <c r="Q27" s="13"/>
    </row>
    <row r="28" spans="4:17" ht="14.5" thickBot="1">
      <c r="D28" s="16"/>
      <c r="E28" s="12"/>
      <c r="F28" s="13"/>
      <c r="G28" s="12"/>
      <c r="H28" s="88"/>
      <c r="I28" s="69"/>
      <c r="J28" s="69"/>
      <c r="K28" s="12"/>
      <c r="L28" s="13"/>
      <c r="M28" s="12"/>
      <c r="N28" s="17"/>
      <c r="O28" s="77"/>
      <c r="P28" s="111"/>
      <c r="Q28" s="13"/>
    </row>
    <row r="29" spans="4:17">
      <c r="D29" s="16"/>
      <c r="E29" s="12"/>
      <c r="F29" s="13"/>
      <c r="G29" s="12"/>
      <c r="H29" s="98"/>
      <c r="I29" s="80"/>
      <c r="J29" s="80"/>
      <c r="K29" s="80"/>
      <c r="L29" s="99"/>
      <c r="M29" s="80"/>
      <c r="N29" s="80"/>
      <c r="O29" s="80"/>
      <c r="P29" s="80"/>
      <c r="Q29" s="13"/>
    </row>
    <row r="30" spans="4:17" ht="14.5" thickBot="1">
      <c r="D30" s="16"/>
      <c r="E30" s="12"/>
      <c r="F30" s="13"/>
      <c r="G30" s="12"/>
      <c r="H30" s="17"/>
      <c r="I30" s="14"/>
      <c r="J30" s="14"/>
      <c r="K30" s="14"/>
      <c r="L30" s="15"/>
      <c r="M30" s="12"/>
      <c r="N30" s="12"/>
      <c r="O30" s="24"/>
      <c r="P30" s="24"/>
      <c r="Q30" s="13"/>
    </row>
    <row r="31" spans="4:17">
      <c r="D31" s="16"/>
      <c r="E31" s="12"/>
      <c r="F31" s="13"/>
      <c r="G31" s="12"/>
      <c r="H31" s="12"/>
      <c r="I31" s="12"/>
      <c r="J31" s="12"/>
      <c r="K31" s="12"/>
      <c r="L31" s="12"/>
      <c r="M31" s="12"/>
      <c r="N31" s="12"/>
      <c r="O31" s="24"/>
      <c r="P31" s="24"/>
      <c r="Q31" s="13"/>
    </row>
    <row r="32" spans="4:17" ht="14.5" thickBot="1">
      <c r="D32" s="17"/>
      <c r="E32" s="14"/>
      <c r="F32" s="15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</row>
  </sheetData>
  <mergeCells count="3">
    <mergeCell ref="D9:F11"/>
    <mergeCell ref="D12:F16"/>
    <mergeCell ref="D17:F2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C610-A988-4A92-888E-0DCC8C5D2554}">
  <dimension ref="D5:Q39"/>
  <sheetViews>
    <sheetView topLeftCell="A19" zoomScale="70" zoomScaleNormal="70" workbookViewId="0">
      <selection activeCell="N45" sqref="N45"/>
    </sheetView>
  </sheetViews>
  <sheetFormatPr defaultRowHeight="14"/>
  <cols>
    <col min="1" max="7" width="8.6640625" style="84"/>
    <col min="8" max="8" width="11.75" style="84" bestFit="1" customWidth="1"/>
    <col min="9" max="9" width="11.58203125" style="84" customWidth="1"/>
    <col min="10" max="10" width="12.33203125" style="84" customWidth="1"/>
    <col min="11" max="11" width="14.25" style="84" customWidth="1"/>
    <col min="12" max="12" width="11.75" style="84" bestFit="1" customWidth="1"/>
    <col min="13" max="13" width="15.08203125" style="84" customWidth="1"/>
    <col min="14" max="14" width="14.1640625" style="84" customWidth="1"/>
    <col min="15" max="15" width="14.58203125" style="84" customWidth="1"/>
    <col min="16" max="16384" width="8.6640625" style="84"/>
  </cols>
  <sheetData>
    <row r="5" spans="4:17" ht="14.5" thickBot="1"/>
    <row r="6" spans="4:17">
      <c r="D6" s="3" t="s">
        <v>19</v>
      </c>
      <c r="E6" s="5"/>
      <c r="F6" s="5"/>
      <c r="G6" s="5"/>
      <c r="H6" s="5"/>
      <c r="I6" s="5"/>
      <c r="J6" s="5"/>
      <c r="K6" s="5"/>
      <c r="L6" s="5"/>
      <c r="M6" s="10"/>
      <c r="N6" s="5" t="s">
        <v>66</v>
      </c>
      <c r="O6" s="5"/>
      <c r="P6" s="5"/>
      <c r="Q6" s="11"/>
    </row>
    <row r="7" spans="4:17">
      <c r="D7" s="6" t="s">
        <v>20</v>
      </c>
      <c r="E7" s="7"/>
      <c r="F7" s="7"/>
      <c r="G7" s="7"/>
      <c r="H7" s="7"/>
      <c r="I7" s="7"/>
      <c r="J7" s="7"/>
      <c r="K7" s="7"/>
      <c r="L7" s="7"/>
      <c r="M7" s="12"/>
      <c r="N7" s="7" t="s">
        <v>21</v>
      </c>
      <c r="O7" s="7"/>
      <c r="P7" s="7"/>
      <c r="Q7" s="13"/>
    </row>
    <row r="8" spans="4:17" ht="14.5" thickBot="1"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14"/>
      <c r="P8" s="14"/>
      <c r="Q8" s="15"/>
    </row>
    <row r="9" spans="4:17">
      <c r="D9" s="40" t="s">
        <v>10</v>
      </c>
      <c r="E9" s="41"/>
      <c r="F9" s="42"/>
      <c r="G9" s="23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4:17">
      <c r="D10" s="43"/>
      <c r="E10" s="44"/>
      <c r="F10" s="45"/>
      <c r="G10" s="24"/>
      <c r="H10" s="24"/>
      <c r="I10" s="24"/>
      <c r="J10" s="24"/>
      <c r="K10" s="12"/>
      <c r="L10" s="12"/>
      <c r="M10" s="12"/>
      <c r="N10" s="12"/>
      <c r="O10" s="12"/>
      <c r="P10" s="12"/>
      <c r="Q10" s="13"/>
    </row>
    <row r="11" spans="4:17" ht="14.5" thickBot="1">
      <c r="D11" s="46"/>
      <c r="E11" s="47"/>
      <c r="F11" s="48"/>
      <c r="G11" s="12"/>
      <c r="H11" s="12"/>
      <c r="I11" s="12"/>
      <c r="J11" s="24"/>
      <c r="K11" s="78"/>
      <c r="L11" s="12"/>
      <c r="M11" s="12"/>
      <c r="N11" s="12"/>
      <c r="O11" s="12"/>
      <c r="P11" s="12"/>
      <c r="Q11" s="13"/>
    </row>
    <row r="12" spans="4:17" ht="14.5" thickBot="1">
      <c r="D12" s="40" t="s">
        <v>13</v>
      </c>
      <c r="E12" s="41"/>
      <c r="F12" s="42"/>
      <c r="G12" s="24"/>
      <c r="H12" s="24"/>
      <c r="I12" s="24"/>
      <c r="J12" s="24"/>
      <c r="K12" s="12"/>
      <c r="L12" s="12"/>
      <c r="M12" s="12"/>
      <c r="N12" s="12"/>
      <c r="O12" s="12"/>
      <c r="P12" s="12"/>
      <c r="Q12" s="13"/>
    </row>
    <row r="13" spans="4:17">
      <c r="D13" s="43"/>
      <c r="E13" s="44"/>
      <c r="F13" s="45"/>
      <c r="G13" s="24"/>
      <c r="H13" s="112" t="s">
        <v>128</v>
      </c>
      <c r="I13" s="113"/>
      <c r="J13" s="112" t="s">
        <v>125</v>
      </c>
      <c r="K13" s="113"/>
      <c r="L13" s="112" t="s">
        <v>126</v>
      </c>
      <c r="M13" s="113"/>
      <c r="N13" s="112" t="s">
        <v>127</v>
      </c>
      <c r="O13" s="113"/>
      <c r="P13" s="12"/>
      <c r="Q13" s="13"/>
    </row>
    <row r="14" spans="4:17">
      <c r="D14" s="43"/>
      <c r="E14" s="44"/>
      <c r="F14" s="45"/>
      <c r="G14" s="24"/>
      <c r="H14" s="95"/>
      <c r="I14" s="107"/>
      <c r="J14" s="88"/>
      <c r="K14" s="13"/>
      <c r="L14" s="16"/>
      <c r="M14" s="13"/>
      <c r="N14" s="16"/>
      <c r="O14" s="110"/>
      <c r="P14" s="12"/>
      <c r="Q14" s="13"/>
    </row>
    <row r="15" spans="4:17">
      <c r="D15" s="43"/>
      <c r="E15" s="44"/>
      <c r="F15" s="45"/>
      <c r="G15" s="12"/>
      <c r="H15" s="95"/>
      <c r="I15" s="90"/>
      <c r="J15" s="89"/>
      <c r="K15" s="90"/>
      <c r="L15" s="89"/>
      <c r="M15" s="90"/>
      <c r="N15" s="16"/>
      <c r="O15" s="90"/>
      <c r="P15" s="86"/>
      <c r="Q15" s="13"/>
    </row>
    <row r="16" spans="4:17" ht="14.5" thickBot="1">
      <c r="D16" s="46"/>
      <c r="E16" s="47"/>
      <c r="F16" s="48"/>
      <c r="G16" s="12"/>
      <c r="H16" s="95"/>
      <c r="I16" s="13"/>
      <c r="J16" s="16"/>
      <c r="K16" s="13"/>
      <c r="L16" s="16"/>
      <c r="M16" s="13"/>
      <c r="N16" s="16"/>
      <c r="O16" s="35"/>
      <c r="P16" s="24"/>
      <c r="Q16" s="13"/>
    </row>
    <row r="17" spans="4:17">
      <c r="D17" s="85" t="s">
        <v>124</v>
      </c>
      <c r="E17" s="61"/>
      <c r="F17" s="62"/>
      <c r="G17" s="12"/>
      <c r="H17" s="95"/>
      <c r="I17" s="13"/>
      <c r="J17" s="16"/>
      <c r="K17" s="13"/>
      <c r="L17" s="16"/>
      <c r="M17" s="13"/>
      <c r="N17" s="16"/>
      <c r="O17" s="35"/>
      <c r="P17" s="24"/>
      <c r="Q17" s="13"/>
    </row>
    <row r="18" spans="4:17">
      <c r="D18" s="63"/>
      <c r="E18" s="64"/>
      <c r="F18" s="65"/>
      <c r="G18" s="12"/>
      <c r="H18" s="95"/>
      <c r="I18" s="13"/>
      <c r="J18" s="16"/>
      <c r="K18" s="13"/>
      <c r="L18" s="16"/>
      <c r="M18" s="13"/>
      <c r="N18" s="16"/>
      <c r="O18" s="35"/>
      <c r="P18" s="24"/>
      <c r="Q18" s="13"/>
    </row>
    <row r="19" spans="4:17">
      <c r="D19" s="63"/>
      <c r="E19" s="64"/>
      <c r="F19" s="65"/>
      <c r="G19" s="12"/>
      <c r="H19" s="16"/>
      <c r="I19" s="13"/>
      <c r="J19" s="16"/>
      <c r="K19" s="13"/>
      <c r="L19" s="16"/>
      <c r="M19" s="13"/>
      <c r="N19" s="16"/>
      <c r="O19" s="13"/>
      <c r="P19" s="12"/>
      <c r="Q19" s="13"/>
    </row>
    <row r="20" spans="4:17" ht="14.5" thickBot="1">
      <c r="D20" s="66"/>
      <c r="E20" s="67"/>
      <c r="F20" s="68"/>
      <c r="G20" s="12"/>
      <c r="H20" s="88"/>
      <c r="I20" s="107"/>
      <c r="J20" s="88"/>
      <c r="K20" s="109"/>
      <c r="L20" s="16"/>
      <c r="M20" s="91"/>
      <c r="N20" s="16"/>
      <c r="O20" s="13"/>
      <c r="P20" s="12"/>
      <c r="Q20" s="13"/>
    </row>
    <row r="21" spans="4:17">
      <c r="D21" s="16"/>
      <c r="E21" s="12"/>
      <c r="F21" s="13"/>
      <c r="G21" s="12"/>
      <c r="H21" s="89"/>
      <c r="I21" s="90"/>
      <c r="J21" s="89"/>
      <c r="K21" s="90"/>
      <c r="L21" s="89"/>
      <c r="M21" s="90"/>
      <c r="N21" s="89"/>
      <c r="O21" s="90"/>
      <c r="P21" s="86"/>
      <c r="Q21" s="13"/>
    </row>
    <row r="22" spans="4:17">
      <c r="D22" s="16"/>
      <c r="E22" s="12"/>
      <c r="F22" s="13"/>
      <c r="G22" s="12"/>
      <c r="H22" s="16"/>
      <c r="I22" s="13"/>
      <c r="J22" s="16"/>
      <c r="K22" s="13"/>
      <c r="L22" s="16"/>
      <c r="M22" s="13"/>
      <c r="N22" s="16"/>
      <c r="O22" s="13"/>
      <c r="P22" s="12"/>
      <c r="Q22" s="13"/>
    </row>
    <row r="23" spans="4:17">
      <c r="D23" s="16"/>
      <c r="E23" s="12"/>
      <c r="F23" s="13"/>
      <c r="G23" s="12"/>
      <c r="H23" s="88"/>
      <c r="I23" s="107"/>
      <c r="J23" s="88"/>
      <c r="K23" s="109"/>
      <c r="L23" s="16"/>
      <c r="M23" s="91"/>
      <c r="N23" s="16"/>
      <c r="O23" s="13"/>
      <c r="P23" s="12"/>
      <c r="Q23" s="13"/>
    </row>
    <row r="24" spans="4:17">
      <c r="D24" s="16"/>
      <c r="E24" s="12"/>
      <c r="F24" s="13"/>
      <c r="G24" s="12"/>
      <c r="H24" s="89"/>
      <c r="I24" s="90"/>
      <c r="J24" s="89"/>
      <c r="K24" s="90"/>
      <c r="L24" s="89"/>
      <c r="M24" s="90"/>
      <c r="N24" s="89"/>
      <c r="O24" s="90"/>
      <c r="P24" s="86"/>
      <c r="Q24" s="13"/>
    </row>
    <row r="25" spans="4:17">
      <c r="D25" s="16"/>
      <c r="E25" s="12"/>
      <c r="F25" s="13"/>
      <c r="G25" s="12"/>
      <c r="H25" s="108"/>
      <c r="I25" s="13"/>
      <c r="J25" s="16"/>
      <c r="K25" s="13"/>
      <c r="L25" s="16"/>
      <c r="M25" s="13"/>
      <c r="N25" s="16"/>
      <c r="O25" s="13"/>
      <c r="P25" s="12"/>
      <c r="Q25" s="13"/>
    </row>
    <row r="26" spans="4:17">
      <c r="D26" s="16"/>
      <c r="E26" s="12"/>
      <c r="F26" s="13"/>
      <c r="G26" s="12"/>
      <c r="H26" s="108"/>
      <c r="I26" s="35"/>
      <c r="J26" s="108"/>
      <c r="K26" s="35"/>
      <c r="L26" s="108"/>
      <c r="M26" s="13"/>
      <c r="N26" s="16"/>
      <c r="O26" s="35"/>
      <c r="P26" s="24"/>
      <c r="Q26" s="13"/>
    </row>
    <row r="27" spans="4:17" ht="14.5" thickBot="1">
      <c r="D27" s="16"/>
      <c r="E27" s="12"/>
      <c r="F27" s="13"/>
      <c r="G27" s="12"/>
      <c r="H27" s="17"/>
      <c r="I27" s="15"/>
      <c r="J27" s="17"/>
      <c r="K27" s="15"/>
      <c r="L27" s="17"/>
      <c r="M27" s="15"/>
      <c r="N27" s="17"/>
      <c r="O27" s="111"/>
      <c r="P27" s="24"/>
      <c r="Q27" s="13"/>
    </row>
    <row r="28" spans="4:17">
      <c r="D28" s="16"/>
      <c r="E28" s="12"/>
      <c r="F28" s="13"/>
      <c r="G28" s="12"/>
      <c r="H28" s="69"/>
      <c r="I28" s="69"/>
      <c r="J28" s="69"/>
      <c r="K28" s="12"/>
      <c r="L28" s="12"/>
      <c r="M28" s="12"/>
      <c r="N28" s="12"/>
      <c r="O28" s="24"/>
      <c r="P28" s="24"/>
      <c r="Q28" s="13"/>
    </row>
    <row r="29" spans="4:17" ht="14.5" thickBot="1">
      <c r="D29" s="16"/>
      <c r="E29" s="12"/>
      <c r="F29" s="13"/>
      <c r="G29" s="12"/>
      <c r="H29" s="137" t="s">
        <v>129</v>
      </c>
      <c r="I29" s="137"/>
      <c r="J29" s="69"/>
      <c r="K29" s="12"/>
      <c r="L29" s="12"/>
      <c r="M29" s="12"/>
      <c r="N29" s="12"/>
      <c r="O29" s="24"/>
      <c r="P29" s="24"/>
      <c r="Q29" s="13"/>
    </row>
    <row r="30" spans="4:17" ht="16" thickBot="1">
      <c r="D30" s="16"/>
      <c r="E30" s="12"/>
      <c r="F30" s="13"/>
      <c r="G30" s="12"/>
      <c r="H30" s="135" t="s">
        <v>128</v>
      </c>
      <c r="I30" s="136"/>
      <c r="J30" s="135" t="s">
        <v>125</v>
      </c>
      <c r="K30" s="136"/>
      <c r="L30" s="135" t="s">
        <v>126</v>
      </c>
      <c r="M30" s="136"/>
      <c r="N30" s="135" t="s">
        <v>127</v>
      </c>
      <c r="O30" s="136"/>
      <c r="P30" s="24"/>
      <c r="Q30" s="13"/>
    </row>
    <row r="31" spans="4:17" ht="14.5" thickBot="1">
      <c r="D31" s="16"/>
      <c r="E31" s="12"/>
      <c r="F31" s="13"/>
      <c r="G31" s="12"/>
      <c r="H31" s="139" t="s">
        <v>131</v>
      </c>
      <c r="I31" s="140" t="s">
        <v>132</v>
      </c>
      <c r="J31" s="139" t="s">
        <v>131</v>
      </c>
      <c r="K31" s="140" t="s">
        <v>132</v>
      </c>
      <c r="L31" s="139" t="s">
        <v>131</v>
      </c>
      <c r="M31" s="140" t="s">
        <v>132</v>
      </c>
      <c r="N31" s="139" t="s">
        <v>131</v>
      </c>
      <c r="O31" s="141" t="s">
        <v>132</v>
      </c>
      <c r="P31" s="24"/>
      <c r="Q31" s="13"/>
    </row>
    <row r="32" spans="4:17">
      <c r="D32" s="16"/>
      <c r="E32" s="12"/>
      <c r="F32" s="13"/>
      <c r="G32" s="12"/>
      <c r="H32" s="138" t="s">
        <v>130</v>
      </c>
      <c r="I32" s="142">
        <v>40</v>
      </c>
      <c r="J32" s="114"/>
      <c r="K32" s="10"/>
      <c r="L32" s="10"/>
      <c r="M32" s="10"/>
      <c r="N32" s="10"/>
      <c r="O32" s="115"/>
      <c r="P32" s="24"/>
      <c r="Q32" s="13"/>
    </row>
    <row r="33" spans="4:17">
      <c r="D33" s="16"/>
      <c r="E33" s="12"/>
      <c r="F33" s="13"/>
      <c r="G33" s="12"/>
      <c r="H33" s="133" t="s">
        <v>143</v>
      </c>
      <c r="I33" s="134">
        <v>40.5</v>
      </c>
      <c r="J33" s="69"/>
      <c r="K33" s="12"/>
      <c r="L33" s="12"/>
      <c r="M33" s="12"/>
      <c r="N33" s="12"/>
      <c r="O33" s="35"/>
      <c r="P33" s="24"/>
      <c r="Q33" s="13"/>
    </row>
    <row r="34" spans="4:17">
      <c r="D34" s="16"/>
      <c r="E34" s="12"/>
      <c r="F34" s="13"/>
      <c r="G34" s="12"/>
      <c r="H34" s="133" t="s">
        <v>144</v>
      </c>
      <c r="I34" s="134">
        <v>39.6</v>
      </c>
      <c r="J34" s="80"/>
      <c r="K34" s="80"/>
      <c r="L34" s="80"/>
      <c r="M34" s="80"/>
      <c r="N34" s="80"/>
      <c r="O34" s="99"/>
      <c r="P34" s="80"/>
      <c r="Q34" s="13"/>
    </row>
    <row r="35" spans="4:17" ht="14.5" thickBot="1">
      <c r="D35" s="16"/>
      <c r="E35" s="12"/>
      <c r="F35" s="13"/>
      <c r="G35" s="12"/>
      <c r="H35" s="143" t="s">
        <v>145</v>
      </c>
      <c r="I35" s="144">
        <v>41</v>
      </c>
      <c r="J35" s="145"/>
      <c r="K35" s="145"/>
      <c r="L35" s="145"/>
      <c r="M35" s="145"/>
      <c r="N35" s="145"/>
      <c r="O35" s="146"/>
      <c r="P35" s="80"/>
      <c r="Q35" s="13"/>
    </row>
    <row r="36" spans="4:17">
      <c r="D36" s="16"/>
      <c r="E36" s="12"/>
      <c r="F36" s="13"/>
      <c r="G36" s="12"/>
      <c r="H36" s="98"/>
      <c r="I36" s="80"/>
      <c r="J36" s="80"/>
      <c r="K36" s="80"/>
      <c r="L36" s="80"/>
      <c r="M36" s="80"/>
      <c r="N36" s="80"/>
      <c r="O36" s="99"/>
      <c r="P36" s="80"/>
      <c r="Q36" s="13"/>
    </row>
    <row r="37" spans="4:17" ht="14.5" thickBot="1">
      <c r="D37" s="16"/>
      <c r="E37" s="12"/>
      <c r="F37" s="13"/>
      <c r="G37" s="12"/>
      <c r="H37" s="17"/>
      <c r="I37" s="14"/>
      <c r="J37" s="14"/>
      <c r="K37" s="14"/>
      <c r="L37" s="14"/>
      <c r="M37" s="14"/>
      <c r="N37" s="14"/>
      <c r="O37" s="111"/>
      <c r="P37" s="24"/>
      <c r="Q37" s="13"/>
    </row>
    <row r="38" spans="4:17">
      <c r="D38" s="16"/>
      <c r="E38" s="12"/>
      <c r="F38" s="13"/>
      <c r="G38" s="12"/>
      <c r="H38" s="12"/>
      <c r="I38" s="12"/>
      <c r="J38" s="12"/>
      <c r="K38" s="12"/>
      <c r="L38" s="12"/>
      <c r="M38" s="12"/>
      <c r="N38" s="12"/>
      <c r="O38" s="24"/>
      <c r="P38" s="24"/>
      <c r="Q38" s="13"/>
    </row>
    <row r="39" spans="4:17" ht="14.5" thickBot="1">
      <c r="D39" s="17"/>
      <c r="E39" s="14"/>
      <c r="F39" s="1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</sheetData>
  <mergeCells count="11">
    <mergeCell ref="N13:O13"/>
    <mergeCell ref="H30:I30"/>
    <mergeCell ref="J30:K30"/>
    <mergeCell ref="L30:M30"/>
    <mergeCell ref="N30:O30"/>
    <mergeCell ref="D9:F11"/>
    <mergeCell ref="D12:F16"/>
    <mergeCell ref="D17:F20"/>
    <mergeCell ref="H13:I13"/>
    <mergeCell ref="J13:K13"/>
    <mergeCell ref="L13:M1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A82F-4F20-458B-9395-69DAEEAD96DD}">
  <dimension ref="A1"/>
  <sheetViews>
    <sheetView workbookViewId="0">
      <selection activeCell="I12" sqref="I12"/>
    </sheetView>
  </sheetViews>
  <sheetFormatPr defaultRowHeight="14"/>
  <cols>
    <col min="1" max="16384" width="8.6640625" style="59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Customer Distribution</vt:lpstr>
      <vt:lpstr>Asset Management Overview</vt:lpstr>
      <vt:lpstr>Customer Trends Report</vt:lpstr>
      <vt:lpstr>Customer Position</vt:lpstr>
      <vt:lpstr>Share TXN Input</vt:lpstr>
      <vt:lpstr>Connectivity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2018-10-30T15:26:36Z</dcterms:modified>
</cp:coreProperties>
</file>