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84612A2-3A99-43C7-AEFD-76B50442FF1C}" xr6:coauthVersionLast="38" xr6:coauthVersionMax="38" xr10:uidLastSave="{00000000-0000-0000-0000-000000000000}"/>
  <bookViews>
    <workbookView xWindow="0" yWindow="0" windowWidth="22260" windowHeight="12650" tabRatio="772" firstSheet="4" xr2:uid="{00000000-000D-0000-FFFF-FFFF00000000}"/>
  </bookViews>
  <sheets>
    <sheet name="Main" sheetId="1" r:id="rId1"/>
    <sheet name="Customer Distribution" sheetId="3" r:id="rId2"/>
    <sheet name="Asset Management Overview" sheetId="4" r:id="rId3"/>
    <sheet name="Customer Trends Report" sheetId="6" r:id="rId4"/>
    <sheet name="Customer Position" sheetId="7" r:id="rId5"/>
    <sheet name="Share TXN Input" sheetId="8" r:id="rId6"/>
    <sheet name="Connectivity" sheetId="10" r:id="rId7"/>
    <sheet name="Organization Structure" sheetId="11" r:id="rId8"/>
    <sheet name="Daily Event" sheetId="12" r:id="rId9"/>
    <sheet name="Create User" sheetId="1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7" l="1"/>
  <c r="N14" i="7"/>
  <c r="N20" i="7" s="1"/>
  <c r="N12" i="7"/>
  <c r="J20" i="7"/>
  <c r="K20" i="7"/>
  <c r="L20" i="7"/>
  <c r="M20" i="7"/>
  <c r="K27" i="8" l="1"/>
  <c r="N51" i="7"/>
  <c r="M51" i="7"/>
  <c r="L51" i="7"/>
  <c r="M46" i="7"/>
  <c r="N46" i="7" s="1"/>
  <c r="N47" i="7" s="1"/>
  <c r="J46" i="7"/>
  <c r="J47" i="7" s="1"/>
  <c r="N42" i="7"/>
  <c r="N37" i="7"/>
  <c r="J42" i="7"/>
  <c r="M41" i="7"/>
  <c r="M42" i="7" s="1"/>
  <c r="J41" i="7"/>
  <c r="M36" i="7"/>
  <c r="J36" i="7"/>
  <c r="M35" i="7"/>
  <c r="M37" i="7" s="1"/>
  <c r="J35" i="7"/>
  <c r="J37" i="7" s="1"/>
  <c r="M47" i="7" l="1"/>
  <c r="N16" i="6"/>
  <c r="M17" i="4"/>
  <c r="M17" i="3"/>
</calcChain>
</file>

<file path=xl/sharedStrings.xml><?xml version="1.0" encoding="utf-8"?>
<sst xmlns="http://schemas.openxmlformats.org/spreadsheetml/2006/main" count="294" uniqueCount="175">
  <si>
    <t>Login</t>
    <phoneticPr fontId="1" type="noConversion"/>
  </si>
  <si>
    <t>Management Overview</t>
    <phoneticPr fontId="1" type="noConversion"/>
  </si>
  <si>
    <t>Organization Structure</t>
    <phoneticPr fontId="1" type="noConversion"/>
  </si>
  <si>
    <t>Customer Overview</t>
    <phoneticPr fontId="1" type="noConversion"/>
  </si>
  <si>
    <t>Customer Distribution</t>
    <phoneticPr fontId="1" type="noConversion"/>
  </si>
  <si>
    <t>Customer Trends Report</t>
    <phoneticPr fontId="1" type="noConversion"/>
  </si>
  <si>
    <t>Net New Money Report</t>
    <phoneticPr fontId="1" type="noConversion"/>
  </si>
  <si>
    <t>Asset Management Overview</t>
    <phoneticPr fontId="1" type="noConversion"/>
  </si>
  <si>
    <t>as Manager</t>
    <phoneticPr fontId="1" type="noConversion"/>
  </si>
  <si>
    <t>as RM</t>
    <phoneticPr fontId="1" type="noConversion"/>
  </si>
  <si>
    <t>Daily Event</t>
    <phoneticPr fontId="1" type="noConversion"/>
  </si>
  <si>
    <t>Daily Event (or Todo List)</t>
    <phoneticPr fontId="1" type="noConversion"/>
  </si>
  <si>
    <t>Position</t>
    <phoneticPr fontId="1" type="noConversion"/>
  </si>
  <si>
    <t>Customer Position</t>
    <phoneticPr fontId="1" type="noConversion"/>
  </si>
  <si>
    <t>Trade</t>
    <phoneticPr fontId="1" type="noConversion"/>
  </si>
  <si>
    <t>Done</t>
    <phoneticPr fontId="1" type="noConversion"/>
  </si>
  <si>
    <t>NI</t>
    <phoneticPr fontId="1" type="noConversion"/>
  </si>
  <si>
    <t>Status</t>
    <phoneticPr fontId="1" type="noConversion"/>
  </si>
  <si>
    <t>Priority</t>
    <phoneticPr fontId="1" type="noConversion"/>
  </si>
  <si>
    <t xml:space="preserve">HSBC </t>
    <phoneticPr fontId="1" type="noConversion"/>
  </si>
  <si>
    <t>PRIVATE BANKING</t>
    <phoneticPr fontId="1" type="noConversion"/>
  </si>
  <si>
    <t>Business Date: 2018-03-10</t>
    <phoneticPr fontId="1" type="noConversion"/>
  </si>
  <si>
    <t>Tony HUANG</t>
    <phoneticPr fontId="1" type="noConversion"/>
  </si>
  <si>
    <t>Region</t>
    <phoneticPr fontId="1" type="noConversion"/>
  </si>
  <si>
    <t>HK</t>
    <phoneticPr fontId="1" type="noConversion"/>
  </si>
  <si>
    <t>SG</t>
    <phoneticPr fontId="1" type="noConversion"/>
  </si>
  <si>
    <t>CHINA</t>
    <phoneticPr fontId="1" type="noConversion"/>
  </si>
  <si>
    <t>Singapore</t>
    <phoneticPr fontId="1" type="noConversion"/>
  </si>
  <si>
    <t>HongKong</t>
    <phoneticPr fontId="1" type="noConversion"/>
  </si>
  <si>
    <t>Type</t>
    <phoneticPr fontId="1" type="noConversion"/>
  </si>
  <si>
    <t>Individual</t>
    <phoneticPr fontId="1" type="noConversion"/>
  </si>
  <si>
    <t>Entity</t>
    <phoneticPr fontId="1" type="noConversion"/>
  </si>
  <si>
    <t>Booking Entity</t>
    <phoneticPr fontId="1" type="noConversion"/>
  </si>
  <si>
    <t>Swizerland</t>
    <phoneticPr fontId="1" type="noConversion"/>
  </si>
  <si>
    <t>Asset Managegement Overview</t>
    <phoneticPr fontId="1" type="noConversion"/>
  </si>
  <si>
    <t>Age          0</t>
    <phoneticPr fontId="1" type="noConversion"/>
  </si>
  <si>
    <t>CN</t>
    <phoneticPr fontId="1" type="noConversion"/>
  </si>
  <si>
    <t>TW</t>
    <phoneticPr fontId="1" type="noConversion"/>
  </si>
  <si>
    <t># Customer</t>
    <phoneticPr fontId="1" type="noConversion"/>
  </si>
  <si>
    <t>Total</t>
    <phoneticPr fontId="1" type="noConversion"/>
  </si>
  <si>
    <t>Equity</t>
    <phoneticPr fontId="1" type="noConversion"/>
  </si>
  <si>
    <t>Fixed Income</t>
    <phoneticPr fontId="1" type="noConversion"/>
  </si>
  <si>
    <t>Structure Product</t>
    <phoneticPr fontId="1" type="noConversion"/>
  </si>
  <si>
    <t>Login : Tony HUANG</t>
    <phoneticPr fontId="1" type="noConversion"/>
  </si>
  <si>
    <t>FX</t>
    <phoneticPr fontId="1" type="noConversion"/>
  </si>
  <si>
    <t>Value (M$)</t>
    <phoneticPr fontId="1" type="noConversion"/>
  </si>
  <si>
    <t>Asset Class</t>
    <phoneticPr fontId="1" type="noConversion"/>
  </si>
  <si>
    <t>United Kingdom</t>
    <phoneticPr fontId="1" type="noConversion"/>
  </si>
  <si>
    <t>Currency</t>
    <phoneticPr fontId="1" type="noConversion"/>
  </si>
  <si>
    <t>HKD</t>
    <phoneticPr fontId="1" type="noConversion"/>
  </si>
  <si>
    <t>SGD</t>
    <phoneticPr fontId="1" type="noConversion"/>
  </si>
  <si>
    <t>USD</t>
    <phoneticPr fontId="1" type="noConversion"/>
  </si>
  <si>
    <t>GBP</t>
    <phoneticPr fontId="1" type="noConversion"/>
  </si>
  <si>
    <t>Industry</t>
    <phoneticPr fontId="1" type="noConversion"/>
  </si>
  <si>
    <t>Finance</t>
    <phoneticPr fontId="1" type="noConversion"/>
  </si>
  <si>
    <t>IT</t>
    <phoneticPr fontId="1" type="noConversion"/>
  </si>
  <si>
    <t>Chemistry</t>
    <phoneticPr fontId="1" type="noConversion"/>
  </si>
  <si>
    <t>Patrol</t>
    <phoneticPr fontId="1" type="noConversion"/>
  </si>
  <si>
    <t>&gt; 20 Years</t>
    <phoneticPr fontId="1" type="noConversion"/>
  </si>
  <si>
    <t>&lt; 1 Years</t>
    <phoneticPr fontId="1" type="noConversion"/>
  </si>
  <si>
    <t>&gt; 10 Years &amp;&amp; &lt; 20Years</t>
    <phoneticPr fontId="1" type="noConversion"/>
  </si>
  <si>
    <t>&gt; 5 Years &amp;&amp; &lt; 10 Years</t>
    <phoneticPr fontId="1" type="noConversion"/>
  </si>
  <si>
    <t>Customer #</t>
    <phoneticPr fontId="1" type="noConversion"/>
  </si>
  <si>
    <t>&gt; 1 Years &amp;&amp; &lt; 5 Years</t>
    <phoneticPr fontId="1" type="noConversion"/>
  </si>
  <si>
    <t>Account Open Date</t>
    <phoneticPr fontId="1" type="noConversion"/>
  </si>
  <si>
    <t>Customer Overview
&gt; Customer Trends Report</t>
    <phoneticPr fontId="1" type="noConversion"/>
  </si>
  <si>
    <t>Login : RM - Jack SMITH</t>
    <phoneticPr fontId="1" type="noConversion"/>
  </si>
  <si>
    <t>Trade Input</t>
    <phoneticPr fontId="1" type="noConversion"/>
  </si>
  <si>
    <t>Customer Number</t>
    <phoneticPr fontId="1" type="noConversion"/>
  </si>
  <si>
    <t>Customer Name</t>
    <phoneticPr fontId="1" type="noConversion"/>
  </si>
  <si>
    <t>Total P&amp;L</t>
    <phoneticPr fontId="1" type="noConversion"/>
  </si>
  <si>
    <t>8000-123456</t>
    <phoneticPr fontId="1" type="noConversion"/>
  </si>
  <si>
    <t>Nikko KITMAN</t>
    <phoneticPr fontId="1" type="noConversion"/>
  </si>
  <si>
    <t>Oliver HUSIN</t>
    <phoneticPr fontId="1" type="noConversion"/>
  </si>
  <si>
    <t>8000-677988</t>
    <phoneticPr fontId="1" type="noConversion"/>
  </si>
  <si>
    <t>8000-546700</t>
    <phoneticPr fontId="1" type="noConversion"/>
  </si>
  <si>
    <t>8000-544976</t>
    <phoneticPr fontId="1" type="noConversion"/>
  </si>
  <si>
    <t>8000-321456</t>
    <phoneticPr fontId="1" type="noConversion"/>
  </si>
  <si>
    <t>8000-698929</t>
    <phoneticPr fontId="1" type="noConversion"/>
  </si>
  <si>
    <t>Ming Group LTD</t>
    <phoneticPr fontId="1" type="noConversion"/>
  </si>
  <si>
    <t>Calvin ZUGBERG</t>
    <phoneticPr fontId="1" type="noConversion"/>
  </si>
  <si>
    <t>Shawn BLIANCE</t>
    <phoneticPr fontId="1" type="noConversion"/>
  </si>
  <si>
    <t>Kawasaki MIZUKA</t>
    <phoneticPr fontId="1" type="noConversion"/>
  </si>
  <si>
    <t>Total Asset Value (USD)</t>
    <phoneticPr fontId="1" type="noConversion"/>
  </si>
  <si>
    <t>0001</t>
    <phoneticPr fontId="1" type="noConversion"/>
  </si>
  <si>
    <t>Total Amount(USD)</t>
    <phoneticPr fontId="1" type="noConversion"/>
  </si>
  <si>
    <t>Market Price</t>
    <phoneticPr fontId="1" type="noConversion"/>
  </si>
  <si>
    <t>Average Cost</t>
    <phoneticPr fontId="1" type="noConversion"/>
  </si>
  <si>
    <t>HSBC Holding</t>
    <phoneticPr fontId="1" type="noConversion"/>
  </si>
  <si>
    <t>Quantity</t>
    <phoneticPr fontId="1" type="noConversion"/>
  </si>
  <si>
    <t>P&amp;L(USD)</t>
    <phoneticPr fontId="1" type="noConversion"/>
  </si>
  <si>
    <t>Tencent</t>
    <phoneticPr fontId="1" type="noConversion"/>
  </si>
  <si>
    <t>Product Name</t>
    <phoneticPr fontId="1" type="noConversion"/>
  </si>
  <si>
    <t>HSBC Bond 5Y</t>
    <phoneticPr fontId="1" type="noConversion"/>
  </si>
  <si>
    <t>CCY Pair</t>
    <phoneticPr fontId="1" type="noConversion"/>
  </si>
  <si>
    <t>HKD/USD</t>
    <phoneticPr fontId="1" type="noConversion"/>
  </si>
  <si>
    <t>Buy Amout</t>
    <phoneticPr fontId="1" type="noConversion"/>
  </si>
  <si>
    <t>Sell Amount</t>
    <phoneticPr fontId="1" type="noConversion"/>
  </si>
  <si>
    <t>Bid/Offer Rate</t>
    <phoneticPr fontId="1" type="noConversion"/>
  </si>
  <si>
    <t>Market Rate</t>
    <phoneticPr fontId="1" type="noConversion"/>
  </si>
  <si>
    <t>Last Biz Date P&amp;L(USD)</t>
    <phoneticPr fontId="1" type="noConversion"/>
  </si>
  <si>
    <t>Account Number</t>
    <phoneticPr fontId="1" type="noConversion"/>
  </si>
  <si>
    <t>Portfolio Summary</t>
    <phoneticPr fontId="1" type="noConversion"/>
  </si>
  <si>
    <t>Total Value</t>
    <phoneticPr fontId="1" type="noConversion"/>
  </si>
  <si>
    <t>Total P&amp;L Last Biz Date</t>
    <phoneticPr fontId="1" type="noConversion"/>
  </si>
  <si>
    <t>Trade Input
&gt; Share Transaction Input</t>
    <phoneticPr fontId="1" type="noConversion"/>
  </si>
  <si>
    <t>Share Transaction Input</t>
    <phoneticPr fontId="1" type="noConversion"/>
  </si>
  <si>
    <t>Buy</t>
    <phoneticPr fontId="1" type="noConversion"/>
  </si>
  <si>
    <t>Sell</t>
    <phoneticPr fontId="1" type="noConversion"/>
  </si>
  <si>
    <t>Share Issue</t>
    <phoneticPr fontId="1" type="noConversion"/>
  </si>
  <si>
    <t>Norminal</t>
    <phoneticPr fontId="1" type="noConversion"/>
  </si>
  <si>
    <t>Share Price</t>
    <phoneticPr fontId="1" type="noConversion"/>
  </si>
  <si>
    <t>Trade Type</t>
    <phoneticPr fontId="1" type="noConversion"/>
  </si>
  <si>
    <t xml:space="preserve">eShare </t>
    <phoneticPr fontId="1" type="noConversion"/>
  </si>
  <si>
    <t>Phone</t>
    <phoneticPr fontId="1" type="noConversion"/>
  </si>
  <si>
    <t>Share Currency</t>
    <phoneticPr fontId="1" type="noConversion"/>
  </si>
  <si>
    <t>House View</t>
    <phoneticPr fontId="1" type="noConversion"/>
  </si>
  <si>
    <t>Credit Rating</t>
    <phoneticPr fontId="1" type="noConversion"/>
  </si>
  <si>
    <t>Issue Name</t>
    <phoneticPr fontId="1" type="noConversion"/>
  </si>
  <si>
    <t>Avg Price</t>
    <phoneticPr fontId="1" type="noConversion"/>
  </si>
  <si>
    <t>Holding Details</t>
    <phoneticPr fontId="1" type="noConversion"/>
  </si>
  <si>
    <t>0005.HK</t>
    <phoneticPr fontId="1" type="noConversion"/>
  </si>
  <si>
    <t>CCY</t>
    <phoneticPr fontId="1" type="noConversion"/>
  </si>
  <si>
    <t xml:space="preserve">Solicite </t>
    <phoneticPr fontId="1" type="noConversion"/>
  </si>
  <si>
    <t>Trade Input
&gt; Connectivity</t>
    <phoneticPr fontId="1" type="noConversion"/>
  </si>
  <si>
    <t>Leg1</t>
    <phoneticPr fontId="1" type="noConversion"/>
  </si>
  <si>
    <t>Best Rate</t>
    <phoneticPr fontId="1" type="noConversion"/>
  </si>
  <si>
    <t>BNP</t>
    <phoneticPr fontId="1" type="noConversion"/>
  </si>
  <si>
    <t>Counter Party</t>
    <phoneticPr fontId="1" type="noConversion"/>
  </si>
  <si>
    <t>Rate</t>
    <phoneticPr fontId="1" type="noConversion"/>
  </si>
  <si>
    <t>Share Issue Info</t>
    <phoneticPr fontId="1" type="noConversion"/>
  </si>
  <si>
    <t>Customer</t>
    <phoneticPr fontId="1" type="noConversion"/>
  </si>
  <si>
    <t>Remark</t>
    <phoneticPr fontId="1" type="noConversion"/>
  </si>
  <si>
    <t>Last Closing Price</t>
    <phoneticPr fontId="1" type="noConversion"/>
  </si>
  <si>
    <t>8000-123456-0001</t>
    <phoneticPr fontId="1" type="noConversion"/>
  </si>
  <si>
    <t>Limit</t>
    <phoneticPr fontId="1" type="noConversion"/>
  </si>
  <si>
    <t>For investment</t>
    <phoneticPr fontId="1" type="noConversion"/>
  </si>
  <si>
    <t>BULL</t>
    <phoneticPr fontId="1" type="noConversion"/>
  </si>
  <si>
    <t>AA+</t>
    <phoneticPr fontId="1" type="noConversion"/>
  </si>
  <si>
    <t>N</t>
    <phoneticPr fontId="1" type="noConversion"/>
  </si>
  <si>
    <t>GB&amp;M</t>
    <phoneticPr fontId="1" type="noConversion"/>
  </si>
  <si>
    <t>Credit Swiss</t>
    <phoneticPr fontId="1" type="noConversion"/>
  </si>
  <si>
    <t>Morgan Stanley</t>
    <phoneticPr fontId="1" type="noConversion"/>
  </si>
  <si>
    <t>Connectivity</t>
    <phoneticPr fontId="1" type="noConversion"/>
  </si>
  <si>
    <t>lower priority</t>
    <phoneticPr fontId="1" type="noConversion"/>
  </si>
  <si>
    <t>Today's Deal</t>
    <phoneticPr fontId="1" type="noConversion"/>
  </si>
  <si>
    <t>Share Name</t>
    <phoneticPr fontId="1" type="noConversion"/>
  </si>
  <si>
    <t>Share Issue</t>
    <phoneticPr fontId="1" type="noConversion"/>
  </si>
  <si>
    <t>8000-123456-0001</t>
    <phoneticPr fontId="1" type="noConversion"/>
  </si>
  <si>
    <t>8000-123456-0002</t>
    <phoneticPr fontId="1" type="noConversion"/>
  </si>
  <si>
    <t>8000-123456-4400</t>
    <phoneticPr fontId="1" type="noConversion"/>
  </si>
  <si>
    <t>Management Overview
&gt; Organization Structure</t>
    <phoneticPr fontId="1" type="noConversion"/>
  </si>
  <si>
    <t>as Admin</t>
    <phoneticPr fontId="1" type="noConversion"/>
  </si>
  <si>
    <t>User Administration</t>
    <phoneticPr fontId="1" type="noConversion"/>
  </si>
  <si>
    <t>Create User</t>
    <phoneticPr fontId="1" type="noConversion"/>
  </si>
  <si>
    <t>User Administration
&gt; Create User</t>
    <phoneticPr fontId="1" type="noConversion"/>
  </si>
  <si>
    <t>User ID</t>
    <phoneticPr fontId="1" type="noConversion"/>
  </si>
  <si>
    <t>User Name</t>
    <phoneticPr fontId="1" type="noConversion"/>
  </si>
  <si>
    <t>User Role</t>
    <phoneticPr fontId="1" type="noConversion"/>
  </si>
  <si>
    <t>HK-USER-1</t>
    <phoneticPr fontId="1" type="noConversion"/>
  </si>
  <si>
    <t>Jeanie Umale</t>
    <phoneticPr fontId="1" type="noConversion"/>
  </si>
  <si>
    <t>RM</t>
    <phoneticPr fontId="1" type="noConversion"/>
  </si>
  <si>
    <t>RM Code</t>
    <phoneticPr fontId="1" type="noConversion"/>
  </si>
  <si>
    <t>RMA</t>
    <phoneticPr fontId="1" type="noConversion"/>
  </si>
  <si>
    <t>Team Code</t>
    <phoneticPr fontId="1" type="noConversion"/>
  </si>
  <si>
    <t>TM1</t>
    <phoneticPr fontId="1" type="noConversion"/>
  </si>
  <si>
    <t>Done</t>
    <phoneticPr fontId="1" type="noConversion"/>
  </si>
  <si>
    <t>User List</t>
    <phoneticPr fontId="1" type="noConversion"/>
  </si>
  <si>
    <t>HK-USER-2</t>
    <phoneticPr fontId="1" type="noConversion"/>
  </si>
  <si>
    <t>Jones KILAN</t>
    <phoneticPr fontId="1" type="noConversion"/>
  </si>
  <si>
    <t>RMS</t>
    <phoneticPr fontId="1" type="noConversion"/>
  </si>
  <si>
    <t>HK-USER-3</t>
    <phoneticPr fontId="1" type="noConversion"/>
  </si>
  <si>
    <t>Joshua CHLOE</t>
    <phoneticPr fontId="1" type="noConversion"/>
  </si>
  <si>
    <t>Manager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</si>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</sst>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u/>
      <sz val="11"/>
      <color theme="10"/>
      <name val="等线"/>
      <family val="2"/>
      <scheme val="minor"/>
    </font>
    <font>
      <sz val="11"/>
      <name val="等线"/>
      <scheme val="minor"/>
    </font>
    <font>
      <b/>
      <sz val="11"/>
      <name val="等线"/>
      <scheme val="minor"/>
    </font>
    <font>
      <b/>
      <i/>
      <sz val="11"/>
      <name val="等线"/>
      <scheme val="minor"/>
    </font>
    <font>
      <b/>
      <sz val="9"/>
      <name val="等线"/>
      <scheme val="minor"/>
    </font>
    <font>
      <sz val="9"/>
      <name val="等线"/>
      <scheme val="minor"/>
    </font>
    <font>
      <b/>
      <sz val="10"/>
      <color theme="1"/>
      <name val="等线"/>
      <scheme val="minor"/>
    </font>
    <font>
      <b/>
      <sz val="12"/>
      <name val="等线"/>
      <scheme val="minor"/>
    </font>
    <font>
      <u/>
      <sz val="11"/>
      <name val="等线"/>
      <scheme val="minor"/>
    </font>
    <font>
      <strike/>
      <sz val="11"/>
      <color theme="1"/>
      <name val="等线"/>
      <scheme val="minor"/>
    </font>
    <font>
      <b/>
      <strike/>
      <sz val="11"/>
      <color theme="1"/>
      <name val="等线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4">
    <xf numFmtId="0" fontId="0" fillId="0" borderId="0" xfId="0"/>
    <xf numFmtId="0" fontId="4" fillId="2" borderId="1" xfId="0" applyFont="1" applyFill="1" applyBorder="1" applyAlignment="1"/>
    <xf numFmtId="0" fontId="4" fillId="2" borderId="0" xfId="0" applyFont="1" applyFill="1"/>
    <xf numFmtId="0" fontId="4" fillId="2" borderId="2" xfId="0" applyFont="1" applyFill="1" applyBorder="1" applyAlignment="1"/>
    <xf numFmtId="0" fontId="4" fillId="2" borderId="4" xfId="0" applyFont="1" applyFill="1" applyBorder="1" applyAlignment="1"/>
    <xf numFmtId="0" fontId="4" fillId="2" borderId="0" xfId="0" applyFont="1" applyFill="1" applyBorder="1" applyAlignment="1"/>
    <xf numFmtId="0" fontId="4" fillId="2" borderId="6" xfId="0" applyFont="1" applyFill="1" applyBorder="1" applyAlignment="1"/>
    <xf numFmtId="0" fontId="4" fillId="2" borderId="7" xfId="0" applyFont="1" applyFill="1" applyBorder="1" applyAlignment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0" xfId="0" applyFont="1" applyFill="1" applyBorder="1"/>
    <xf numFmtId="0" fontId="4" fillId="2" borderId="5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4" xfId="0" applyFont="1" applyFill="1" applyBorder="1"/>
    <xf numFmtId="0" fontId="4" fillId="2" borderId="6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4" fillId="3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5" fillId="2" borderId="2" xfId="0" applyFont="1" applyFill="1" applyBorder="1"/>
    <xf numFmtId="0" fontId="5" fillId="2" borderId="0" xfId="0" applyFont="1" applyFill="1" applyBorder="1"/>
    <xf numFmtId="0" fontId="4" fillId="6" borderId="0" xfId="0" applyFont="1" applyFill="1" applyBorder="1"/>
    <xf numFmtId="0" fontId="4" fillId="5" borderId="0" xfId="0" applyFont="1" applyFill="1" applyBorder="1"/>
    <xf numFmtId="0" fontId="4" fillId="7" borderId="0" xfId="0" applyFont="1" applyFill="1" applyBorder="1"/>
    <xf numFmtId="0" fontId="4" fillId="4" borderId="0" xfId="0" applyFont="1" applyFill="1" applyBorder="1" applyAlignment="1">
      <alignment vertical="center"/>
    </xf>
    <xf numFmtId="0" fontId="5" fillId="2" borderId="9" xfId="0" applyFont="1" applyFill="1" applyBorder="1"/>
    <xf numFmtId="0" fontId="5" fillId="2" borderId="9" xfId="0" applyFont="1" applyFill="1" applyBorder="1" applyAlignment="1">
      <alignment horizontal="left"/>
    </xf>
    <xf numFmtId="0" fontId="5" fillId="2" borderId="0" xfId="0" applyFont="1" applyFill="1"/>
    <xf numFmtId="0" fontId="4" fillId="7" borderId="11" xfId="0" applyFont="1" applyFill="1" applyBorder="1"/>
    <xf numFmtId="0" fontId="3" fillId="0" borderId="0" xfId="1" applyFill="1"/>
    <xf numFmtId="0" fontId="5" fillId="2" borderId="12" xfId="0" applyFont="1" applyFill="1" applyBorder="1"/>
    <xf numFmtId="0" fontId="5" fillId="2" borderId="5" xfId="0" applyFont="1" applyFill="1" applyBorder="1"/>
    <xf numFmtId="0" fontId="6" fillId="8" borderId="0" xfId="0" applyFont="1" applyFill="1" applyBorder="1"/>
    <xf numFmtId="0" fontId="5" fillId="8" borderId="11" xfId="0" applyFont="1" applyFill="1" applyBorder="1"/>
    <xf numFmtId="0" fontId="6" fillId="8" borderId="5" xfId="0" applyFont="1" applyFill="1" applyBorder="1"/>
    <xf numFmtId="0" fontId="5" fillId="8" borderId="13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0" fillId="2" borderId="0" xfId="0" applyFill="1"/>
    <xf numFmtId="0" fontId="7" fillId="2" borderId="0" xfId="0" applyFont="1" applyFill="1" applyBorder="1"/>
    <xf numFmtId="4" fontId="4" fillId="2" borderId="0" xfId="0" applyNumberFormat="1" applyFont="1" applyFill="1" applyBorder="1"/>
    <xf numFmtId="0" fontId="7" fillId="5" borderId="0" xfId="0" applyFont="1" applyFill="1" applyBorder="1"/>
    <xf numFmtId="0" fontId="4" fillId="5" borderId="11" xfId="0" applyFont="1" applyFill="1" applyBorder="1"/>
    <xf numFmtId="4" fontId="4" fillId="5" borderId="11" xfId="0" applyNumberFormat="1" applyFont="1" applyFill="1" applyBorder="1"/>
    <xf numFmtId="0" fontId="7" fillId="5" borderId="0" xfId="0" applyFont="1" applyFill="1" applyBorder="1" applyAlignment="1">
      <alignment horizontal="center"/>
    </xf>
    <xf numFmtId="0" fontId="4" fillId="2" borderId="11" xfId="0" applyFont="1" applyFill="1" applyBorder="1"/>
    <xf numFmtId="0" fontId="5" fillId="2" borderId="11" xfId="0" applyFont="1" applyFill="1" applyBorder="1"/>
    <xf numFmtId="0" fontId="5" fillId="2" borderId="7" xfId="0" applyFont="1" applyFill="1" applyBorder="1"/>
    <xf numFmtId="0" fontId="4" fillId="2" borderId="0" xfId="0" quotePrefix="1" applyFont="1" applyFill="1" applyBorder="1"/>
    <xf numFmtId="0" fontId="5" fillId="5" borderId="0" xfId="0" applyFont="1" applyFill="1" applyBorder="1"/>
    <xf numFmtId="0" fontId="4" fillId="2" borderId="0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2" borderId="15" xfId="0" applyFont="1" applyFill="1" applyBorder="1"/>
    <xf numFmtId="0" fontId="5" fillId="2" borderId="15" xfId="0" applyFont="1" applyFill="1" applyBorder="1"/>
    <xf numFmtId="0" fontId="0" fillId="2" borderId="0" xfId="0" applyFont="1" applyFill="1"/>
    <xf numFmtId="0" fontId="7" fillId="2" borderId="0" xfId="0" applyFont="1" applyFill="1" applyBorder="1" applyAlignment="1">
      <alignment horizontal="center"/>
    </xf>
    <xf numFmtId="0" fontId="7" fillId="2" borderId="4" xfId="0" applyFont="1" applyFill="1" applyBorder="1"/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/>
    <xf numFmtId="0" fontId="7" fillId="2" borderId="7" xfId="0" applyFont="1" applyFill="1" applyBorder="1"/>
    <xf numFmtId="0" fontId="4" fillId="2" borderId="7" xfId="0" quotePrefix="1" applyFont="1" applyFill="1" applyBorder="1"/>
    <xf numFmtId="0" fontId="7" fillId="2" borderId="4" xfId="0" applyFont="1" applyFill="1" applyBorder="1" applyAlignment="1">
      <alignment horizontal="center" vertical="center"/>
    </xf>
    <xf numFmtId="0" fontId="0" fillId="2" borderId="0" xfId="0" applyFont="1" applyFill="1" applyBorder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7" xfId="0" applyFont="1" applyFill="1" applyBorder="1"/>
    <xf numFmtId="0" fontId="5" fillId="2" borderId="17" xfId="0" applyFont="1" applyFill="1" applyBorder="1"/>
    <xf numFmtId="0" fontId="4" fillId="2" borderId="18" xfId="0" applyFont="1" applyFill="1" applyBorder="1"/>
    <xf numFmtId="0" fontId="4" fillId="7" borderId="16" xfId="0" applyFont="1" applyFill="1" applyBorder="1"/>
    <xf numFmtId="0" fontId="4" fillId="9" borderId="17" xfId="0" applyFont="1" applyFill="1" applyBorder="1"/>
    <xf numFmtId="0" fontId="4" fillId="6" borderId="17" xfId="0" quotePrefix="1" applyFont="1" applyFill="1" applyBorder="1"/>
    <xf numFmtId="0" fontId="4" fillId="10" borderId="18" xfId="0" applyFont="1" applyFill="1" applyBorder="1"/>
    <xf numFmtId="0" fontId="7" fillId="2" borderId="5" xfId="0" applyFont="1" applyFill="1" applyBorder="1"/>
    <xf numFmtId="0" fontId="5" fillId="2" borderId="4" xfId="0" applyFont="1" applyFill="1" applyBorder="1"/>
    <xf numFmtId="0" fontId="5" fillId="2" borderId="8" xfId="0" applyFont="1" applyFill="1" applyBorder="1"/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5" fillId="2" borderId="16" xfId="0" applyFont="1" applyFill="1" applyBorder="1"/>
    <xf numFmtId="0" fontId="5" fillId="5" borderId="21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5" fillId="5" borderId="1" xfId="0" applyFont="1" applyFill="1" applyBorder="1"/>
    <xf numFmtId="0" fontId="4" fillId="5" borderId="2" xfId="0" applyFont="1" applyFill="1" applyBorder="1"/>
    <xf numFmtId="0" fontId="4" fillId="2" borderId="3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13" borderId="16" xfId="0" applyFont="1" applyFill="1" applyBorder="1" applyAlignment="1">
      <alignment horizontal="left"/>
    </xf>
    <xf numFmtId="0" fontId="7" fillId="13" borderId="18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0" fillId="12" borderId="16" xfId="0" applyFont="1" applyFill="1" applyBorder="1" applyAlignment="1">
      <alignment horizontal="center"/>
    </xf>
    <xf numFmtId="0" fontId="10" fillId="12" borderId="18" xfId="0" applyFont="1" applyFill="1" applyBorder="1" applyAlignment="1">
      <alignment horizontal="center"/>
    </xf>
    <xf numFmtId="0" fontId="4" fillId="2" borderId="16" xfId="0" applyFont="1" applyFill="1" applyBorder="1"/>
    <xf numFmtId="0" fontId="7" fillId="2" borderId="18" xfId="0" applyFont="1" applyFill="1" applyBorder="1" applyAlignment="1">
      <alignment horizontal="center"/>
    </xf>
    <xf numFmtId="0" fontId="4" fillId="2" borderId="24" xfId="0" applyFont="1" applyFill="1" applyBorder="1"/>
    <xf numFmtId="0" fontId="4" fillId="2" borderId="25" xfId="0" applyFont="1" applyFill="1" applyBorder="1"/>
    <xf numFmtId="0" fontId="0" fillId="2" borderId="26" xfId="0" applyFont="1" applyFill="1" applyBorder="1"/>
    <xf numFmtId="0" fontId="0" fillId="2" borderId="27" xfId="0" applyFont="1" applyFill="1" applyBorder="1"/>
    <xf numFmtId="4" fontId="4" fillId="2" borderId="0" xfId="0" applyNumberFormat="1" applyFont="1" applyFill="1" applyBorder="1" applyAlignment="1">
      <alignment horizontal="right"/>
    </xf>
    <xf numFmtId="4" fontId="4" fillId="5" borderId="11" xfId="0" applyNumberFormat="1" applyFont="1" applyFill="1" applyBorder="1" applyAlignment="1">
      <alignment horizontal="right"/>
    </xf>
    <xf numFmtId="0" fontId="11" fillId="2" borderId="0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0" fillId="2" borderId="2" xfId="0" applyFill="1" applyBorder="1"/>
    <xf numFmtId="0" fontId="0" fillId="2" borderId="0" xfId="0" applyFill="1" applyBorder="1"/>
    <xf numFmtId="0" fontId="8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vertical="center"/>
    </xf>
    <xf numFmtId="0" fontId="5" fillId="12" borderId="4" xfId="0" applyFont="1" applyFill="1" applyBorder="1"/>
    <xf numFmtId="0" fontId="5" fillId="12" borderId="5" xfId="0" applyFont="1" applyFill="1" applyBorder="1"/>
    <xf numFmtId="0" fontId="9" fillId="2" borderId="3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11" borderId="8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5" fillId="2" borderId="0" xfId="0" applyFont="1" applyFill="1" applyBorder="1" applyAlignment="1">
      <alignment vertical="center"/>
    </xf>
    <xf numFmtId="0" fontId="7" fillId="2" borderId="15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5" borderId="15" xfId="0" applyFont="1" applyFill="1" applyBorder="1"/>
    <xf numFmtId="0" fontId="4" fillId="2" borderId="15" xfId="0" quotePrefix="1" applyFont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Distribution by Region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BB-43A3-BE2F-2B74BC85FD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BB-43A3-BE2F-2B74BC85FD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BB-43A3-BE2F-2B74BC85FD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BB-43A3-BE2F-2B74BC85FDDB}"/>
              </c:ext>
            </c:extLst>
          </c:dPt>
          <c:cat>
            <c:strRef>
              <c:f>'Customer Distribution'!$L$13:$L$16</c:f>
              <c:strCache>
                <c:ptCount val="4"/>
                <c:pt idx="0">
                  <c:v>HK</c:v>
                </c:pt>
                <c:pt idx="1">
                  <c:v>SG</c:v>
                </c:pt>
                <c:pt idx="2">
                  <c:v>CN</c:v>
                </c:pt>
                <c:pt idx="3">
                  <c:v>TW</c:v>
                </c:pt>
              </c:strCache>
            </c:strRef>
          </c:cat>
          <c:val>
            <c:numRef>
              <c:f>'Customer Distribution'!$M$13:$M$16</c:f>
              <c:numCache>
                <c:formatCode>General</c:formatCode>
                <c:ptCount val="4"/>
                <c:pt idx="0">
                  <c:v>9000</c:v>
                </c:pt>
                <c:pt idx="1">
                  <c:v>4000</c:v>
                </c:pt>
                <c:pt idx="2">
                  <c:v>1500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C-4B16-B0DA-A66BE9815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 Management By Asset</a:t>
            </a:r>
            <a:r>
              <a:rPr lang="en-US" baseline="0"/>
              <a:t> Class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D-4E50-B61A-FC9E1B434D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D-4E50-B61A-FC9E1B434D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ED-4E50-B61A-FC9E1B434D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ED-4E50-B61A-FC9E1B434DC0}"/>
              </c:ext>
            </c:extLst>
          </c:dPt>
          <c:cat>
            <c:strRef>
              <c:f>'Asset Management Overview'!$L$13:$L$16</c:f>
              <c:strCache>
                <c:ptCount val="4"/>
                <c:pt idx="0">
                  <c:v>Equity</c:v>
                </c:pt>
                <c:pt idx="1">
                  <c:v>Fixed Income</c:v>
                </c:pt>
                <c:pt idx="2">
                  <c:v>Structure Product</c:v>
                </c:pt>
                <c:pt idx="3">
                  <c:v>FX</c:v>
                </c:pt>
              </c:strCache>
            </c:strRef>
          </c:cat>
          <c:val>
            <c:numRef>
              <c:f>'Asset Management Overview'!$M$13:$M$16</c:f>
              <c:numCache>
                <c:formatCode>General</c:formatCode>
                <c:ptCount val="4"/>
                <c:pt idx="0">
                  <c:v>8280</c:v>
                </c:pt>
                <c:pt idx="1">
                  <c:v>13620</c:v>
                </c:pt>
                <c:pt idx="2">
                  <c:v>6700</c:v>
                </c:pt>
                <c:pt idx="3">
                  <c:v>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ED-4E50-B61A-FC9E1B434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Account</a:t>
            </a:r>
            <a:r>
              <a:rPr lang="en-US" altLang="zh-CN" baseline="0"/>
              <a:t> Open Date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Trends Report'!$M$11</c:f>
              <c:strCache>
                <c:ptCount val="1"/>
                <c:pt idx="0">
                  <c:v>&gt; 20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'Customer Trends Report'!$N$11</c:f>
              <c:numCache>
                <c:formatCode>General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B-4DB5-9127-2E2F66371961}"/>
            </c:ext>
          </c:extLst>
        </c:ser>
        <c:ser>
          <c:idx val="1"/>
          <c:order val="1"/>
          <c:tx>
            <c:strRef>
              <c:f>'Customer Trends Report'!$M$12</c:f>
              <c:strCache>
                <c:ptCount val="1"/>
                <c:pt idx="0">
                  <c:v>&gt; 10 Years &amp;&amp; &lt; 20Years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'Customer Trends Report'!$N$12</c:f>
              <c:numCache>
                <c:formatCode>General</c:formatCode>
                <c:ptCount val="1"/>
                <c:pt idx="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B-4DB5-9127-2E2F66371961}"/>
            </c:ext>
          </c:extLst>
        </c:ser>
        <c:ser>
          <c:idx val="2"/>
          <c:order val="2"/>
          <c:tx>
            <c:strRef>
              <c:f>'Customer Trends Report'!$M$13</c:f>
              <c:strCache>
                <c:ptCount val="1"/>
                <c:pt idx="0">
                  <c:v>&gt; 5 Years &amp;&amp; &lt; 10 Years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'Customer Trends Report'!$N$13</c:f>
              <c:numCache>
                <c:formatCode>General</c:formatCode>
                <c:ptCount val="1"/>
                <c:pt idx="0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B-4DB5-9127-2E2F66371961}"/>
            </c:ext>
          </c:extLst>
        </c:ser>
        <c:ser>
          <c:idx val="3"/>
          <c:order val="3"/>
          <c:tx>
            <c:strRef>
              <c:f>'Customer Trends Report'!$M$14</c:f>
              <c:strCache>
                <c:ptCount val="1"/>
                <c:pt idx="0">
                  <c:v>&gt; 1 Years &amp;&amp; &lt; 5 Years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'Customer Trends Report'!$N$14</c:f>
              <c:numCache>
                <c:formatCode>General</c:formatCode>
                <c:ptCount val="1"/>
                <c:pt idx="0">
                  <c:v>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3B-4DB5-9127-2E2F66371961}"/>
            </c:ext>
          </c:extLst>
        </c:ser>
        <c:ser>
          <c:idx val="4"/>
          <c:order val="4"/>
          <c:tx>
            <c:strRef>
              <c:f>'Customer Trends Report'!$M$15</c:f>
              <c:strCache>
                <c:ptCount val="1"/>
                <c:pt idx="0">
                  <c:v>&lt; 1 Years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'Customer Trends Report'!$N$15</c:f>
              <c:numCache>
                <c:formatCode>General</c:formatCode>
                <c:ptCount val="1"/>
                <c:pt idx="0">
                  <c:v>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3B-4DB5-9127-2E2F66371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95576"/>
        <c:axId val="554995896"/>
      </c:barChart>
      <c:catAx>
        <c:axId val="55499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995896"/>
        <c:crosses val="autoZero"/>
        <c:auto val="1"/>
        <c:lblAlgn val="ctr"/>
        <c:lblOffset val="100"/>
        <c:noMultiLvlLbl val="0"/>
      </c:catAx>
      <c:valAx>
        <c:axId val="55499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99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Asset</a:t>
            </a:r>
            <a:r>
              <a:rPr lang="en-US" altLang="zh-CN" baseline="0"/>
              <a:t> Allocation(USD)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'Customer Position'!$H$50:$K$50</c:f>
              <c:strCache>
                <c:ptCount val="4"/>
                <c:pt idx="0">
                  <c:v>Equity</c:v>
                </c:pt>
                <c:pt idx="1">
                  <c:v>Fixed Income</c:v>
                </c:pt>
                <c:pt idx="2">
                  <c:v>FX</c:v>
                </c:pt>
                <c:pt idx="3">
                  <c:v>Structure Product</c:v>
                </c:pt>
              </c:strCache>
            </c:strRef>
          </c:cat>
          <c:val>
            <c:numRef>
              <c:f>'Customer Position'!$H$51:$K$51</c:f>
              <c:numCache>
                <c:formatCode>General</c:formatCode>
                <c:ptCount val="4"/>
                <c:pt idx="0">
                  <c:v>7790000</c:v>
                </c:pt>
                <c:pt idx="1">
                  <c:v>2340000</c:v>
                </c:pt>
                <c:pt idx="2">
                  <c:v>50000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8-4969-BA74-A128D990E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By Currency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10-4D94-9828-A7C8E5E5EC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10-4D94-9828-A7C8E5E5EC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10-4D94-9828-A7C8E5E5EC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10-4D94-9828-A7C8E5E5ECD0}"/>
              </c:ext>
            </c:extLst>
          </c:dPt>
          <c:cat>
            <c:strRef>
              <c:f>'Customer Position'!$H$50:$K$50</c:f>
              <c:strCache>
                <c:ptCount val="4"/>
                <c:pt idx="0">
                  <c:v>Equity</c:v>
                </c:pt>
                <c:pt idx="1">
                  <c:v>Fixed Income</c:v>
                </c:pt>
                <c:pt idx="2">
                  <c:v>FX</c:v>
                </c:pt>
                <c:pt idx="3">
                  <c:v>Structure Product</c:v>
                </c:pt>
              </c:strCache>
            </c:strRef>
          </c:cat>
          <c:val>
            <c:numRef>
              <c:f>'Customer Position'!$H$51:$K$51</c:f>
              <c:numCache>
                <c:formatCode>General</c:formatCode>
                <c:ptCount val="4"/>
                <c:pt idx="0">
                  <c:v>7790000</c:v>
                </c:pt>
                <c:pt idx="1">
                  <c:v>2340000</c:v>
                </c:pt>
                <c:pt idx="2">
                  <c:v>50000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8-4969-BA74-A128D990E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8</xdr:row>
      <xdr:rowOff>69850</xdr:rowOff>
    </xdr:from>
    <xdr:to>
      <xdr:col>12</xdr:col>
      <xdr:colOff>0</xdr:colOff>
      <xdr:row>8</xdr:row>
      <xdr:rowOff>82550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82356545-2307-4DAF-BE73-BFEC1A2C3E45}"/>
            </a:ext>
          </a:extLst>
        </xdr:cNvPr>
        <xdr:cNvCxnSpPr/>
      </xdr:nvCxnSpPr>
      <xdr:spPr>
        <a:xfrm flipV="1">
          <a:off x="4686300" y="1511300"/>
          <a:ext cx="33274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469900</xdr:colOff>
      <xdr:row>8</xdr:row>
      <xdr:rowOff>76200</xdr:rowOff>
    </xdr:from>
    <xdr:to>
      <xdr:col>7</xdr:col>
      <xdr:colOff>615950</xdr:colOff>
      <xdr:row>9</xdr:row>
      <xdr:rowOff>25400</xdr:rowOff>
    </xdr:to>
    <xdr:sp macro="" textlink="">
      <xdr:nvSpPr>
        <xdr:cNvPr id="6" name="等腰三角形 5">
          <a:extLst>
            <a:ext uri="{FF2B5EF4-FFF2-40B4-BE49-F238E27FC236}">
              <a16:creationId xmlns:a16="http://schemas.microsoft.com/office/drawing/2014/main" id="{DDE8A9A5-54CC-40BF-BEFB-403ACAE9B5D7}"/>
            </a:ext>
          </a:extLst>
        </xdr:cNvPr>
        <xdr:cNvSpPr/>
      </xdr:nvSpPr>
      <xdr:spPr>
        <a:xfrm>
          <a:off x="5092700" y="1517650"/>
          <a:ext cx="146050" cy="127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12700</xdr:colOff>
      <xdr:row>11</xdr:row>
      <xdr:rowOff>53975</xdr:rowOff>
    </xdr:from>
    <xdr:to>
      <xdr:col>10</xdr:col>
      <xdr:colOff>520700</xdr:colOff>
      <xdr:row>20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972670A-ADE2-4349-8812-163025D88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9</xdr:row>
      <xdr:rowOff>152400</xdr:rowOff>
    </xdr:from>
    <xdr:to>
      <xdr:col>6</xdr:col>
      <xdr:colOff>622300</xdr:colOff>
      <xdr:row>11</xdr:row>
      <xdr:rowOff>69850</xdr:rowOff>
    </xdr:to>
    <xdr:sp macro="" textlink="">
      <xdr:nvSpPr>
        <xdr:cNvPr id="11" name="矩形: 圆角 10">
          <a:extLst>
            <a:ext uri="{FF2B5EF4-FFF2-40B4-BE49-F238E27FC236}">
              <a16:creationId xmlns:a16="http://schemas.microsoft.com/office/drawing/2014/main" id="{FE3AF947-B121-44FF-A1F1-DC3483AF74C5}"/>
            </a:ext>
          </a:extLst>
        </xdr:cNvPr>
        <xdr:cNvSpPr/>
      </xdr:nvSpPr>
      <xdr:spPr>
        <a:xfrm>
          <a:off x="3968750" y="1771650"/>
          <a:ext cx="615950" cy="2730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Region</a:t>
          </a:r>
          <a:endParaRPr lang="zh-CN" altLang="en-US" sz="1100"/>
        </a:p>
      </xdr:txBody>
    </xdr:sp>
    <xdr:clientData/>
  </xdr:twoCellAnchor>
  <xdr:twoCellAnchor>
    <xdr:from>
      <xdr:col>6</xdr:col>
      <xdr:colOff>628650</xdr:colOff>
      <xdr:row>9</xdr:row>
      <xdr:rowOff>158750</xdr:rowOff>
    </xdr:from>
    <xdr:to>
      <xdr:col>7</xdr:col>
      <xdr:colOff>514350</xdr:colOff>
      <xdr:row>11</xdr:row>
      <xdr:rowOff>76200</xdr:rowOff>
    </xdr:to>
    <xdr:sp macro="" textlink="">
      <xdr:nvSpPr>
        <xdr:cNvPr id="12" name="矩形: 圆角 11">
          <a:extLst>
            <a:ext uri="{FF2B5EF4-FFF2-40B4-BE49-F238E27FC236}">
              <a16:creationId xmlns:a16="http://schemas.microsoft.com/office/drawing/2014/main" id="{A25A435A-DE06-4B32-885A-E472FEC6377E}"/>
            </a:ext>
          </a:extLst>
        </xdr:cNvPr>
        <xdr:cNvSpPr/>
      </xdr:nvSpPr>
      <xdr:spPr>
        <a:xfrm>
          <a:off x="4591050" y="1778000"/>
          <a:ext cx="546100" cy="273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Type</a:t>
          </a:r>
          <a:endParaRPr lang="zh-CN" altLang="en-US" sz="1100"/>
        </a:p>
      </xdr:txBody>
    </xdr:sp>
    <xdr:clientData/>
  </xdr:twoCellAnchor>
  <xdr:twoCellAnchor>
    <xdr:from>
      <xdr:col>7</xdr:col>
      <xdr:colOff>520700</xdr:colOff>
      <xdr:row>9</xdr:row>
      <xdr:rowOff>158750</xdr:rowOff>
    </xdr:from>
    <xdr:to>
      <xdr:col>9</xdr:col>
      <xdr:colOff>152400</xdr:colOff>
      <xdr:row>11</xdr:row>
      <xdr:rowOff>76200</xdr:rowOff>
    </xdr:to>
    <xdr:sp macro="" textlink="">
      <xdr:nvSpPr>
        <xdr:cNvPr id="13" name="矩形: 圆角 12">
          <a:extLst>
            <a:ext uri="{FF2B5EF4-FFF2-40B4-BE49-F238E27FC236}">
              <a16:creationId xmlns:a16="http://schemas.microsoft.com/office/drawing/2014/main" id="{DCB9B583-280C-45B3-9E3C-52198B94D5A3}"/>
            </a:ext>
          </a:extLst>
        </xdr:cNvPr>
        <xdr:cNvSpPr/>
      </xdr:nvSpPr>
      <xdr:spPr>
        <a:xfrm>
          <a:off x="5143500" y="1778000"/>
          <a:ext cx="1041400" cy="273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Booking</a:t>
          </a:r>
          <a:r>
            <a:rPr lang="en-US" altLang="zh-CN" sz="1100" baseline="0"/>
            <a:t> Entity</a:t>
          </a:r>
          <a:endParaRPr lang="zh-CN" altLang="en-US" sz="1100"/>
        </a:p>
      </xdr:txBody>
    </xdr:sp>
    <xdr:clientData/>
  </xdr:twoCellAnchor>
  <xdr:twoCellAnchor>
    <xdr:from>
      <xdr:col>9</xdr:col>
      <xdr:colOff>152400</xdr:colOff>
      <xdr:row>9</xdr:row>
      <xdr:rowOff>165100</xdr:rowOff>
    </xdr:from>
    <xdr:to>
      <xdr:col>10</xdr:col>
      <xdr:colOff>38100</xdr:colOff>
      <xdr:row>11</xdr:row>
      <xdr:rowOff>82550</xdr:rowOff>
    </xdr:to>
    <xdr:sp macro="" textlink="">
      <xdr:nvSpPr>
        <xdr:cNvPr id="14" name="矩形: 圆角 13">
          <a:extLst>
            <a:ext uri="{FF2B5EF4-FFF2-40B4-BE49-F238E27FC236}">
              <a16:creationId xmlns:a16="http://schemas.microsoft.com/office/drawing/2014/main" id="{56E5ED5E-9717-4523-A560-6D6C9EE2CDB8}"/>
            </a:ext>
          </a:extLst>
        </xdr:cNvPr>
        <xdr:cNvSpPr/>
      </xdr:nvSpPr>
      <xdr:spPr>
        <a:xfrm>
          <a:off x="6184900" y="1784350"/>
          <a:ext cx="546100" cy="273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Age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11</xdr:row>
      <xdr:rowOff>53975</xdr:rowOff>
    </xdr:from>
    <xdr:to>
      <xdr:col>10</xdr:col>
      <xdr:colOff>520700</xdr:colOff>
      <xdr:row>20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A1827CE-928C-439F-B4C6-8338A5134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9</xdr:row>
      <xdr:rowOff>152400</xdr:rowOff>
    </xdr:from>
    <xdr:to>
      <xdr:col>7</xdr:col>
      <xdr:colOff>241300</xdr:colOff>
      <xdr:row>11</xdr:row>
      <xdr:rowOff>69850</xdr:rowOff>
    </xdr:to>
    <xdr:sp macro="" textlink="">
      <xdr:nvSpPr>
        <xdr:cNvPr id="5" name="矩形: 圆角 4">
          <a:extLst>
            <a:ext uri="{FF2B5EF4-FFF2-40B4-BE49-F238E27FC236}">
              <a16:creationId xmlns:a16="http://schemas.microsoft.com/office/drawing/2014/main" id="{92FCC156-8AF7-4781-9184-BEAD64A4C528}"/>
            </a:ext>
          </a:extLst>
        </xdr:cNvPr>
        <xdr:cNvSpPr/>
      </xdr:nvSpPr>
      <xdr:spPr>
        <a:xfrm>
          <a:off x="3968750" y="1771650"/>
          <a:ext cx="895350" cy="2730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Asset Class</a:t>
          </a:r>
          <a:endParaRPr lang="zh-CN" altLang="en-US" sz="1100"/>
        </a:p>
      </xdr:txBody>
    </xdr:sp>
    <xdr:clientData/>
  </xdr:twoCellAnchor>
  <xdr:twoCellAnchor>
    <xdr:from>
      <xdr:col>7</xdr:col>
      <xdr:colOff>254000</xdr:colOff>
      <xdr:row>9</xdr:row>
      <xdr:rowOff>158750</xdr:rowOff>
    </xdr:from>
    <xdr:to>
      <xdr:col>8</xdr:col>
      <xdr:colOff>260350</xdr:colOff>
      <xdr:row>11</xdr:row>
      <xdr:rowOff>76200</xdr:rowOff>
    </xdr:to>
    <xdr:sp macro="" textlink="">
      <xdr:nvSpPr>
        <xdr:cNvPr id="9" name="矩形: 圆角 8">
          <a:extLst>
            <a:ext uri="{FF2B5EF4-FFF2-40B4-BE49-F238E27FC236}">
              <a16:creationId xmlns:a16="http://schemas.microsoft.com/office/drawing/2014/main" id="{7F440464-45AA-433A-9390-31951F91EE10}"/>
            </a:ext>
          </a:extLst>
        </xdr:cNvPr>
        <xdr:cNvSpPr/>
      </xdr:nvSpPr>
      <xdr:spPr>
        <a:xfrm>
          <a:off x="4959350" y="1778000"/>
          <a:ext cx="723900" cy="27305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Region</a:t>
          </a:r>
          <a:endParaRPr lang="zh-CN" altLang="en-US" sz="1100"/>
        </a:p>
      </xdr:txBody>
    </xdr:sp>
    <xdr:clientData/>
  </xdr:twoCellAnchor>
  <xdr:twoCellAnchor>
    <xdr:from>
      <xdr:col>8</xdr:col>
      <xdr:colOff>266700</xdr:colOff>
      <xdr:row>9</xdr:row>
      <xdr:rowOff>158750</xdr:rowOff>
    </xdr:from>
    <xdr:to>
      <xdr:col>9</xdr:col>
      <xdr:colOff>298450</xdr:colOff>
      <xdr:row>11</xdr:row>
      <xdr:rowOff>76200</xdr:rowOff>
    </xdr:to>
    <xdr:sp macro="" textlink="">
      <xdr:nvSpPr>
        <xdr:cNvPr id="10" name="矩形: 圆角 9">
          <a:extLst>
            <a:ext uri="{FF2B5EF4-FFF2-40B4-BE49-F238E27FC236}">
              <a16:creationId xmlns:a16="http://schemas.microsoft.com/office/drawing/2014/main" id="{991E8778-8694-4478-AFD4-066AF5C547DD}"/>
            </a:ext>
          </a:extLst>
        </xdr:cNvPr>
        <xdr:cNvSpPr/>
      </xdr:nvSpPr>
      <xdr:spPr>
        <a:xfrm>
          <a:off x="5689600" y="1778000"/>
          <a:ext cx="723900" cy="27305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Currency</a:t>
          </a:r>
          <a:endParaRPr lang="zh-CN" altLang="en-US" sz="1100"/>
        </a:p>
      </xdr:txBody>
    </xdr:sp>
    <xdr:clientData/>
  </xdr:twoCellAnchor>
  <xdr:twoCellAnchor>
    <xdr:from>
      <xdr:col>9</xdr:col>
      <xdr:colOff>304800</xdr:colOff>
      <xdr:row>9</xdr:row>
      <xdr:rowOff>165100</xdr:rowOff>
    </xdr:from>
    <xdr:to>
      <xdr:col>10</xdr:col>
      <xdr:colOff>368300</xdr:colOff>
      <xdr:row>11</xdr:row>
      <xdr:rowOff>82550</xdr:rowOff>
    </xdr:to>
    <xdr:sp macro="" textlink="">
      <xdr:nvSpPr>
        <xdr:cNvPr id="11" name="矩形: 圆角 10">
          <a:extLst>
            <a:ext uri="{FF2B5EF4-FFF2-40B4-BE49-F238E27FC236}">
              <a16:creationId xmlns:a16="http://schemas.microsoft.com/office/drawing/2014/main" id="{67A3AA67-F0DD-4982-8CEE-B2FB7065739D}"/>
            </a:ext>
          </a:extLst>
        </xdr:cNvPr>
        <xdr:cNvSpPr/>
      </xdr:nvSpPr>
      <xdr:spPr>
        <a:xfrm>
          <a:off x="6419850" y="1784350"/>
          <a:ext cx="723900" cy="27305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Industry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6</xdr:row>
      <xdr:rowOff>41275</xdr:rowOff>
    </xdr:from>
    <xdr:to>
      <xdr:col>11</xdr:col>
      <xdr:colOff>946150</xdr:colOff>
      <xdr:row>19</xdr:row>
      <xdr:rowOff>44450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B5E08E-DEF7-4DDA-AFD9-A20E9BF6F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952500</xdr:colOff>
      <xdr:row>5</xdr:row>
      <xdr:rowOff>171450</xdr:rowOff>
    </xdr:from>
    <xdr:to>
      <xdr:col>8</xdr:col>
      <xdr:colOff>838200</xdr:colOff>
      <xdr:row>7</xdr:row>
      <xdr:rowOff>50800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E056EF04-D605-44E0-A17C-C0BD8C0CBD2F}"/>
            </a:ext>
          </a:extLst>
        </xdr:cNvPr>
        <xdr:cNvSpPr/>
      </xdr:nvSpPr>
      <xdr:spPr>
        <a:xfrm>
          <a:off x="4914900" y="1073150"/>
          <a:ext cx="1943100" cy="2349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50800</xdr:colOff>
      <xdr:row>5</xdr:row>
      <xdr:rowOff>133350</xdr:rowOff>
    </xdr:from>
    <xdr:to>
      <xdr:col>9</xdr:col>
      <xdr:colOff>666750</xdr:colOff>
      <xdr:row>7</xdr:row>
      <xdr:rowOff>69850</xdr:rowOff>
    </xdr:to>
    <xdr:sp macro="" textlink="">
      <xdr:nvSpPr>
        <xdr:cNvPr id="8" name="矩形: 圆角 7">
          <a:extLst>
            <a:ext uri="{FF2B5EF4-FFF2-40B4-BE49-F238E27FC236}">
              <a16:creationId xmlns:a16="http://schemas.microsoft.com/office/drawing/2014/main" id="{DE230263-7232-4DFA-B5F9-B909F3590BDD}"/>
            </a:ext>
          </a:extLst>
        </xdr:cNvPr>
        <xdr:cNvSpPr/>
      </xdr:nvSpPr>
      <xdr:spPr>
        <a:xfrm>
          <a:off x="7181850" y="1035050"/>
          <a:ext cx="615950" cy="292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Search</a:t>
          </a:r>
          <a:endParaRPr lang="zh-CN" altLang="en-US" sz="1100"/>
        </a:p>
      </xdr:txBody>
    </xdr:sp>
    <xdr:clientData/>
  </xdr:twoCellAnchor>
  <xdr:twoCellAnchor>
    <xdr:from>
      <xdr:col>13</xdr:col>
      <xdr:colOff>226785</xdr:colOff>
      <xdr:row>28</xdr:row>
      <xdr:rowOff>0</xdr:rowOff>
    </xdr:from>
    <xdr:to>
      <xdr:col>13</xdr:col>
      <xdr:colOff>1351642</xdr:colOff>
      <xdr:row>29</xdr:row>
      <xdr:rowOff>145143</xdr:rowOff>
    </xdr:to>
    <xdr:sp macro="" textlink="">
      <xdr:nvSpPr>
        <xdr:cNvPr id="11" name="矩形: 圆角 10">
          <a:extLst>
            <a:ext uri="{FF2B5EF4-FFF2-40B4-BE49-F238E27FC236}">
              <a16:creationId xmlns:a16="http://schemas.microsoft.com/office/drawing/2014/main" id="{211F86C6-AAFB-4EFA-A157-20C388012A59}"/>
            </a:ext>
          </a:extLst>
        </xdr:cNvPr>
        <xdr:cNvSpPr/>
      </xdr:nvSpPr>
      <xdr:spPr>
        <a:xfrm>
          <a:off x="11901714" y="4717143"/>
          <a:ext cx="1124857" cy="32657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 b="1"/>
            <a:t>Save As PDF</a:t>
          </a:r>
          <a:endParaRPr lang="zh-CN" altLang="en-US" sz="1100" b="1"/>
        </a:p>
      </xdr:txBody>
    </xdr:sp>
    <xdr:clientData/>
  </xdr:twoCellAnchor>
  <xdr:twoCellAnchor>
    <xdr:from>
      <xdr:col>6</xdr:col>
      <xdr:colOff>961569</xdr:colOff>
      <xdr:row>53</xdr:row>
      <xdr:rowOff>25400</xdr:rowOff>
    </xdr:from>
    <xdr:to>
      <xdr:col>8</xdr:col>
      <xdr:colOff>937076</xdr:colOff>
      <xdr:row>61</xdr:row>
      <xdr:rowOff>117929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A49CB7-FBDF-4B2A-8700-A81748728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734784</xdr:colOff>
      <xdr:row>53</xdr:row>
      <xdr:rowOff>43542</xdr:rowOff>
    </xdr:from>
    <xdr:to>
      <xdr:col>12</xdr:col>
      <xdr:colOff>247648</xdr:colOff>
      <xdr:row>61</xdr:row>
      <xdr:rowOff>136071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1A1A14A-E384-48BD-8BD7-C1199E712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660081</xdr:colOff>
      <xdr:row>20</xdr:row>
      <xdr:rowOff>99787</xdr:rowOff>
    </xdr:from>
    <xdr:to>
      <xdr:col>11</xdr:col>
      <xdr:colOff>527744</xdr:colOff>
      <xdr:row>22</xdr:row>
      <xdr:rowOff>52827</xdr:rowOff>
    </xdr:to>
    <xdr:sp macro="" textlink="">
      <xdr:nvSpPr>
        <xdr:cNvPr id="3" name="矩形: 圆角 2">
          <a:extLst>
            <a:ext uri="{FF2B5EF4-FFF2-40B4-BE49-F238E27FC236}">
              <a16:creationId xmlns:a16="http://schemas.microsoft.com/office/drawing/2014/main" id="{22ACD339-5494-4ABB-8271-811B82420892}"/>
            </a:ext>
          </a:extLst>
        </xdr:cNvPr>
        <xdr:cNvSpPr/>
      </xdr:nvSpPr>
      <xdr:spPr>
        <a:xfrm>
          <a:off x="7608795" y="3728358"/>
          <a:ext cx="693163" cy="31589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Submit</a:t>
          </a:r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9899</xdr:colOff>
      <xdr:row>8</xdr:row>
      <xdr:rowOff>154214</xdr:rowOff>
    </xdr:from>
    <xdr:to>
      <xdr:col>10</xdr:col>
      <xdr:colOff>681185</xdr:colOff>
      <xdr:row>10</xdr:row>
      <xdr:rowOff>81642</xdr:rowOff>
    </xdr:to>
    <xdr:sp macro="" textlink="">
      <xdr:nvSpPr>
        <xdr:cNvPr id="3" name="矩形: 圆角 2">
          <a:extLst>
            <a:ext uri="{FF2B5EF4-FFF2-40B4-BE49-F238E27FC236}">
              <a16:creationId xmlns:a16="http://schemas.microsoft.com/office/drawing/2014/main" id="{387D0202-FC14-414D-854A-852FCFF1D40C}"/>
            </a:ext>
          </a:extLst>
        </xdr:cNvPr>
        <xdr:cNvSpPr/>
      </xdr:nvSpPr>
      <xdr:spPr>
        <a:xfrm>
          <a:off x="4616535" y="1562759"/>
          <a:ext cx="3384468" cy="27379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Notes</a:t>
          </a:r>
          <a:endParaRPr lang="zh-CN" altLang="en-US" sz="1100"/>
        </a:p>
      </xdr:txBody>
    </xdr:sp>
    <xdr:clientData/>
  </xdr:twoCellAnchor>
  <xdr:twoCellAnchor>
    <xdr:from>
      <xdr:col>10</xdr:col>
      <xdr:colOff>426358</xdr:colOff>
      <xdr:row>9</xdr:row>
      <xdr:rowOff>18143</xdr:rowOff>
    </xdr:from>
    <xdr:to>
      <xdr:col>10</xdr:col>
      <xdr:colOff>780143</xdr:colOff>
      <xdr:row>10</xdr:row>
      <xdr:rowOff>36286</xdr:rowOff>
    </xdr:to>
    <xdr:sp macro="" textlink="">
      <xdr:nvSpPr>
        <xdr:cNvPr id="4" name="箭头: 下 3">
          <a:extLst>
            <a:ext uri="{FF2B5EF4-FFF2-40B4-BE49-F238E27FC236}">
              <a16:creationId xmlns:a16="http://schemas.microsoft.com/office/drawing/2014/main" id="{5148B440-4ABA-49BA-96EB-E455B9039195}"/>
            </a:ext>
          </a:extLst>
        </xdr:cNvPr>
        <xdr:cNvSpPr/>
      </xdr:nvSpPr>
      <xdr:spPr>
        <a:xfrm>
          <a:off x="7375072" y="1651000"/>
          <a:ext cx="353785" cy="199572"/>
        </a:xfrm>
        <a:prstGeom prst="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689430</xdr:colOff>
      <xdr:row>8</xdr:row>
      <xdr:rowOff>166006</xdr:rowOff>
    </xdr:from>
    <xdr:to>
      <xdr:col>14</xdr:col>
      <xdr:colOff>553358</xdr:colOff>
      <xdr:row>10</xdr:row>
      <xdr:rowOff>127000</xdr:rowOff>
    </xdr:to>
    <xdr:sp macro="" textlink="">
      <xdr:nvSpPr>
        <xdr:cNvPr id="5" name="矩形: 圆角 4">
          <a:extLst>
            <a:ext uri="{FF2B5EF4-FFF2-40B4-BE49-F238E27FC236}">
              <a16:creationId xmlns:a16="http://schemas.microsoft.com/office/drawing/2014/main" id="{2F6141AD-3766-4AC9-95EF-6F65E25ECD1C}"/>
            </a:ext>
          </a:extLst>
        </xdr:cNvPr>
        <xdr:cNvSpPr/>
      </xdr:nvSpPr>
      <xdr:spPr>
        <a:xfrm>
          <a:off x="10713359" y="1617435"/>
          <a:ext cx="943428" cy="32385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="1"/>
            <a:t>Quote</a:t>
          </a:r>
          <a:r>
            <a:rPr lang="en-US" altLang="zh-CN" sz="1100" b="1" baseline="0"/>
            <a:t> Rate</a:t>
          </a:r>
          <a:endParaRPr lang="zh-CN" altLang="en-US" sz="11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99787</xdr:colOff>
      <xdr:row>2</xdr:row>
      <xdr:rowOff>136071</xdr:rowOff>
    </xdr:from>
    <xdr:to>
      <xdr:col>24</xdr:col>
      <xdr:colOff>535215</xdr:colOff>
      <xdr:row>4</xdr:row>
      <xdr:rowOff>136071</xdr:rowOff>
    </xdr:to>
    <xdr:sp macro="" textlink="">
      <xdr:nvSpPr>
        <xdr:cNvPr id="8" name="矩形: 圆角 7">
          <a:extLst>
            <a:ext uri="{FF2B5EF4-FFF2-40B4-BE49-F238E27FC236}">
              <a16:creationId xmlns:a16="http://schemas.microsoft.com/office/drawing/2014/main" id="{906AC792-D364-4A9D-8345-D63F2F08884B}"/>
            </a:ext>
          </a:extLst>
        </xdr:cNvPr>
        <xdr:cNvSpPr/>
      </xdr:nvSpPr>
      <xdr:spPr>
        <a:xfrm>
          <a:off x="14006287" y="498928"/>
          <a:ext cx="435428" cy="362857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>
              <a:solidFill>
                <a:srgbClr val="FF0000"/>
              </a:solidFill>
            </a:rPr>
            <a:t>7</a:t>
          </a:r>
          <a:endParaRPr lang="zh-CN" alt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235858</xdr:colOff>
      <xdr:row>4</xdr:row>
      <xdr:rowOff>90714</xdr:rowOff>
    </xdr:from>
    <xdr:to>
      <xdr:col>24</xdr:col>
      <xdr:colOff>9072</xdr:colOff>
      <xdr:row>6</xdr:row>
      <xdr:rowOff>136071</xdr:rowOff>
    </xdr:to>
    <xdr:sp macro="" textlink="">
      <xdr:nvSpPr>
        <xdr:cNvPr id="6" name="笑脸 5">
          <a:extLst>
            <a:ext uri="{FF2B5EF4-FFF2-40B4-BE49-F238E27FC236}">
              <a16:creationId xmlns:a16="http://schemas.microsoft.com/office/drawing/2014/main" id="{CF0B1337-4264-4DDD-B733-A0B68DA2DC3B}"/>
            </a:ext>
          </a:extLst>
        </xdr:cNvPr>
        <xdr:cNvSpPr/>
      </xdr:nvSpPr>
      <xdr:spPr>
        <a:xfrm>
          <a:off x="13480144" y="816428"/>
          <a:ext cx="435428" cy="408214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181429</xdr:colOff>
      <xdr:row>10</xdr:row>
      <xdr:rowOff>99786</xdr:rowOff>
    </xdr:from>
    <xdr:to>
      <xdr:col>16</xdr:col>
      <xdr:colOff>99786</xdr:colOff>
      <xdr:row>14</xdr:row>
      <xdr:rowOff>172357</xdr:rowOff>
    </xdr:to>
    <xdr:sp macro="" textlink="">
      <xdr:nvSpPr>
        <xdr:cNvPr id="9" name="矩形: 圆角 8">
          <a:extLst>
            <a:ext uri="{FF2B5EF4-FFF2-40B4-BE49-F238E27FC236}">
              <a16:creationId xmlns:a16="http://schemas.microsoft.com/office/drawing/2014/main" id="{286B0CD7-25A1-47CD-B5FC-DA5F7C0D3CA9}"/>
            </a:ext>
          </a:extLst>
        </xdr:cNvPr>
        <xdr:cNvSpPr/>
      </xdr:nvSpPr>
      <xdr:spPr>
        <a:xfrm>
          <a:off x="8128000" y="1914072"/>
          <a:ext cx="1905000" cy="7982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/>
            <a:t>GPB</a:t>
          </a:r>
        </a:p>
        <a:p>
          <a:pPr algn="ctr"/>
          <a:r>
            <a:rPr lang="en-US" altLang="zh-CN" sz="1100"/>
            <a:t>AUM:</a:t>
          </a:r>
          <a:r>
            <a:rPr lang="en-US" altLang="zh-CN" sz="1100" baseline="0"/>
            <a:t> $55bn</a:t>
          </a:r>
        </a:p>
        <a:p>
          <a:pPr algn="ctr"/>
          <a:r>
            <a:rPr lang="en-US" altLang="zh-CN" sz="1100" baseline="0"/>
            <a:t>Client#: 100,000 </a:t>
          </a:r>
        </a:p>
        <a:p>
          <a:pPr algn="ctr"/>
          <a:endParaRPr lang="zh-CN" altLang="en-US" sz="1400"/>
        </a:p>
      </xdr:txBody>
    </xdr:sp>
    <xdr:clientData/>
  </xdr:twoCellAnchor>
  <xdr:twoCellAnchor>
    <xdr:from>
      <xdr:col>10</xdr:col>
      <xdr:colOff>215900</xdr:colOff>
      <xdr:row>17</xdr:row>
      <xdr:rowOff>79828</xdr:rowOff>
    </xdr:from>
    <xdr:to>
      <xdr:col>13</xdr:col>
      <xdr:colOff>134258</xdr:colOff>
      <xdr:row>21</xdr:row>
      <xdr:rowOff>152399</xdr:rowOff>
    </xdr:to>
    <xdr:sp macro="" textlink="">
      <xdr:nvSpPr>
        <xdr:cNvPr id="11" name="矩形: 圆角 10">
          <a:extLst>
            <a:ext uri="{FF2B5EF4-FFF2-40B4-BE49-F238E27FC236}">
              <a16:creationId xmlns:a16="http://schemas.microsoft.com/office/drawing/2014/main" id="{AE14ED75-9FF2-484D-82BD-191C2223609E}"/>
            </a:ext>
          </a:extLst>
        </xdr:cNvPr>
        <xdr:cNvSpPr/>
      </xdr:nvSpPr>
      <xdr:spPr>
        <a:xfrm>
          <a:off x="6175829" y="3164114"/>
          <a:ext cx="1905000" cy="7982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/>
            <a:t>HK</a:t>
          </a:r>
        </a:p>
        <a:p>
          <a:pPr algn="ctr"/>
          <a:r>
            <a:rPr lang="en-US" altLang="zh-CN" sz="1100"/>
            <a:t>AUM:</a:t>
          </a:r>
          <a:r>
            <a:rPr lang="en-US" altLang="zh-CN" sz="1100" baseline="0"/>
            <a:t> $45bn</a:t>
          </a:r>
        </a:p>
        <a:p>
          <a:pPr algn="ctr"/>
          <a:r>
            <a:rPr lang="en-US" altLang="zh-CN" sz="1100" baseline="0"/>
            <a:t>Client#: 70,000 </a:t>
          </a:r>
        </a:p>
        <a:p>
          <a:pPr algn="ctr"/>
          <a:endParaRPr lang="zh-CN" altLang="en-US" sz="1400"/>
        </a:p>
      </xdr:txBody>
    </xdr:sp>
    <xdr:clientData/>
  </xdr:twoCellAnchor>
  <xdr:twoCellAnchor>
    <xdr:from>
      <xdr:col>16</xdr:col>
      <xdr:colOff>268515</xdr:colOff>
      <xdr:row>17</xdr:row>
      <xdr:rowOff>87086</xdr:rowOff>
    </xdr:from>
    <xdr:to>
      <xdr:col>19</xdr:col>
      <xdr:colOff>186872</xdr:colOff>
      <xdr:row>21</xdr:row>
      <xdr:rowOff>159657</xdr:rowOff>
    </xdr:to>
    <xdr:sp macro="" textlink="">
      <xdr:nvSpPr>
        <xdr:cNvPr id="12" name="矩形: 圆角 11">
          <a:extLst>
            <a:ext uri="{FF2B5EF4-FFF2-40B4-BE49-F238E27FC236}">
              <a16:creationId xmlns:a16="http://schemas.microsoft.com/office/drawing/2014/main" id="{0C8D8072-D4A7-448D-B656-C5991BF39FBB}"/>
            </a:ext>
          </a:extLst>
        </xdr:cNvPr>
        <xdr:cNvSpPr/>
      </xdr:nvSpPr>
      <xdr:spPr>
        <a:xfrm>
          <a:off x="10201729" y="3171372"/>
          <a:ext cx="1905000" cy="7982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/>
            <a:t>SG</a:t>
          </a:r>
        </a:p>
        <a:p>
          <a:pPr algn="ctr"/>
          <a:r>
            <a:rPr lang="en-US" altLang="zh-CN" sz="1100"/>
            <a:t>AUM:</a:t>
          </a:r>
          <a:r>
            <a:rPr lang="en-US" altLang="zh-CN" sz="1100" baseline="0"/>
            <a:t> $10bn</a:t>
          </a:r>
        </a:p>
        <a:p>
          <a:pPr algn="ctr"/>
          <a:r>
            <a:rPr lang="en-US" altLang="zh-CN" sz="1100" baseline="0"/>
            <a:t>Client#: 30,000 </a:t>
          </a:r>
        </a:p>
        <a:p>
          <a:pPr algn="ctr"/>
          <a:endParaRPr lang="zh-CN" altLang="en-US" sz="1400"/>
        </a:p>
      </xdr:txBody>
    </xdr:sp>
    <xdr:clientData/>
  </xdr:twoCellAnchor>
  <xdr:twoCellAnchor>
    <xdr:from>
      <xdr:col>8</xdr:col>
      <xdr:colOff>371928</xdr:colOff>
      <xdr:row>25</xdr:row>
      <xdr:rowOff>132443</xdr:rowOff>
    </xdr:from>
    <xdr:to>
      <xdr:col>10</xdr:col>
      <xdr:colOff>607784</xdr:colOff>
      <xdr:row>30</xdr:row>
      <xdr:rowOff>5442</xdr:rowOff>
    </xdr:to>
    <xdr:sp macro="" textlink="">
      <xdr:nvSpPr>
        <xdr:cNvPr id="13" name="矩形: 圆角 12">
          <a:extLst>
            <a:ext uri="{FF2B5EF4-FFF2-40B4-BE49-F238E27FC236}">
              <a16:creationId xmlns:a16="http://schemas.microsoft.com/office/drawing/2014/main" id="{411E94A1-20A4-4BFA-9EB4-5B793667E994}"/>
            </a:ext>
          </a:extLst>
        </xdr:cNvPr>
        <xdr:cNvSpPr/>
      </xdr:nvSpPr>
      <xdr:spPr>
        <a:xfrm>
          <a:off x="5669642" y="4668157"/>
          <a:ext cx="1560285" cy="7982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/>
            <a:t>HK Team1</a:t>
          </a:r>
        </a:p>
        <a:p>
          <a:pPr algn="ctr"/>
          <a:r>
            <a:rPr lang="en-US" altLang="zh-CN" sz="1100"/>
            <a:t>AUM:</a:t>
          </a:r>
          <a:r>
            <a:rPr lang="en-US" altLang="zh-CN" sz="1100" baseline="0"/>
            <a:t> $35bn</a:t>
          </a:r>
        </a:p>
        <a:p>
          <a:pPr algn="ctr"/>
          <a:r>
            <a:rPr lang="en-US" altLang="zh-CN" sz="1100" baseline="0"/>
            <a:t>Client#: 20,000 </a:t>
          </a:r>
        </a:p>
        <a:p>
          <a:pPr algn="ctr"/>
          <a:endParaRPr lang="zh-CN" altLang="en-US" sz="1400"/>
        </a:p>
      </xdr:txBody>
    </xdr:sp>
    <xdr:clientData/>
  </xdr:twoCellAnchor>
  <xdr:twoCellAnchor>
    <xdr:from>
      <xdr:col>12</xdr:col>
      <xdr:colOff>439057</xdr:colOff>
      <xdr:row>25</xdr:row>
      <xdr:rowOff>130627</xdr:rowOff>
    </xdr:from>
    <xdr:to>
      <xdr:col>15</xdr:col>
      <xdr:colOff>70756</xdr:colOff>
      <xdr:row>30</xdr:row>
      <xdr:rowOff>3626</xdr:rowOff>
    </xdr:to>
    <xdr:sp macro="" textlink="">
      <xdr:nvSpPr>
        <xdr:cNvPr id="14" name="矩形: 圆角 13">
          <a:extLst>
            <a:ext uri="{FF2B5EF4-FFF2-40B4-BE49-F238E27FC236}">
              <a16:creationId xmlns:a16="http://schemas.microsoft.com/office/drawing/2014/main" id="{DAE6B6EA-44CF-477B-A96C-36560F58D950}"/>
            </a:ext>
          </a:extLst>
        </xdr:cNvPr>
        <xdr:cNvSpPr/>
      </xdr:nvSpPr>
      <xdr:spPr>
        <a:xfrm>
          <a:off x="8385628" y="4666341"/>
          <a:ext cx="1618342" cy="7982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/>
            <a:t>HK Team2</a:t>
          </a:r>
        </a:p>
        <a:p>
          <a:pPr algn="ctr"/>
          <a:r>
            <a:rPr lang="en-US" altLang="zh-CN" sz="1100"/>
            <a:t>AUM:</a:t>
          </a:r>
          <a:r>
            <a:rPr lang="en-US" altLang="zh-CN" sz="1100" baseline="0"/>
            <a:t> $10bn</a:t>
          </a:r>
        </a:p>
        <a:p>
          <a:pPr algn="ctr"/>
          <a:r>
            <a:rPr lang="en-US" altLang="zh-CN" sz="1100" baseline="0"/>
            <a:t>Client#: 50,000 </a:t>
          </a:r>
        </a:p>
        <a:p>
          <a:pPr algn="ctr"/>
          <a:endParaRPr lang="zh-CN" altLang="en-US" sz="1400"/>
        </a:p>
      </xdr:txBody>
    </xdr:sp>
    <xdr:clientData/>
  </xdr:twoCellAnchor>
  <xdr:twoCellAnchor>
    <xdr:from>
      <xdr:col>17</xdr:col>
      <xdr:colOff>319315</xdr:colOff>
      <xdr:row>25</xdr:row>
      <xdr:rowOff>110671</xdr:rowOff>
    </xdr:from>
    <xdr:to>
      <xdr:col>19</xdr:col>
      <xdr:colOff>613228</xdr:colOff>
      <xdr:row>29</xdr:row>
      <xdr:rowOff>165099</xdr:rowOff>
    </xdr:to>
    <xdr:sp macro="" textlink="">
      <xdr:nvSpPr>
        <xdr:cNvPr id="15" name="矩形: 圆角 14">
          <a:extLst>
            <a:ext uri="{FF2B5EF4-FFF2-40B4-BE49-F238E27FC236}">
              <a16:creationId xmlns:a16="http://schemas.microsoft.com/office/drawing/2014/main" id="{51C231DD-2265-480A-A7C6-001BE35F8227}"/>
            </a:ext>
          </a:extLst>
        </xdr:cNvPr>
        <xdr:cNvSpPr/>
      </xdr:nvSpPr>
      <xdr:spPr>
        <a:xfrm>
          <a:off x="11576958" y="4646385"/>
          <a:ext cx="1618341" cy="7982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/>
            <a:t>SG Team1</a:t>
          </a:r>
        </a:p>
        <a:p>
          <a:pPr algn="ctr"/>
          <a:r>
            <a:rPr lang="en-US" altLang="zh-CN" sz="1100"/>
            <a:t>AUM:</a:t>
          </a:r>
          <a:r>
            <a:rPr lang="en-US" altLang="zh-CN" sz="1100" baseline="0"/>
            <a:t> $45bn</a:t>
          </a:r>
        </a:p>
        <a:p>
          <a:pPr algn="ctr"/>
          <a:r>
            <a:rPr lang="en-US" altLang="zh-CN" sz="1100" baseline="0"/>
            <a:t>Client#: 70,000 </a:t>
          </a:r>
        </a:p>
        <a:p>
          <a:pPr algn="ctr"/>
          <a:endParaRPr lang="zh-CN" altLang="en-US" sz="1400"/>
        </a:p>
      </xdr:txBody>
    </xdr:sp>
    <xdr:clientData/>
  </xdr:twoCellAnchor>
  <xdr:twoCellAnchor>
    <xdr:from>
      <xdr:col>7</xdr:col>
      <xdr:colOff>103416</xdr:colOff>
      <xdr:row>32</xdr:row>
      <xdr:rowOff>21771</xdr:rowOff>
    </xdr:from>
    <xdr:to>
      <xdr:col>9</xdr:col>
      <xdr:colOff>399143</xdr:colOff>
      <xdr:row>36</xdr:row>
      <xdr:rowOff>94342</xdr:rowOff>
    </xdr:to>
    <xdr:sp macro="" textlink="">
      <xdr:nvSpPr>
        <xdr:cNvPr id="16" name="矩形: 圆角 15">
          <a:extLst>
            <a:ext uri="{FF2B5EF4-FFF2-40B4-BE49-F238E27FC236}">
              <a16:creationId xmlns:a16="http://schemas.microsoft.com/office/drawing/2014/main" id="{C43E84FF-70C5-4498-B826-3F57CCCC69E5}"/>
            </a:ext>
          </a:extLst>
        </xdr:cNvPr>
        <xdr:cNvSpPr/>
      </xdr:nvSpPr>
      <xdr:spPr>
        <a:xfrm>
          <a:off x="4738916" y="5845628"/>
          <a:ext cx="1620156" cy="7982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/>
            <a:t>HK RM1</a:t>
          </a:r>
        </a:p>
        <a:p>
          <a:pPr algn="ctr"/>
          <a:r>
            <a:rPr lang="en-US" altLang="zh-CN" sz="1100"/>
            <a:t>AUM:</a:t>
          </a:r>
          <a:r>
            <a:rPr lang="en-US" altLang="zh-CN" sz="1100" baseline="0"/>
            <a:t> $25bn</a:t>
          </a:r>
        </a:p>
        <a:p>
          <a:pPr algn="ctr"/>
          <a:r>
            <a:rPr lang="en-US" altLang="zh-CN" sz="1100" baseline="0"/>
            <a:t>Client#: 10,000 </a:t>
          </a:r>
        </a:p>
        <a:p>
          <a:pPr algn="ctr"/>
          <a:endParaRPr lang="zh-CN" altLang="en-US" sz="1400"/>
        </a:p>
      </xdr:txBody>
    </xdr:sp>
    <xdr:clientData/>
  </xdr:twoCellAnchor>
  <xdr:twoCellAnchor>
    <xdr:from>
      <xdr:col>9</xdr:col>
      <xdr:colOff>609602</xdr:colOff>
      <xdr:row>32</xdr:row>
      <xdr:rowOff>19957</xdr:rowOff>
    </xdr:from>
    <xdr:to>
      <xdr:col>12</xdr:col>
      <xdr:colOff>243116</xdr:colOff>
      <xdr:row>36</xdr:row>
      <xdr:rowOff>92528</xdr:rowOff>
    </xdr:to>
    <xdr:sp macro="" textlink="">
      <xdr:nvSpPr>
        <xdr:cNvPr id="17" name="矩形: 圆角 16">
          <a:extLst>
            <a:ext uri="{FF2B5EF4-FFF2-40B4-BE49-F238E27FC236}">
              <a16:creationId xmlns:a16="http://schemas.microsoft.com/office/drawing/2014/main" id="{03C87153-00A2-4EAD-A09F-82310C4ABB8F}"/>
            </a:ext>
          </a:extLst>
        </xdr:cNvPr>
        <xdr:cNvSpPr/>
      </xdr:nvSpPr>
      <xdr:spPr>
        <a:xfrm>
          <a:off x="6569531" y="5843814"/>
          <a:ext cx="1620156" cy="7982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/>
            <a:t>HK RM2</a:t>
          </a:r>
        </a:p>
        <a:p>
          <a:pPr algn="ctr"/>
          <a:r>
            <a:rPr lang="en-US" altLang="zh-CN" sz="1100"/>
            <a:t>AUM:</a:t>
          </a:r>
          <a:r>
            <a:rPr lang="en-US" altLang="zh-CN" sz="1100" baseline="0"/>
            <a:t> $10bn</a:t>
          </a:r>
        </a:p>
        <a:p>
          <a:pPr algn="ctr"/>
          <a:r>
            <a:rPr lang="en-US" altLang="zh-CN" sz="1100" baseline="0"/>
            <a:t>Client#: 10,000 </a:t>
          </a:r>
        </a:p>
        <a:p>
          <a:pPr algn="ctr"/>
          <a:endParaRPr lang="zh-CN" altLang="en-US" sz="1400"/>
        </a:p>
      </xdr:txBody>
    </xdr:sp>
    <xdr:clientData/>
  </xdr:twoCellAnchor>
  <xdr:twoCellAnchor>
    <xdr:from>
      <xdr:col>12</xdr:col>
      <xdr:colOff>435432</xdr:colOff>
      <xdr:row>32</xdr:row>
      <xdr:rowOff>36286</xdr:rowOff>
    </xdr:from>
    <xdr:to>
      <xdr:col>15</xdr:col>
      <xdr:colOff>68945</xdr:colOff>
      <xdr:row>36</xdr:row>
      <xdr:rowOff>108857</xdr:rowOff>
    </xdr:to>
    <xdr:sp macro="" textlink="">
      <xdr:nvSpPr>
        <xdr:cNvPr id="18" name="矩形: 圆角 17">
          <a:extLst>
            <a:ext uri="{FF2B5EF4-FFF2-40B4-BE49-F238E27FC236}">
              <a16:creationId xmlns:a16="http://schemas.microsoft.com/office/drawing/2014/main" id="{01750548-F738-40EB-8B18-C6342AD97B27}"/>
            </a:ext>
          </a:extLst>
        </xdr:cNvPr>
        <xdr:cNvSpPr/>
      </xdr:nvSpPr>
      <xdr:spPr>
        <a:xfrm>
          <a:off x="8382003" y="5860143"/>
          <a:ext cx="1620156" cy="7982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/>
            <a:t>HK RM3</a:t>
          </a:r>
        </a:p>
        <a:p>
          <a:pPr algn="ctr"/>
          <a:r>
            <a:rPr lang="en-US" altLang="zh-CN" sz="1100"/>
            <a:t>AUM:</a:t>
          </a:r>
          <a:r>
            <a:rPr lang="en-US" altLang="zh-CN" sz="1100" baseline="0"/>
            <a:t> $10bn</a:t>
          </a:r>
        </a:p>
        <a:p>
          <a:pPr algn="ctr"/>
          <a:r>
            <a:rPr lang="en-US" altLang="zh-CN" sz="1100" baseline="0"/>
            <a:t>Client#: 50,000 </a:t>
          </a:r>
        </a:p>
        <a:p>
          <a:pPr algn="ctr"/>
          <a:endParaRPr lang="zh-CN" altLang="en-US" sz="1400"/>
        </a:p>
      </xdr:txBody>
    </xdr:sp>
    <xdr:clientData/>
  </xdr:twoCellAnchor>
  <xdr:twoCellAnchor>
    <xdr:from>
      <xdr:col>11</xdr:col>
      <xdr:colOff>506188</xdr:colOff>
      <xdr:row>14</xdr:row>
      <xdr:rowOff>172357</xdr:rowOff>
    </xdr:from>
    <xdr:to>
      <xdr:col>14</xdr:col>
      <xdr:colOff>471716</xdr:colOff>
      <xdr:row>17</xdr:row>
      <xdr:rowOff>79828</xdr:rowOff>
    </xdr:to>
    <xdr:cxnSp macro="">
      <xdr:nvCxnSpPr>
        <xdr:cNvPr id="20" name="连接符: 肘形 19">
          <a:extLst>
            <a:ext uri="{FF2B5EF4-FFF2-40B4-BE49-F238E27FC236}">
              <a16:creationId xmlns:a16="http://schemas.microsoft.com/office/drawing/2014/main" id="{7CB34A9A-29B7-4D95-A865-16E35A5245ED}"/>
            </a:ext>
          </a:extLst>
        </xdr:cNvPr>
        <xdr:cNvCxnSpPr>
          <a:stCxn id="9" idx="2"/>
          <a:endCxn id="11" idx="0"/>
        </xdr:cNvCxnSpPr>
      </xdr:nvCxnSpPr>
      <xdr:spPr>
        <a:xfrm rot="5400000">
          <a:off x="8540752" y="1962150"/>
          <a:ext cx="451757" cy="1952171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471715</xdr:colOff>
      <xdr:row>14</xdr:row>
      <xdr:rowOff>172356</xdr:rowOff>
    </xdr:from>
    <xdr:to>
      <xdr:col>17</xdr:col>
      <xdr:colOff>558801</xdr:colOff>
      <xdr:row>17</xdr:row>
      <xdr:rowOff>87085</xdr:rowOff>
    </xdr:to>
    <xdr:cxnSp macro="">
      <xdr:nvCxnSpPr>
        <xdr:cNvPr id="22" name="连接符: 肘形 21">
          <a:extLst>
            <a:ext uri="{FF2B5EF4-FFF2-40B4-BE49-F238E27FC236}">
              <a16:creationId xmlns:a16="http://schemas.microsoft.com/office/drawing/2014/main" id="{E1405192-94B4-4BC8-ADA8-506FF04DDE93}"/>
            </a:ext>
          </a:extLst>
        </xdr:cNvPr>
        <xdr:cNvCxnSpPr>
          <a:stCxn id="9" idx="2"/>
          <a:endCxn id="12" idx="0"/>
        </xdr:cNvCxnSpPr>
      </xdr:nvCxnSpPr>
      <xdr:spPr>
        <a:xfrm rot="16200000" flipH="1">
          <a:off x="10550072" y="1904999"/>
          <a:ext cx="459015" cy="207372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489856</xdr:colOff>
      <xdr:row>21</xdr:row>
      <xdr:rowOff>152400</xdr:rowOff>
    </xdr:from>
    <xdr:to>
      <xdr:col>11</xdr:col>
      <xdr:colOff>506187</xdr:colOff>
      <xdr:row>25</xdr:row>
      <xdr:rowOff>132444</xdr:rowOff>
    </xdr:to>
    <xdr:cxnSp macro="">
      <xdr:nvCxnSpPr>
        <xdr:cNvPr id="24" name="连接符: 肘形 23">
          <a:extLst>
            <a:ext uri="{FF2B5EF4-FFF2-40B4-BE49-F238E27FC236}">
              <a16:creationId xmlns:a16="http://schemas.microsoft.com/office/drawing/2014/main" id="{FFC0E7F4-43FD-4073-B3FC-C0E1BE63284E}"/>
            </a:ext>
          </a:extLst>
        </xdr:cNvPr>
        <xdr:cNvCxnSpPr>
          <a:stCxn id="11" idx="2"/>
          <a:endCxn id="13" idx="0"/>
        </xdr:cNvCxnSpPr>
      </xdr:nvCxnSpPr>
      <xdr:spPr>
        <a:xfrm rot="5400000">
          <a:off x="6767286" y="3644899"/>
          <a:ext cx="705758" cy="134075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506186</xdr:colOff>
      <xdr:row>21</xdr:row>
      <xdr:rowOff>152399</xdr:rowOff>
    </xdr:from>
    <xdr:to>
      <xdr:col>13</xdr:col>
      <xdr:colOff>586012</xdr:colOff>
      <xdr:row>25</xdr:row>
      <xdr:rowOff>130627</xdr:rowOff>
    </xdr:to>
    <xdr:cxnSp macro="">
      <xdr:nvCxnSpPr>
        <xdr:cNvPr id="26" name="连接符: 肘形 25">
          <a:extLst>
            <a:ext uri="{FF2B5EF4-FFF2-40B4-BE49-F238E27FC236}">
              <a16:creationId xmlns:a16="http://schemas.microsoft.com/office/drawing/2014/main" id="{484B09A2-DB6A-4E38-AFBB-3348A15D1DFF}"/>
            </a:ext>
          </a:extLst>
        </xdr:cNvPr>
        <xdr:cNvCxnSpPr>
          <a:stCxn id="11" idx="2"/>
          <a:endCxn id="14" idx="0"/>
        </xdr:cNvCxnSpPr>
      </xdr:nvCxnSpPr>
      <xdr:spPr>
        <a:xfrm rot="16200000" flipH="1">
          <a:off x="8140700" y="3612242"/>
          <a:ext cx="703942" cy="140425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558800</xdr:colOff>
      <xdr:row>21</xdr:row>
      <xdr:rowOff>159657</xdr:rowOff>
    </xdr:from>
    <xdr:to>
      <xdr:col>18</xdr:col>
      <xdr:colOff>466271</xdr:colOff>
      <xdr:row>25</xdr:row>
      <xdr:rowOff>110671</xdr:rowOff>
    </xdr:to>
    <xdr:cxnSp macro="">
      <xdr:nvCxnSpPr>
        <xdr:cNvPr id="28" name="连接符: 肘形 27">
          <a:extLst>
            <a:ext uri="{FF2B5EF4-FFF2-40B4-BE49-F238E27FC236}">
              <a16:creationId xmlns:a16="http://schemas.microsoft.com/office/drawing/2014/main" id="{58A6E245-905F-401F-B445-CBE6C02C7741}"/>
            </a:ext>
          </a:extLst>
        </xdr:cNvPr>
        <xdr:cNvCxnSpPr>
          <a:stCxn id="12" idx="2"/>
          <a:endCxn id="15" idx="0"/>
        </xdr:cNvCxnSpPr>
      </xdr:nvCxnSpPr>
      <xdr:spPr>
        <a:xfrm rot="16200000" flipH="1">
          <a:off x="11762922" y="4023178"/>
          <a:ext cx="676728" cy="56968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251280</xdr:colOff>
      <xdr:row>30</xdr:row>
      <xdr:rowOff>5443</xdr:rowOff>
    </xdr:from>
    <xdr:to>
      <xdr:col>9</xdr:col>
      <xdr:colOff>489856</xdr:colOff>
      <xdr:row>32</xdr:row>
      <xdr:rowOff>21772</xdr:rowOff>
    </xdr:to>
    <xdr:cxnSp macro="">
      <xdr:nvCxnSpPr>
        <xdr:cNvPr id="32" name="连接符: 肘形 31">
          <a:extLst>
            <a:ext uri="{FF2B5EF4-FFF2-40B4-BE49-F238E27FC236}">
              <a16:creationId xmlns:a16="http://schemas.microsoft.com/office/drawing/2014/main" id="{58C10B04-DB6E-4B53-BD7E-F95E289D6A67}"/>
            </a:ext>
          </a:extLst>
        </xdr:cNvPr>
        <xdr:cNvCxnSpPr>
          <a:stCxn id="13" idx="2"/>
          <a:endCxn id="16" idx="0"/>
        </xdr:cNvCxnSpPr>
      </xdr:nvCxnSpPr>
      <xdr:spPr>
        <a:xfrm rot="5400000">
          <a:off x="5809797" y="5205640"/>
          <a:ext cx="379186" cy="900791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489856</xdr:colOff>
      <xdr:row>30</xdr:row>
      <xdr:rowOff>5442</xdr:rowOff>
    </xdr:from>
    <xdr:to>
      <xdr:col>11</xdr:col>
      <xdr:colOff>95252</xdr:colOff>
      <xdr:row>32</xdr:row>
      <xdr:rowOff>19957</xdr:rowOff>
    </xdr:to>
    <xdr:cxnSp macro="">
      <xdr:nvCxnSpPr>
        <xdr:cNvPr id="34" name="连接符: 肘形 33">
          <a:extLst>
            <a:ext uri="{FF2B5EF4-FFF2-40B4-BE49-F238E27FC236}">
              <a16:creationId xmlns:a16="http://schemas.microsoft.com/office/drawing/2014/main" id="{387B9E4A-95E1-49D3-B2CE-B0448D215723}"/>
            </a:ext>
          </a:extLst>
        </xdr:cNvPr>
        <xdr:cNvCxnSpPr>
          <a:stCxn id="13" idx="2"/>
          <a:endCxn id="17" idx="0"/>
        </xdr:cNvCxnSpPr>
      </xdr:nvCxnSpPr>
      <xdr:spPr>
        <a:xfrm rot="16200000" flipH="1">
          <a:off x="6726011" y="5190216"/>
          <a:ext cx="377372" cy="92982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583295</xdr:colOff>
      <xdr:row>30</xdr:row>
      <xdr:rowOff>3626</xdr:rowOff>
    </xdr:from>
    <xdr:to>
      <xdr:col>13</xdr:col>
      <xdr:colOff>586013</xdr:colOff>
      <xdr:row>32</xdr:row>
      <xdr:rowOff>36286</xdr:rowOff>
    </xdr:to>
    <xdr:cxnSp macro="">
      <xdr:nvCxnSpPr>
        <xdr:cNvPr id="36" name="直接箭头连接符 35">
          <a:extLst>
            <a:ext uri="{FF2B5EF4-FFF2-40B4-BE49-F238E27FC236}">
              <a16:creationId xmlns:a16="http://schemas.microsoft.com/office/drawing/2014/main" id="{A41D1AB4-CDB3-4F6A-9702-BEFD5AF77D19}"/>
            </a:ext>
          </a:extLst>
        </xdr:cNvPr>
        <xdr:cNvCxnSpPr>
          <a:stCxn id="14" idx="2"/>
          <a:endCxn id="18" idx="0"/>
        </xdr:cNvCxnSpPr>
      </xdr:nvCxnSpPr>
      <xdr:spPr>
        <a:xfrm flipH="1">
          <a:off x="9192081" y="5464626"/>
          <a:ext cx="2718" cy="395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390072</xdr:colOff>
      <xdr:row>2</xdr:row>
      <xdr:rowOff>136072</xdr:rowOff>
    </xdr:from>
    <xdr:to>
      <xdr:col>18</xdr:col>
      <xdr:colOff>217714</xdr:colOff>
      <xdr:row>6</xdr:row>
      <xdr:rowOff>81644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11DB7134-A6F4-42CC-9DB3-A7C334FCE501}"/>
            </a:ext>
          </a:extLst>
        </xdr:cNvPr>
        <xdr:cNvGrpSpPr/>
      </xdr:nvGrpSpPr>
      <xdr:grpSpPr>
        <a:xfrm>
          <a:off x="11647715" y="498929"/>
          <a:ext cx="489856" cy="671286"/>
          <a:chOff x="13244286" y="644071"/>
          <a:chExt cx="489856" cy="671286"/>
        </a:xfrm>
      </xdr:grpSpPr>
      <xdr:sp macro="" textlink="">
        <xdr:nvSpPr>
          <xdr:cNvPr id="4" name="矩形: 圆角 3">
            <a:extLst>
              <a:ext uri="{FF2B5EF4-FFF2-40B4-BE49-F238E27FC236}">
                <a16:creationId xmlns:a16="http://schemas.microsoft.com/office/drawing/2014/main" id="{5CA2E68A-E9E3-414F-A70B-E2F302F537FC}"/>
              </a:ext>
            </a:extLst>
          </xdr:cNvPr>
          <xdr:cNvSpPr/>
        </xdr:nvSpPr>
        <xdr:spPr>
          <a:xfrm>
            <a:off x="13298714" y="644071"/>
            <a:ext cx="435428" cy="36285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600">
                <a:solidFill>
                  <a:srgbClr val="FF0000"/>
                </a:solidFill>
              </a:rPr>
              <a:t>7</a:t>
            </a:r>
            <a:endParaRPr lang="zh-CN" altLang="en-US" sz="1600">
              <a:solidFill>
                <a:srgbClr val="FF0000"/>
              </a:solidFill>
            </a:endParaRPr>
          </a:p>
        </xdr:txBody>
      </xdr:sp>
      <xdr:sp macro="" textlink="">
        <xdr:nvSpPr>
          <xdr:cNvPr id="3" name="笑脸 2">
            <a:extLst>
              <a:ext uri="{FF2B5EF4-FFF2-40B4-BE49-F238E27FC236}">
                <a16:creationId xmlns:a16="http://schemas.microsoft.com/office/drawing/2014/main" id="{01ACC4F7-423F-4C7A-A0BC-7406C7C740C0}"/>
              </a:ext>
            </a:extLst>
          </xdr:cNvPr>
          <xdr:cNvSpPr/>
        </xdr:nvSpPr>
        <xdr:spPr>
          <a:xfrm>
            <a:off x="13244286" y="907143"/>
            <a:ext cx="435428" cy="408214"/>
          </a:xfrm>
          <a:prstGeom prst="smileyFac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13</xdr:col>
      <xdr:colOff>462642</xdr:colOff>
      <xdr:row>7</xdr:row>
      <xdr:rowOff>36285</xdr:rowOff>
    </xdr:from>
    <xdr:to>
      <xdr:col>18</xdr:col>
      <xdr:colOff>616857</xdr:colOff>
      <xdr:row>14</xdr:row>
      <xdr:rowOff>136071</xdr:rowOff>
    </xdr:to>
    <xdr:sp macro="" textlink="">
      <xdr:nvSpPr>
        <xdr:cNvPr id="6" name="矩形: 圆角 5">
          <a:extLst>
            <a:ext uri="{FF2B5EF4-FFF2-40B4-BE49-F238E27FC236}">
              <a16:creationId xmlns:a16="http://schemas.microsoft.com/office/drawing/2014/main" id="{3D3ECF23-69C0-41C4-B765-19407426DBDB}"/>
            </a:ext>
          </a:extLst>
        </xdr:cNvPr>
        <xdr:cNvSpPr/>
      </xdr:nvSpPr>
      <xdr:spPr>
        <a:xfrm>
          <a:off x="9071428" y="1306285"/>
          <a:ext cx="3465286" cy="136978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544285</xdr:colOff>
      <xdr:row>8</xdr:row>
      <xdr:rowOff>9070</xdr:rowOff>
    </xdr:from>
    <xdr:to>
      <xdr:col>17</xdr:col>
      <xdr:colOff>417285</xdr:colOff>
      <xdr:row>9</xdr:row>
      <xdr:rowOff>136072</xdr:rowOff>
    </xdr:to>
    <xdr:sp macro="" textlink="">
      <xdr:nvSpPr>
        <xdr:cNvPr id="7" name="矩形: 圆角 6">
          <a:extLst>
            <a:ext uri="{FF2B5EF4-FFF2-40B4-BE49-F238E27FC236}">
              <a16:creationId xmlns:a16="http://schemas.microsoft.com/office/drawing/2014/main" id="{CA5C5DBF-886A-42B8-93A5-B2C2491FD0D7}"/>
            </a:ext>
          </a:extLst>
        </xdr:cNvPr>
        <xdr:cNvSpPr/>
      </xdr:nvSpPr>
      <xdr:spPr>
        <a:xfrm>
          <a:off x="9153071" y="1460499"/>
          <a:ext cx="2521857" cy="30843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Share Deal</a:t>
          </a:r>
          <a:r>
            <a:rPr lang="en-US" altLang="zh-CN" sz="1100" baseline="0">
              <a:solidFill>
                <a:sysClr val="windowText" lastClr="000000"/>
              </a:solidFill>
            </a:rPr>
            <a:t> Confirmation #67998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542472</xdr:colOff>
      <xdr:row>9</xdr:row>
      <xdr:rowOff>161470</xdr:rowOff>
    </xdr:from>
    <xdr:to>
      <xdr:col>17</xdr:col>
      <xdr:colOff>426357</xdr:colOff>
      <xdr:row>11</xdr:row>
      <xdr:rowOff>90715</xdr:rowOff>
    </xdr:to>
    <xdr:sp macro="" textlink="">
      <xdr:nvSpPr>
        <xdr:cNvPr id="8" name="矩形: 圆角 7">
          <a:extLst>
            <a:ext uri="{FF2B5EF4-FFF2-40B4-BE49-F238E27FC236}">
              <a16:creationId xmlns:a16="http://schemas.microsoft.com/office/drawing/2014/main" id="{828E4BB9-DCD1-403F-91B6-89BAC0AF461E}"/>
            </a:ext>
          </a:extLst>
        </xdr:cNvPr>
        <xdr:cNvSpPr/>
      </xdr:nvSpPr>
      <xdr:spPr>
        <a:xfrm>
          <a:off x="9151258" y="1794327"/>
          <a:ext cx="2532742" cy="292102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Customer</a:t>
          </a:r>
          <a:r>
            <a:rPr lang="en-US" altLang="zh-CN" sz="1100" baseline="0">
              <a:solidFill>
                <a:sysClr val="windowText" lastClr="000000"/>
              </a:solidFill>
            </a:rPr>
            <a:t> 8000123456 today's birthday 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542471</xdr:colOff>
      <xdr:row>11</xdr:row>
      <xdr:rowOff>116114</xdr:rowOff>
    </xdr:from>
    <xdr:to>
      <xdr:col>17</xdr:col>
      <xdr:colOff>426357</xdr:colOff>
      <xdr:row>13</xdr:row>
      <xdr:rowOff>45359</xdr:rowOff>
    </xdr:to>
    <xdr:sp macro="" textlink="">
      <xdr:nvSpPr>
        <xdr:cNvPr id="9" name="矩形: 圆角 8">
          <a:extLst>
            <a:ext uri="{FF2B5EF4-FFF2-40B4-BE49-F238E27FC236}">
              <a16:creationId xmlns:a16="http://schemas.microsoft.com/office/drawing/2014/main" id="{A9D50EC0-5261-4B91-8666-0E30A6789D80}"/>
            </a:ext>
          </a:extLst>
        </xdr:cNvPr>
        <xdr:cNvSpPr/>
      </xdr:nvSpPr>
      <xdr:spPr>
        <a:xfrm>
          <a:off x="9151257" y="2111828"/>
          <a:ext cx="2532743" cy="292102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aseline="0">
              <a:solidFill>
                <a:sysClr val="windowText" lastClr="000000"/>
              </a:solidFill>
            </a:rPr>
            <a:t>Bond Deal #67998 pending settlement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99787</xdr:colOff>
      <xdr:row>2</xdr:row>
      <xdr:rowOff>136071</xdr:rowOff>
    </xdr:from>
    <xdr:to>
      <xdr:col>24</xdr:col>
      <xdr:colOff>535215</xdr:colOff>
      <xdr:row>4</xdr:row>
      <xdr:rowOff>136071</xdr:rowOff>
    </xdr:to>
    <xdr:sp macro="" textlink="">
      <xdr:nvSpPr>
        <xdr:cNvPr id="2" name="矩形: 圆角 1">
          <a:extLst>
            <a:ext uri="{FF2B5EF4-FFF2-40B4-BE49-F238E27FC236}">
              <a16:creationId xmlns:a16="http://schemas.microsoft.com/office/drawing/2014/main" id="{BDDCA55B-A7E6-4850-AC99-D7146D0A44CE}"/>
            </a:ext>
          </a:extLst>
        </xdr:cNvPr>
        <xdr:cNvSpPr/>
      </xdr:nvSpPr>
      <xdr:spPr>
        <a:xfrm>
          <a:off x="15949387" y="491671"/>
          <a:ext cx="435428" cy="3619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>
              <a:solidFill>
                <a:srgbClr val="FF0000"/>
              </a:solidFill>
            </a:rPr>
            <a:t>7</a:t>
          </a:r>
          <a:endParaRPr lang="zh-CN" alt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235858</xdr:colOff>
      <xdr:row>4</xdr:row>
      <xdr:rowOff>90714</xdr:rowOff>
    </xdr:from>
    <xdr:to>
      <xdr:col>24</xdr:col>
      <xdr:colOff>9072</xdr:colOff>
      <xdr:row>6</xdr:row>
      <xdr:rowOff>136071</xdr:rowOff>
    </xdr:to>
    <xdr:sp macro="" textlink="">
      <xdr:nvSpPr>
        <xdr:cNvPr id="3" name="笑脸 2">
          <a:extLst>
            <a:ext uri="{FF2B5EF4-FFF2-40B4-BE49-F238E27FC236}">
              <a16:creationId xmlns:a16="http://schemas.microsoft.com/office/drawing/2014/main" id="{0191BDC6-4330-4B0C-8773-BD7C0116C0B5}"/>
            </a:ext>
          </a:extLst>
        </xdr:cNvPr>
        <xdr:cNvSpPr/>
      </xdr:nvSpPr>
      <xdr:spPr>
        <a:xfrm>
          <a:off x="15425058" y="808264"/>
          <a:ext cx="433614" cy="400957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306778</xdr:colOff>
      <xdr:row>14</xdr:row>
      <xdr:rowOff>30514</xdr:rowOff>
    </xdr:from>
    <xdr:to>
      <xdr:col>11</xdr:col>
      <xdr:colOff>647369</xdr:colOff>
      <xdr:row>16</xdr:row>
      <xdr:rowOff>76696</xdr:rowOff>
    </xdr:to>
    <xdr:sp macro="" textlink="">
      <xdr:nvSpPr>
        <xdr:cNvPr id="23" name="矩形: 圆角 22">
          <a:extLst>
            <a:ext uri="{FF2B5EF4-FFF2-40B4-BE49-F238E27FC236}">
              <a16:creationId xmlns:a16="http://schemas.microsoft.com/office/drawing/2014/main" id="{431B5F9A-C8D1-49E7-A3E0-78D1068FDB1A}"/>
            </a:ext>
          </a:extLst>
        </xdr:cNvPr>
        <xdr:cNvSpPr/>
      </xdr:nvSpPr>
      <xdr:spPr>
        <a:xfrm>
          <a:off x="7935849" y="2570514"/>
          <a:ext cx="1039091" cy="40903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 b="1"/>
            <a:t>Create</a:t>
          </a:r>
          <a:endParaRPr lang="zh-CN" alt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85" zoomScaleNormal="85" workbookViewId="0">
      <selection activeCell="J17" sqref="J17"/>
    </sheetView>
  </sheetViews>
  <sheetFormatPr defaultRowHeight="14"/>
  <cols>
    <col min="1" max="1" width="8.6640625" style="155"/>
    <col min="2" max="2" width="10.4140625" style="155" bestFit="1" customWidth="1"/>
    <col min="3" max="3" width="32" style="155" bestFit="1" customWidth="1"/>
    <col min="4" max="4" width="25" style="155" bestFit="1" customWidth="1"/>
    <col min="5" max="6" width="8.6640625" style="155"/>
    <col min="7" max="7" width="11.9140625" style="155" bestFit="1" customWidth="1"/>
    <col min="8" max="16384" width="8.6640625" style="155"/>
  </cols>
  <sheetData>
    <row r="1" spans="1:6">
      <c r="A1" s="155" t="s">
        <v>0</v>
      </c>
      <c r="E1" s="155" t="s">
        <v>17</v>
      </c>
      <c r="F1" s="155" t="s">
        <v>18</v>
      </c>
    </row>
    <row r="2" spans="1:6">
      <c r="B2" s="155" t="s">
        <v>8</v>
      </c>
    </row>
    <row r="3" spans="1:6">
      <c r="C3" s="155" t="s">
        <v>1</v>
      </c>
    </row>
    <row r="4" spans="1:6">
      <c r="D4" s="31" t="s">
        <v>2</v>
      </c>
      <c r="E4" s="156" t="s">
        <v>15</v>
      </c>
      <c r="F4" s="155">
        <v>8</v>
      </c>
    </row>
    <row r="5" spans="1:6">
      <c r="D5" s="157" t="s">
        <v>6</v>
      </c>
      <c r="E5" s="158" t="s">
        <v>16</v>
      </c>
      <c r="F5" s="157">
        <v>9</v>
      </c>
    </row>
    <row r="6" spans="1:6">
      <c r="C6" s="155" t="s">
        <v>3</v>
      </c>
    </row>
    <row r="7" spans="1:6">
      <c r="D7" s="31" t="s">
        <v>4</v>
      </c>
      <c r="E7" s="156" t="s">
        <v>15</v>
      </c>
      <c r="F7" s="155">
        <v>1</v>
      </c>
    </row>
    <row r="8" spans="1:6">
      <c r="D8" s="31" t="s">
        <v>5</v>
      </c>
      <c r="E8" s="156" t="s">
        <v>15</v>
      </c>
      <c r="F8" s="155">
        <v>3</v>
      </c>
    </row>
    <row r="9" spans="1:6">
      <c r="C9" s="155" t="s">
        <v>7</v>
      </c>
    </row>
    <row r="10" spans="1:6">
      <c r="D10" s="31" t="s">
        <v>7</v>
      </c>
      <c r="E10" s="156" t="s">
        <v>15</v>
      </c>
      <c r="F10" s="155">
        <v>2</v>
      </c>
    </row>
    <row r="13" spans="1:6">
      <c r="B13" s="155" t="s">
        <v>9</v>
      </c>
    </row>
    <row r="14" spans="1:6">
      <c r="C14" s="155" t="s">
        <v>11</v>
      </c>
    </row>
    <row r="15" spans="1:6">
      <c r="D15" s="31" t="s">
        <v>10</v>
      </c>
      <c r="E15" s="156" t="s">
        <v>15</v>
      </c>
      <c r="F15" s="155">
        <v>7</v>
      </c>
    </row>
    <row r="16" spans="1:6">
      <c r="C16" s="155" t="s">
        <v>12</v>
      </c>
    </row>
    <row r="17" spans="2:7">
      <c r="D17" s="31" t="s">
        <v>13</v>
      </c>
      <c r="E17" s="156" t="s">
        <v>15</v>
      </c>
      <c r="F17" s="155">
        <v>4</v>
      </c>
    </row>
    <row r="18" spans="2:7">
      <c r="C18" s="155" t="s">
        <v>14</v>
      </c>
    </row>
    <row r="19" spans="2:7">
      <c r="D19" s="31" t="s">
        <v>106</v>
      </c>
      <c r="E19" s="156" t="s">
        <v>15</v>
      </c>
      <c r="F19" s="155">
        <v>5</v>
      </c>
    </row>
    <row r="20" spans="2:7">
      <c r="D20" s="31" t="s">
        <v>143</v>
      </c>
      <c r="E20" s="156" t="s">
        <v>15</v>
      </c>
      <c r="F20" s="155">
        <v>20</v>
      </c>
      <c r="G20" s="155" t="s">
        <v>144</v>
      </c>
    </row>
    <row r="21" spans="2:7">
      <c r="C21" s="155" t="s">
        <v>145</v>
      </c>
    </row>
    <row r="23" spans="2:7">
      <c r="B23" s="155" t="s">
        <v>152</v>
      </c>
    </row>
    <row r="24" spans="2:7">
      <c r="C24" s="155" t="s">
        <v>153</v>
      </c>
    </row>
    <row r="25" spans="2:7">
      <c r="D25" s="31" t="s">
        <v>154</v>
      </c>
      <c r="E25" s="156" t="s">
        <v>166</v>
      </c>
      <c r="F25" s="155">
        <v>10</v>
      </c>
    </row>
  </sheetData>
  <phoneticPr fontId="1" type="noConversion"/>
  <hyperlinks>
    <hyperlink ref="D7" location="'Customer Distribution'!A1" display="Customer Distribution" xr:uid="{AF1C2B3B-A664-4357-8023-64D8386E1154}"/>
    <hyperlink ref="D10" location="'Asset Management Overview'!A1" display="Asset Management Overview" xr:uid="{6FCF5499-EE75-4A8F-9C92-6619A9480DEC}"/>
    <hyperlink ref="D8" location="'Customer Trends Report'!A1" display="Customer Trends Report" xr:uid="{339FDFF1-3ED0-4D6B-B25C-A6B3C22A655E}"/>
    <hyperlink ref="D17" location="'Customer Position'!A1" display="Customer Position" xr:uid="{9CA30750-2810-40D7-AF82-1D30F0FC15EF}"/>
    <hyperlink ref="D19" location="'Share TXN Input'!A1" display="Share Transaction Input" xr:uid="{39EB9BB3-56CE-41EE-AA9C-FC11AD553571}"/>
    <hyperlink ref="D20" location="Connectivity!A1" display="Connectivity" xr:uid="{6656CEBB-CF00-47C7-A322-868A423C8EA9}"/>
    <hyperlink ref="D4" location="'Organization Structure'!A1" display="Organization Structure" xr:uid="{F65CD62B-85D4-4FC3-A2A6-46484C04BF77}"/>
    <hyperlink ref="D15" location="'Daily Event'!A1" display="Daily Event" xr:uid="{2C206977-2EE7-41B5-8FEA-F0E94B558217}"/>
    <hyperlink ref="D25" location="'Create User'!A1" display="Create User" xr:uid="{79A54F7C-1171-4452-9DD4-811B970E5B1C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7331-D0B7-4A58-B250-DAB6AAA5A279}">
  <dimension ref="E4:U38"/>
  <sheetViews>
    <sheetView zoomScale="70" zoomScaleNormal="70" workbookViewId="0">
      <selection activeCell="B24" sqref="B24"/>
    </sheetView>
  </sheetViews>
  <sheetFormatPr defaultRowHeight="14"/>
  <cols>
    <col min="1" max="8" width="8.6640625" style="39"/>
    <col min="9" max="9" width="13.6640625" style="39" bestFit="1" customWidth="1"/>
    <col min="10" max="10" width="16.9140625" style="39" customWidth="1"/>
    <col min="11" max="11" width="9.1640625" style="39" bestFit="1" customWidth="1"/>
    <col min="12" max="12" width="8.83203125" style="39" bestFit="1" customWidth="1"/>
    <col min="13" max="13" width="10.58203125" style="39" bestFit="1" customWidth="1"/>
    <col min="14" max="16384" width="8.6640625" style="39"/>
  </cols>
  <sheetData>
    <row r="4" spans="5:21" ht="14.5" thickBot="1"/>
    <row r="5" spans="5:21">
      <c r="E5" s="1" t="s">
        <v>19</v>
      </c>
      <c r="F5" s="3"/>
      <c r="G5" s="3"/>
      <c r="H5" s="3"/>
      <c r="I5" s="3"/>
      <c r="J5" s="3"/>
      <c r="K5" s="3"/>
      <c r="L5" s="3"/>
      <c r="M5" s="3"/>
      <c r="N5" s="3"/>
      <c r="O5" s="8"/>
      <c r="P5" s="146"/>
      <c r="Q5" s="3"/>
      <c r="R5" s="3"/>
      <c r="S5" s="3" t="s">
        <v>66</v>
      </c>
      <c r="T5" s="3"/>
      <c r="U5" s="9"/>
    </row>
    <row r="6" spans="5:21">
      <c r="E6" s="4" t="s">
        <v>20</v>
      </c>
      <c r="F6" s="5"/>
      <c r="G6" s="5"/>
      <c r="H6" s="5"/>
      <c r="I6" s="5"/>
      <c r="J6" s="5"/>
      <c r="K6" s="5"/>
      <c r="L6" s="5"/>
      <c r="M6" s="5"/>
      <c r="N6" s="5"/>
      <c r="O6" s="10"/>
      <c r="P6" s="147"/>
      <c r="Q6" s="5"/>
      <c r="R6" s="5"/>
      <c r="S6" s="5" t="s">
        <v>21</v>
      </c>
      <c r="T6" s="5"/>
      <c r="U6" s="11"/>
    </row>
    <row r="7" spans="5:21" ht="14.5" thickBot="1"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12"/>
      <c r="R7" s="12"/>
      <c r="S7" s="12"/>
      <c r="T7" s="12"/>
      <c r="U7" s="13"/>
    </row>
    <row r="8" spans="5:21" ht="14" customHeight="1">
      <c r="E8" s="128" t="s">
        <v>155</v>
      </c>
      <c r="F8" s="120"/>
      <c r="G8" s="121"/>
      <c r="H8" s="21"/>
      <c r="I8" s="2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9"/>
    </row>
    <row r="9" spans="5:21">
      <c r="E9" s="122"/>
      <c r="F9" s="123"/>
      <c r="G9" s="124"/>
      <c r="H9" s="22"/>
      <c r="I9" s="22"/>
      <c r="J9" s="22"/>
      <c r="K9" s="22"/>
      <c r="L9" s="22"/>
      <c r="M9" s="10"/>
      <c r="N9" s="10"/>
      <c r="O9" s="10"/>
      <c r="P9" s="10"/>
      <c r="Q9" s="10"/>
      <c r="R9" s="10"/>
      <c r="S9" s="10"/>
      <c r="T9" s="10"/>
      <c r="U9" s="11"/>
    </row>
    <row r="10" spans="5:21" ht="14.5" thickBot="1">
      <c r="E10" s="122"/>
      <c r="F10" s="123"/>
      <c r="G10" s="124"/>
      <c r="H10" s="10"/>
      <c r="I10" s="10"/>
      <c r="J10" s="10"/>
      <c r="K10" s="10"/>
      <c r="L10" s="22"/>
      <c r="M10" s="49"/>
      <c r="N10" s="10"/>
      <c r="O10" s="10"/>
      <c r="P10" s="10"/>
      <c r="Q10" s="10"/>
      <c r="R10" s="10"/>
      <c r="S10" s="10"/>
      <c r="T10" s="10"/>
      <c r="U10" s="11"/>
    </row>
    <row r="11" spans="5:21">
      <c r="E11" s="100"/>
      <c r="F11" s="101"/>
      <c r="G11" s="102"/>
      <c r="H11" s="22"/>
      <c r="I11" s="10"/>
      <c r="J11" s="10"/>
      <c r="K11" s="22"/>
      <c r="L11" s="22"/>
      <c r="M11" s="10"/>
      <c r="N11" s="10"/>
      <c r="O11" s="10"/>
      <c r="P11" s="10"/>
      <c r="Q11" s="10"/>
      <c r="R11" s="10"/>
      <c r="S11" s="10"/>
      <c r="T11" s="10"/>
      <c r="U11" s="11"/>
    </row>
    <row r="12" spans="5:21">
      <c r="E12" s="103"/>
      <c r="F12" s="104"/>
      <c r="G12" s="105"/>
      <c r="H12" s="22"/>
      <c r="I12" s="54" t="s">
        <v>156</v>
      </c>
      <c r="J12" s="161" t="s">
        <v>159</v>
      </c>
      <c r="K12" s="159"/>
      <c r="L12" s="144"/>
      <c r="M12" s="144"/>
      <c r="N12" s="144"/>
      <c r="O12" s="144"/>
      <c r="P12" s="144"/>
      <c r="Q12" s="144"/>
      <c r="R12" s="10"/>
      <c r="S12" s="10"/>
      <c r="T12" s="10"/>
      <c r="U12" s="11"/>
    </row>
    <row r="13" spans="5:21">
      <c r="E13" s="103"/>
      <c r="F13" s="104"/>
      <c r="G13" s="105"/>
      <c r="H13" s="22"/>
      <c r="I13" s="54" t="s">
        <v>157</v>
      </c>
      <c r="J13" s="160" t="s">
        <v>160</v>
      </c>
      <c r="K13" s="40"/>
      <c r="L13" s="40"/>
      <c r="M13" s="10"/>
      <c r="N13" s="10"/>
      <c r="O13" s="10"/>
      <c r="P13" s="10"/>
      <c r="Q13" s="64"/>
      <c r="R13" s="10"/>
      <c r="S13" s="10"/>
      <c r="T13" s="10"/>
      <c r="U13" s="11"/>
    </row>
    <row r="14" spans="5:21">
      <c r="E14" s="103"/>
      <c r="F14" s="104"/>
      <c r="G14" s="105"/>
      <c r="H14" s="10"/>
      <c r="I14" s="54" t="s">
        <v>158</v>
      </c>
      <c r="J14" s="160" t="s">
        <v>161</v>
      </c>
      <c r="K14" s="56"/>
      <c r="L14" s="56"/>
      <c r="M14" s="56"/>
      <c r="N14" s="56"/>
      <c r="O14" s="56"/>
      <c r="P14" s="10"/>
      <c r="Q14" s="56"/>
      <c r="R14" s="56"/>
      <c r="S14" s="56"/>
      <c r="T14" s="56"/>
      <c r="U14" s="11"/>
    </row>
    <row r="15" spans="5:21" ht="14.5" thickBot="1">
      <c r="E15" s="106"/>
      <c r="F15" s="107"/>
      <c r="G15" s="108"/>
      <c r="H15" s="10"/>
      <c r="I15" s="54" t="s">
        <v>162</v>
      </c>
      <c r="J15" s="160" t="s">
        <v>163</v>
      </c>
      <c r="K15" s="10"/>
      <c r="L15" s="10"/>
      <c r="M15" s="10"/>
      <c r="N15" s="10"/>
      <c r="O15" s="10"/>
      <c r="P15" s="10"/>
      <c r="Q15" s="22"/>
      <c r="R15" s="22"/>
      <c r="S15" s="22"/>
      <c r="T15" s="22"/>
      <c r="U15" s="11"/>
    </row>
    <row r="16" spans="5:21">
      <c r="E16" s="142"/>
      <c r="F16" s="101"/>
      <c r="G16" s="102"/>
      <c r="H16" s="10"/>
      <c r="I16" s="54" t="s">
        <v>164</v>
      </c>
      <c r="J16" s="160" t="s">
        <v>165</v>
      </c>
      <c r="K16" s="10"/>
      <c r="L16" s="10"/>
      <c r="M16" s="10"/>
      <c r="N16" s="10"/>
      <c r="O16" s="10"/>
      <c r="P16" s="10"/>
      <c r="Q16" s="22"/>
      <c r="R16" s="22"/>
      <c r="S16" s="22"/>
      <c r="T16" s="22"/>
      <c r="U16" s="11"/>
    </row>
    <row r="17" spans="5:21">
      <c r="E17" s="103"/>
      <c r="F17" s="104"/>
      <c r="G17" s="105"/>
      <c r="H17" s="10"/>
      <c r="I17" s="10"/>
      <c r="L17" s="10"/>
      <c r="M17" s="10"/>
      <c r="N17" s="10"/>
      <c r="O17" s="10"/>
      <c r="P17" s="10"/>
      <c r="Q17" s="22"/>
      <c r="R17" s="22"/>
      <c r="S17" s="22"/>
      <c r="T17" s="22"/>
      <c r="U17" s="11"/>
    </row>
    <row r="18" spans="5:21">
      <c r="E18" s="103"/>
      <c r="F18" s="104"/>
      <c r="G18" s="105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1"/>
    </row>
    <row r="19" spans="5:21" ht="14.5" thickBot="1">
      <c r="E19" s="106"/>
      <c r="F19" s="107"/>
      <c r="G19" s="108"/>
      <c r="H19" s="10"/>
      <c r="I19" s="10"/>
      <c r="J19" s="40"/>
      <c r="K19" s="40"/>
      <c r="L19" s="40"/>
      <c r="M19" s="49"/>
      <c r="N19" s="10"/>
      <c r="O19" s="41"/>
      <c r="P19" s="10"/>
      <c r="Q19" s="10"/>
      <c r="R19" s="10"/>
      <c r="S19" s="10"/>
      <c r="T19" s="10"/>
      <c r="U19" s="11"/>
    </row>
    <row r="20" spans="5:21">
      <c r="E20" s="14"/>
      <c r="F20" s="10"/>
      <c r="G20" s="11"/>
      <c r="H20" s="10"/>
      <c r="I20" s="10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"/>
    </row>
    <row r="21" spans="5:21">
      <c r="E21" s="14"/>
      <c r="F21" s="10"/>
      <c r="G21" s="11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1"/>
    </row>
    <row r="22" spans="5:21">
      <c r="E22" s="14"/>
      <c r="F22" s="10"/>
      <c r="G22" s="11"/>
      <c r="H22" s="10"/>
      <c r="I22" s="10"/>
      <c r="J22" s="40"/>
      <c r="K22" s="40"/>
      <c r="L22" s="40"/>
      <c r="M22" s="49"/>
      <c r="N22" s="10"/>
      <c r="O22" s="41"/>
      <c r="P22" s="10"/>
      <c r="Q22" s="10"/>
      <c r="R22" s="10"/>
      <c r="S22" s="10"/>
      <c r="T22" s="10"/>
      <c r="U22" s="11"/>
    </row>
    <row r="23" spans="5:21">
      <c r="E23" s="14"/>
      <c r="F23" s="10"/>
      <c r="G23" s="11"/>
      <c r="H23" s="10"/>
      <c r="I23" s="22" t="s">
        <v>167</v>
      </c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"/>
    </row>
    <row r="24" spans="5:21">
      <c r="E24" s="14"/>
      <c r="F24" s="10"/>
      <c r="G24" s="11"/>
      <c r="H24" s="10"/>
      <c r="I24" s="162" t="s">
        <v>156</v>
      </c>
      <c r="J24" s="162" t="s">
        <v>157</v>
      </c>
      <c r="K24" s="162" t="s">
        <v>158</v>
      </c>
      <c r="L24" s="162" t="s">
        <v>162</v>
      </c>
      <c r="M24" s="162" t="s">
        <v>164</v>
      </c>
      <c r="N24" s="10"/>
      <c r="O24" s="10"/>
      <c r="P24" s="10"/>
      <c r="Q24" s="10"/>
      <c r="R24" s="10"/>
      <c r="S24" s="10"/>
      <c r="T24" s="10"/>
      <c r="U24" s="11"/>
    </row>
    <row r="25" spans="5:21">
      <c r="E25" s="14"/>
      <c r="F25" s="10"/>
      <c r="G25" s="11"/>
      <c r="H25" s="10"/>
      <c r="I25" s="53" t="s">
        <v>168</v>
      </c>
      <c r="J25" s="54" t="s">
        <v>169</v>
      </c>
      <c r="K25" s="54" t="s">
        <v>161</v>
      </c>
      <c r="L25" s="54" t="s">
        <v>170</v>
      </c>
      <c r="M25" s="54" t="s">
        <v>165</v>
      </c>
      <c r="N25" s="22"/>
      <c r="O25" s="10"/>
      <c r="P25" s="10"/>
      <c r="Q25" s="22"/>
      <c r="R25" s="22"/>
      <c r="S25" s="22"/>
      <c r="T25" s="22"/>
      <c r="U25" s="11"/>
    </row>
    <row r="26" spans="5:21">
      <c r="E26" s="14"/>
      <c r="F26" s="10"/>
      <c r="G26" s="11"/>
      <c r="H26" s="10"/>
      <c r="I26" s="53" t="s">
        <v>171</v>
      </c>
      <c r="J26" s="54" t="s">
        <v>172</v>
      </c>
      <c r="K26" s="53" t="s">
        <v>173</v>
      </c>
      <c r="L26" s="163" t="s">
        <v>174</v>
      </c>
      <c r="M26" s="163" t="s">
        <v>174</v>
      </c>
      <c r="N26" s="10"/>
      <c r="O26" s="10"/>
      <c r="P26" s="10"/>
      <c r="Q26" s="22"/>
      <c r="R26" s="22"/>
      <c r="S26" s="22"/>
      <c r="T26" s="22"/>
      <c r="U26" s="11"/>
    </row>
    <row r="27" spans="5:21">
      <c r="E27" s="14"/>
      <c r="F27" s="10"/>
      <c r="G27" s="11"/>
      <c r="H27" s="10"/>
      <c r="I27" s="10"/>
      <c r="J27" s="40"/>
      <c r="K27" s="40"/>
      <c r="L27" s="40"/>
      <c r="M27" s="10"/>
      <c r="N27" s="10"/>
      <c r="O27" s="10"/>
      <c r="P27" s="10"/>
      <c r="Q27" s="22"/>
      <c r="R27" s="22"/>
      <c r="S27" s="22"/>
      <c r="T27" s="22"/>
      <c r="U27" s="11"/>
    </row>
    <row r="28" spans="5:21">
      <c r="E28" s="14"/>
      <c r="F28" s="10"/>
      <c r="G28" s="11"/>
      <c r="H28" s="10"/>
      <c r="I28" s="10"/>
      <c r="J28" s="22"/>
      <c r="K28" s="22"/>
      <c r="L28" s="40"/>
      <c r="M28" s="10"/>
      <c r="N28" s="10"/>
      <c r="O28" s="10"/>
      <c r="P28" s="10"/>
      <c r="Q28" s="22"/>
      <c r="R28" s="22"/>
      <c r="S28" s="22"/>
      <c r="T28" s="22"/>
      <c r="U28" s="11"/>
    </row>
    <row r="29" spans="5:21" ht="15.5">
      <c r="E29" s="14"/>
      <c r="F29" s="10"/>
      <c r="G29" s="11"/>
      <c r="H29" s="10"/>
      <c r="I29" s="10"/>
      <c r="J29" s="145"/>
      <c r="K29" s="145"/>
      <c r="L29" s="145"/>
      <c r="M29" s="145"/>
      <c r="N29" s="145"/>
      <c r="O29" s="145"/>
      <c r="P29" s="145"/>
      <c r="Q29" s="145"/>
      <c r="R29" s="22"/>
      <c r="S29" s="22"/>
      <c r="T29" s="22"/>
      <c r="U29" s="11"/>
    </row>
    <row r="30" spans="5:21">
      <c r="E30" s="14"/>
      <c r="F30" s="10"/>
      <c r="G30" s="11"/>
      <c r="H30" s="10"/>
      <c r="I30" s="10"/>
      <c r="J30" s="87"/>
      <c r="K30" s="56"/>
      <c r="L30" s="87"/>
      <c r="M30" s="56"/>
      <c r="N30" s="87"/>
      <c r="O30" s="56"/>
      <c r="P30" s="87"/>
      <c r="Q30" s="56"/>
      <c r="R30" s="22"/>
      <c r="S30" s="22"/>
      <c r="T30" s="22"/>
      <c r="U30" s="11"/>
    </row>
    <row r="31" spans="5:21">
      <c r="E31" s="14"/>
      <c r="F31" s="10"/>
      <c r="G31" s="11"/>
      <c r="H31" s="10"/>
      <c r="I31" s="10"/>
      <c r="J31" s="87"/>
      <c r="K31" s="95"/>
      <c r="L31" s="40"/>
      <c r="M31" s="10"/>
      <c r="N31" s="10"/>
      <c r="O31" s="10"/>
      <c r="P31" s="10"/>
      <c r="Q31" s="22"/>
      <c r="R31" s="22"/>
      <c r="S31" s="22"/>
      <c r="T31" s="22"/>
      <c r="U31" s="11"/>
    </row>
    <row r="32" spans="5:21">
      <c r="E32" s="14"/>
      <c r="F32" s="10"/>
      <c r="G32" s="11"/>
      <c r="H32" s="10"/>
      <c r="I32" s="10"/>
      <c r="J32" s="87"/>
      <c r="K32" s="95"/>
      <c r="L32" s="40"/>
      <c r="M32" s="10"/>
      <c r="N32" s="10"/>
      <c r="O32" s="10"/>
      <c r="P32" s="10"/>
      <c r="Q32" s="22"/>
      <c r="R32" s="22"/>
      <c r="S32" s="22"/>
      <c r="T32" s="22"/>
      <c r="U32" s="11"/>
    </row>
    <row r="33" spans="5:21">
      <c r="E33" s="14"/>
      <c r="F33" s="10"/>
      <c r="G33" s="11"/>
      <c r="H33" s="10"/>
      <c r="I33" s="10"/>
      <c r="J33" s="87"/>
      <c r="K33" s="95"/>
      <c r="L33" s="51"/>
      <c r="M33" s="51"/>
      <c r="N33" s="51"/>
      <c r="O33" s="51"/>
      <c r="P33" s="51"/>
      <c r="Q33" s="51"/>
      <c r="R33" s="51"/>
      <c r="S33" s="51"/>
      <c r="T33" s="51"/>
      <c r="U33" s="11"/>
    </row>
    <row r="34" spans="5:21">
      <c r="E34" s="14"/>
      <c r="F34" s="10"/>
      <c r="G34" s="11"/>
      <c r="H34" s="10"/>
      <c r="I34" s="10"/>
      <c r="J34" s="87"/>
      <c r="K34" s="95"/>
      <c r="L34" s="51"/>
      <c r="M34" s="51"/>
      <c r="N34" s="51"/>
      <c r="O34" s="51"/>
      <c r="P34" s="51"/>
      <c r="Q34" s="51"/>
      <c r="R34" s="51"/>
      <c r="S34" s="51"/>
      <c r="T34" s="51"/>
      <c r="U34" s="11"/>
    </row>
    <row r="35" spans="5:21">
      <c r="E35" s="14"/>
      <c r="F35" s="10"/>
      <c r="G35" s="11"/>
      <c r="H35" s="10"/>
      <c r="I35" s="10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11"/>
    </row>
    <row r="36" spans="5:21">
      <c r="E36" s="14"/>
      <c r="F36" s="10"/>
      <c r="G36" s="11"/>
      <c r="H36" s="10"/>
      <c r="I36" s="10"/>
      <c r="J36" s="10"/>
      <c r="K36" s="10"/>
      <c r="L36" s="10"/>
      <c r="M36" s="10"/>
      <c r="N36" s="10"/>
      <c r="O36" s="10"/>
      <c r="P36" s="10"/>
      <c r="Q36" s="22"/>
      <c r="R36" s="22"/>
      <c r="S36" s="22"/>
      <c r="T36" s="22"/>
      <c r="U36" s="11"/>
    </row>
    <row r="37" spans="5:21">
      <c r="E37" s="14"/>
      <c r="F37" s="10"/>
      <c r="G37" s="11"/>
      <c r="H37" s="10"/>
      <c r="I37" s="10"/>
      <c r="J37" s="10"/>
      <c r="K37" s="10"/>
      <c r="L37" s="10"/>
      <c r="M37" s="10"/>
      <c r="N37" s="10"/>
      <c r="O37" s="10"/>
      <c r="P37" s="10"/>
      <c r="Q37" s="22"/>
      <c r="R37" s="22"/>
      <c r="S37" s="22"/>
      <c r="T37" s="22"/>
      <c r="U37" s="11"/>
    </row>
    <row r="38" spans="5:21" ht="14.5" thickBot="1">
      <c r="E38" s="15"/>
      <c r="F38" s="12"/>
      <c r="G38" s="13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3"/>
    </row>
  </sheetData>
  <mergeCells count="10">
    <mergeCell ref="E16:G19"/>
    <mergeCell ref="J29:K29"/>
    <mergeCell ref="L29:M29"/>
    <mergeCell ref="N29:O29"/>
    <mergeCell ref="P29:Q29"/>
    <mergeCell ref="E8:G10"/>
    <mergeCell ref="E11:G15"/>
    <mergeCell ref="L12:M12"/>
    <mergeCell ref="N12:O12"/>
    <mergeCell ref="P12:Q1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1180-E90E-45E8-8EA3-EFE344FD67DE}">
  <dimension ref="D2:N20"/>
  <sheetViews>
    <sheetView workbookViewId="0">
      <selection activeCell="B18" sqref="B18"/>
    </sheetView>
  </sheetViews>
  <sheetFormatPr defaultRowHeight="14"/>
  <cols>
    <col min="1" max="7" width="8.6640625" style="2"/>
    <col min="8" max="8" width="9.4140625" style="2" customWidth="1"/>
    <col min="9" max="9" width="9.08203125" style="2" customWidth="1"/>
    <col min="10" max="16384" width="8.6640625" style="2"/>
  </cols>
  <sheetData>
    <row r="2" spans="4:14" ht="14.5" thickBot="1"/>
    <row r="3" spans="4:14">
      <c r="D3" s="1" t="s">
        <v>19</v>
      </c>
      <c r="E3" s="3"/>
      <c r="F3" s="3"/>
      <c r="G3" s="3"/>
      <c r="H3" s="3"/>
      <c r="I3" s="3"/>
      <c r="J3" s="3"/>
      <c r="K3" s="3" t="s">
        <v>0</v>
      </c>
      <c r="L3" s="3" t="s">
        <v>22</v>
      </c>
      <c r="M3" s="8"/>
      <c r="N3" s="9"/>
    </row>
    <row r="4" spans="4:14">
      <c r="D4" s="4" t="s">
        <v>20</v>
      </c>
      <c r="E4" s="5"/>
      <c r="F4" s="5"/>
      <c r="G4" s="5"/>
      <c r="H4" s="5"/>
      <c r="I4" s="5"/>
      <c r="J4" s="5"/>
      <c r="K4" s="5" t="s">
        <v>21</v>
      </c>
      <c r="L4" s="5"/>
      <c r="M4" s="10"/>
      <c r="N4" s="11"/>
    </row>
    <row r="5" spans="4:14" ht="14.5" thickBot="1">
      <c r="D5" s="6"/>
      <c r="E5" s="7"/>
      <c r="F5" s="7"/>
      <c r="G5" s="7"/>
      <c r="H5" s="7"/>
      <c r="I5" s="7"/>
      <c r="J5" s="7"/>
      <c r="K5" s="7"/>
      <c r="L5" s="7"/>
      <c r="M5" s="12"/>
      <c r="N5" s="13"/>
    </row>
    <row r="6" spans="4:14">
      <c r="D6" s="100" t="s">
        <v>1</v>
      </c>
      <c r="E6" s="101"/>
      <c r="F6" s="102"/>
      <c r="G6" s="21" t="s">
        <v>23</v>
      </c>
      <c r="H6" s="20" t="s">
        <v>28</v>
      </c>
      <c r="I6" s="19" t="s">
        <v>27</v>
      </c>
      <c r="J6" s="18" t="s">
        <v>26</v>
      </c>
      <c r="K6" s="8"/>
      <c r="L6" s="8"/>
      <c r="M6" s="8"/>
      <c r="N6" s="9"/>
    </row>
    <row r="7" spans="4:14">
      <c r="D7" s="103"/>
      <c r="E7" s="104"/>
      <c r="F7" s="105"/>
      <c r="G7" s="22" t="s">
        <v>29</v>
      </c>
      <c r="H7" s="23" t="s">
        <v>30</v>
      </c>
      <c r="I7" s="24" t="s">
        <v>31</v>
      </c>
      <c r="J7" s="10"/>
      <c r="K7" s="10"/>
      <c r="L7" s="10"/>
      <c r="M7" s="10"/>
      <c r="N7" s="11"/>
    </row>
    <row r="8" spans="4:14" ht="14.5" thickBot="1">
      <c r="D8" s="106"/>
      <c r="E8" s="107"/>
      <c r="F8" s="108"/>
      <c r="G8" s="22" t="s">
        <v>32</v>
      </c>
      <c r="H8" s="10"/>
      <c r="I8" s="26" t="s">
        <v>28</v>
      </c>
      <c r="J8" s="25" t="s">
        <v>27</v>
      </c>
      <c r="K8" s="26" t="s">
        <v>33</v>
      </c>
      <c r="L8" s="10"/>
      <c r="M8" s="10"/>
      <c r="N8" s="11"/>
    </row>
    <row r="9" spans="4:14">
      <c r="D9" s="109" t="s">
        <v>3</v>
      </c>
      <c r="E9" s="110"/>
      <c r="F9" s="111"/>
      <c r="G9" s="27" t="s">
        <v>35</v>
      </c>
      <c r="H9" s="16"/>
      <c r="I9" s="16"/>
      <c r="J9" s="16"/>
      <c r="K9" s="16"/>
      <c r="L9" s="16"/>
      <c r="M9" s="28">
        <v>100</v>
      </c>
      <c r="N9" s="17"/>
    </row>
    <row r="10" spans="4:14">
      <c r="D10" s="112"/>
      <c r="E10" s="113"/>
      <c r="F10" s="114"/>
      <c r="G10" s="10"/>
      <c r="H10" s="10"/>
      <c r="I10" s="10"/>
      <c r="J10" s="10"/>
      <c r="K10" s="10"/>
      <c r="L10" s="10"/>
      <c r="M10" s="10"/>
      <c r="N10" s="11"/>
    </row>
    <row r="11" spans="4:14">
      <c r="D11" s="112"/>
      <c r="E11" s="113"/>
      <c r="F11" s="114"/>
      <c r="G11" s="10"/>
      <c r="H11" s="10"/>
      <c r="I11" s="10"/>
      <c r="J11" s="10"/>
      <c r="K11" s="10"/>
      <c r="L11" s="10"/>
      <c r="M11" s="10"/>
      <c r="N11" s="11"/>
    </row>
    <row r="12" spans="4:14" ht="14.5" thickBot="1">
      <c r="D12" s="115"/>
      <c r="E12" s="116"/>
      <c r="F12" s="117"/>
      <c r="G12" s="10"/>
      <c r="H12" s="10"/>
      <c r="I12" s="10"/>
      <c r="J12" s="10"/>
      <c r="K12" s="10"/>
      <c r="L12" s="29" t="s">
        <v>23</v>
      </c>
      <c r="M12" s="29" t="s">
        <v>38</v>
      </c>
      <c r="N12" s="11"/>
    </row>
    <row r="13" spans="4:14">
      <c r="D13" s="100" t="s">
        <v>34</v>
      </c>
      <c r="E13" s="101"/>
      <c r="F13" s="102"/>
      <c r="G13" s="10"/>
      <c r="H13" s="10"/>
      <c r="I13" s="10"/>
      <c r="J13" s="10"/>
      <c r="K13" s="10"/>
      <c r="L13" s="2" t="s">
        <v>24</v>
      </c>
      <c r="M13" s="2">
        <v>9000</v>
      </c>
      <c r="N13" s="11"/>
    </row>
    <row r="14" spans="4:14">
      <c r="D14" s="103"/>
      <c r="E14" s="104"/>
      <c r="F14" s="105"/>
      <c r="G14" s="10"/>
      <c r="H14" s="10"/>
      <c r="I14" s="10"/>
      <c r="J14" s="10"/>
      <c r="K14" s="10"/>
      <c r="L14" s="2" t="s">
        <v>25</v>
      </c>
      <c r="M14" s="2">
        <v>4000</v>
      </c>
      <c r="N14" s="11"/>
    </row>
    <row r="15" spans="4:14">
      <c r="D15" s="103"/>
      <c r="E15" s="104"/>
      <c r="F15" s="105"/>
      <c r="G15" s="10"/>
      <c r="H15" s="10"/>
      <c r="I15" s="10"/>
      <c r="J15" s="10"/>
      <c r="K15" s="10"/>
      <c r="L15" s="2" t="s">
        <v>36</v>
      </c>
      <c r="M15" s="2">
        <v>1500</v>
      </c>
      <c r="N15" s="11"/>
    </row>
    <row r="16" spans="4:14" ht="14.5" thickBot="1">
      <c r="D16" s="106"/>
      <c r="E16" s="107"/>
      <c r="F16" s="108"/>
      <c r="G16" s="10"/>
      <c r="H16" s="10"/>
      <c r="I16" s="10"/>
      <c r="J16" s="10"/>
      <c r="K16" s="10"/>
      <c r="L16" s="2" t="s">
        <v>37</v>
      </c>
      <c r="M16" s="2">
        <v>500</v>
      </c>
      <c r="N16" s="11"/>
    </row>
    <row r="17" spans="4:14" ht="14.5" thickBot="1">
      <c r="D17" s="14"/>
      <c r="E17" s="10"/>
      <c r="F17" s="11"/>
      <c r="G17" s="10"/>
      <c r="H17" s="10"/>
      <c r="I17" s="10"/>
      <c r="J17" s="10"/>
      <c r="K17" s="10"/>
      <c r="L17" s="30" t="s">
        <v>39</v>
      </c>
      <c r="M17" s="30">
        <f>SUM(M13:M16)</f>
        <v>15000</v>
      </c>
      <c r="N17" s="11"/>
    </row>
    <row r="18" spans="4:14">
      <c r="D18" s="14"/>
      <c r="E18" s="10"/>
      <c r="F18" s="11"/>
      <c r="G18" s="10"/>
      <c r="H18" s="10"/>
      <c r="I18" s="10"/>
      <c r="J18" s="10"/>
      <c r="K18" s="10"/>
      <c r="L18" s="10"/>
      <c r="M18" s="10"/>
      <c r="N18" s="11"/>
    </row>
    <row r="19" spans="4:14">
      <c r="D19" s="14"/>
      <c r="E19" s="10"/>
      <c r="F19" s="11"/>
      <c r="G19" s="10"/>
      <c r="H19" s="10"/>
      <c r="I19" s="10"/>
      <c r="J19" s="10"/>
      <c r="K19" s="10"/>
      <c r="L19" s="10"/>
      <c r="M19" s="10"/>
      <c r="N19" s="11"/>
    </row>
    <row r="20" spans="4:14" ht="14.5" thickBot="1">
      <c r="D20" s="15"/>
      <c r="E20" s="12"/>
      <c r="F20" s="13"/>
      <c r="G20" s="12"/>
      <c r="H20" s="12"/>
      <c r="I20" s="12"/>
      <c r="J20" s="12"/>
      <c r="K20" s="12"/>
      <c r="L20" s="12"/>
      <c r="M20" s="12"/>
      <c r="N20" s="13"/>
    </row>
  </sheetData>
  <mergeCells count="3">
    <mergeCell ref="D6:F8"/>
    <mergeCell ref="D9:F12"/>
    <mergeCell ref="D13:F16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7B0F-9E98-45C2-AD48-4029EFF72E99}">
  <dimension ref="D2:N20"/>
  <sheetViews>
    <sheetView topLeftCell="B1" workbookViewId="0">
      <selection activeCell="Q19" sqref="Q19"/>
    </sheetView>
  </sheetViews>
  <sheetFormatPr defaultRowHeight="14"/>
  <cols>
    <col min="1" max="6" width="8.6640625" style="2"/>
    <col min="7" max="7" width="9.75" style="2" customWidth="1"/>
    <col min="8" max="8" width="9.4140625" style="2" customWidth="1"/>
    <col min="9" max="9" width="10.83203125" style="2" customWidth="1"/>
    <col min="10" max="11" width="8.6640625" style="2"/>
    <col min="12" max="12" width="14.25" style="2" customWidth="1"/>
    <col min="13" max="13" width="8.6640625" style="2"/>
    <col min="14" max="14" width="4" style="2" customWidth="1"/>
    <col min="15" max="16384" width="8.6640625" style="2"/>
  </cols>
  <sheetData>
    <row r="2" spans="4:14" ht="14.5" thickBot="1"/>
    <row r="3" spans="4:14">
      <c r="D3" s="1" t="s">
        <v>19</v>
      </c>
      <c r="E3" s="3"/>
      <c r="F3" s="3"/>
      <c r="G3" s="3"/>
      <c r="H3" s="3"/>
      <c r="I3" s="3"/>
      <c r="J3" s="3"/>
      <c r="K3" s="8"/>
      <c r="L3" s="3" t="s">
        <v>43</v>
      </c>
      <c r="M3" s="3"/>
      <c r="N3" s="9"/>
    </row>
    <row r="4" spans="4:14">
      <c r="D4" s="4" t="s">
        <v>20</v>
      </c>
      <c r="E4" s="5"/>
      <c r="F4" s="5"/>
      <c r="G4" s="5"/>
      <c r="H4" s="5"/>
      <c r="I4" s="5"/>
      <c r="J4" s="5"/>
      <c r="K4" s="10"/>
      <c r="L4" s="5" t="s">
        <v>21</v>
      </c>
      <c r="M4" s="5"/>
      <c r="N4" s="11"/>
    </row>
    <row r="5" spans="4:14" ht="14.5" thickBot="1">
      <c r="D5" s="6"/>
      <c r="E5" s="7"/>
      <c r="F5" s="7"/>
      <c r="G5" s="7"/>
      <c r="H5" s="7"/>
      <c r="I5" s="7"/>
      <c r="J5" s="7"/>
      <c r="K5" s="7"/>
      <c r="L5" s="7"/>
      <c r="M5" s="12"/>
      <c r="N5" s="13"/>
    </row>
    <row r="6" spans="4:14">
      <c r="D6" s="100" t="s">
        <v>1</v>
      </c>
      <c r="E6" s="101"/>
      <c r="F6" s="102"/>
      <c r="G6" s="21" t="s">
        <v>46</v>
      </c>
      <c r="H6" s="20" t="s">
        <v>40</v>
      </c>
      <c r="I6" s="19" t="s">
        <v>41</v>
      </c>
      <c r="J6" s="18" t="s">
        <v>42</v>
      </c>
      <c r="K6" s="18"/>
      <c r="L6" s="19" t="s">
        <v>44</v>
      </c>
      <c r="M6" s="8"/>
      <c r="N6" s="9"/>
    </row>
    <row r="7" spans="4:14">
      <c r="D7" s="103"/>
      <c r="E7" s="104"/>
      <c r="F7" s="105"/>
      <c r="G7" s="22" t="s">
        <v>23</v>
      </c>
      <c r="H7" s="23" t="s">
        <v>28</v>
      </c>
      <c r="I7" s="24" t="s">
        <v>27</v>
      </c>
      <c r="J7" s="23" t="s">
        <v>47</v>
      </c>
      <c r="K7" s="23"/>
      <c r="L7" s="10"/>
      <c r="M7" s="10"/>
      <c r="N7" s="11"/>
    </row>
    <row r="8" spans="4:14" ht="14.5" thickBot="1">
      <c r="D8" s="106"/>
      <c r="E8" s="107"/>
      <c r="F8" s="108"/>
      <c r="G8" s="22" t="s">
        <v>48</v>
      </c>
      <c r="H8" s="24" t="s">
        <v>49</v>
      </c>
      <c r="I8" s="26" t="s">
        <v>50</v>
      </c>
      <c r="J8" s="25" t="s">
        <v>51</v>
      </c>
      <c r="K8" s="26" t="s">
        <v>52</v>
      </c>
      <c r="L8" s="10"/>
      <c r="M8" s="10"/>
      <c r="N8" s="11"/>
    </row>
    <row r="9" spans="4:14">
      <c r="D9" s="100" t="s">
        <v>3</v>
      </c>
      <c r="E9" s="101"/>
      <c r="F9" s="102"/>
      <c r="G9" s="27" t="s">
        <v>53</v>
      </c>
      <c r="H9" s="23" t="s">
        <v>54</v>
      </c>
      <c r="I9" s="24" t="s">
        <v>55</v>
      </c>
      <c r="J9" s="23" t="s">
        <v>56</v>
      </c>
      <c r="K9" s="25" t="s">
        <v>57</v>
      </c>
      <c r="L9" s="16"/>
      <c r="M9" s="28"/>
      <c r="N9" s="17"/>
    </row>
    <row r="10" spans="4:14">
      <c r="D10" s="103"/>
      <c r="E10" s="104"/>
      <c r="F10" s="105"/>
      <c r="G10" s="10"/>
      <c r="H10" s="10"/>
      <c r="I10" s="10"/>
      <c r="J10" s="10"/>
      <c r="K10" s="10"/>
      <c r="L10" s="10"/>
      <c r="M10" s="10"/>
      <c r="N10" s="11"/>
    </row>
    <row r="11" spans="4:14">
      <c r="D11" s="103"/>
      <c r="E11" s="104"/>
      <c r="F11" s="105"/>
      <c r="G11" s="10"/>
      <c r="H11" s="10"/>
      <c r="I11" s="10"/>
      <c r="J11" s="10"/>
      <c r="K11" s="10"/>
      <c r="L11" s="10"/>
      <c r="M11" s="10"/>
      <c r="N11" s="11"/>
    </row>
    <row r="12" spans="4:14" ht="14.5" thickBot="1">
      <c r="D12" s="106"/>
      <c r="E12" s="107"/>
      <c r="F12" s="108"/>
      <c r="G12" s="10"/>
      <c r="H12" s="10"/>
      <c r="I12" s="10"/>
      <c r="J12" s="10"/>
      <c r="K12" s="10"/>
      <c r="L12" s="29" t="s">
        <v>23</v>
      </c>
      <c r="M12" s="29" t="s">
        <v>45</v>
      </c>
      <c r="N12" s="11"/>
    </row>
    <row r="13" spans="4:14">
      <c r="D13" s="109" t="s">
        <v>34</v>
      </c>
      <c r="E13" s="110"/>
      <c r="F13" s="111"/>
      <c r="G13" s="10"/>
      <c r="H13" s="10"/>
      <c r="I13" s="10"/>
      <c r="J13" s="10"/>
      <c r="K13" s="10"/>
      <c r="L13" s="2" t="s">
        <v>40</v>
      </c>
      <c r="M13" s="2">
        <v>8280</v>
      </c>
      <c r="N13" s="11"/>
    </row>
    <row r="14" spans="4:14">
      <c r="D14" s="112"/>
      <c r="E14" s="113"/>
      <c r="F14" s="114"/>
      <c r="G14" s="10"/>
      <c r="H14" s="10"/>
      <c r="I14" s="10"/>
      <c r="J14" s="10"/>
      <c r="K14" s="10"/>
      <c r="L14" s="2" t="s">
        <v>41</v>
      </c>
      <c r="M14" s="2">
        <v>13620</v>
      </c>
      <c r="N14" s="11"/>
    </row>
    <row r="15" spans="4:14">
      <c r="D15" s="112"/>
      <c r="E15" s="113"/>
      <c r="F15" s="114"/>
      <c r="G15" s="10"/>
      <c r="H15" s="10"/>
      <c r="I15" s="10"/>
      <c r="J15" s="10"/>
      <c r="K15" s="10"/>
      <c r="L15" s="2" t="s">
        <v>42</v>
      </c>
      <c r="M15" s="2">
        <v>6700</v>
      </c>
      <c r="N15" s="11"/>
    </row>
    <row r="16" spans="4:14" ht="14.5" thickBot="1">
      <c r="D16" s="115"/>
      <c r="E16" s="116"/>
      <c r="F16" s="117"/>
      <c r="G16" s="10"/>
      <c r="H16" s="10"/>
      <c r="I16" s="10"/>
      <c r="J16" s="10"/>
      <c r="K16" s="10"/>
      <c r="L16" s="2" t="s">
        <v>44</v>
      </c>
      <c r="M16" s="2">
        <v>9413</v>
      </c>
      <c r="N16" s="11"/>
    </row>
    <row r="17" spans="4:14" ht="14.5" thickBot="1">
      <c r="D17" s="14"/>
      <c r="E17" s="10"/>
      <c r="F17" s="11"/>
      <c r="G17" s="10"/>
      <c r="H17" s="10"/>
      <c r="I17" s="10"/>
      <c r="J17" s="10"/>
      <c r="K17" s="10"/>
      <c r="L17" s="30" t="s">
        <v>39</v>
      </c>
      <c r="M17" s="30">
        <f>SUM(M13:M16)</f>
        <v>38013</v>
      </c>
      <c r="N17" s="11"/>
    </row>
    <row r="18" spans="4:14">
      <c r="D18" s="14"/>
      <c r="E18" s="10"/>
      <c r="F18" s="11"/>
      <c r="G18" s="10"/>
      <c r="H18" s="10"/>
      <c r="I18" s="10"/>
      <c r="J18" s="10"/>
      <c r="K18" s="10"/>
      <c r="L18" s="10"/>
      <c r="M18" s="10"/>
      <c r="N18" s="11"/>
    </row>
    <row r="19" spans="4:14">
      <c r="D19" s="14"/>
      <c r="E19" s="10"/>
      <c r="F19" s="11"/>
      <c r="G19" s="10"/>
      <c r="H19" s="10"/>
      <c r="I19" s="10"/>
      <c r="J19" s="10"/>
      <c r="K19" s="10"/>
      <c r="L19" s="10"/>
      <c r="M19" s="10"/>
      <c r="N19" s="11"/>
    </row>
    <row r="20" spans="4:14" ht="14.5" thickBot="1">
      <c r="D20" s="15"/>
      <c r="E20" s="12"/>
      <c r="F20" s="13"/>
      <c r="G20" s="12"/>
      <c r="H20" s="12"/>
      <c r="I20" s="12"/>
      <c r="J20" s="12"/>
      <c r="K20" s="12"/>
      <c r="L20" s="12"/>
      <c r="M20" s="12"/>
      <c r="N20" s="13"/>
    </row>
  </sheetData>
  <mergeCells count="3">
    <mergeCell ref="D6:F8"/>
    <mergeCell ref="D9:F12"/>
    <mergeCell ref="D13:F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18DC-CB07-4BCB-9261-3DF3E7746B0C}">
  <dimension ref="D2:N20"/>
  <sheetViews>
    <sheetView topLeftCell="C1" workbookViewId="0">
      <selection activeCell="P4" sqref="P4"/>
    </sheetView>
  </sheetViews>
  <sheetFormatPr defaultRowHeight="14"/>
  <cols>
    <col min="1" max="6" width="8.6640625" style="2"/>
    <col min="7" max="7" width="9.75" style="2" customWidth="1"/>
    <col min="8" max="8" width="9.4140625" style="2" customWidth="1"/>
    <col min="9" max="9" width="10.83203125" style="2" customWidth="1"/>
    <col min="10" max="11" width="8.6640625" style="2"/>
    <col min="12" max="12" width="13" style="2" customWidth="1"/>
    <col min="13" max="13" width="23" style="2" customWidth="1"/>
    <col min="14" max="14" width="15.4140625" style="2" customWidth="1"/>
    <col min="15" max="16384" width="8.6640625" style="2"/>
  </cols>
  <sheetData>
    <row r="2" spans="4:14" ht="14.5" thickBot="1"/>
    <row r="3" spans="4:14">
      <c r="D3" s="1" t="s">
        <v>19</v>
      </c>
      <c r="E3" s="3"/>
      <c r="F3" s="3"/>
      <c r="G3" s="3"/>
      <c r="H3" s="3"/>
      <c r="I3" s="3"/>
      <c r="J3" s="3"/>
      <c r="K3" s="8"/>
      <c r="L3" s="3" t="s">
        <v>43</v>
      </c>
      <c r="M3" s="3"/>
      <c r="N3" s="9"/>
    </row>
    <row r="4" spans="4:14">
      <c r="D4" s="4" t="s">
        <v>20</v>
      </c>
      <c r="E4" s="5"/>
      <c r="F4" s="5"/>
      <c r="G4" s="5"/>
      <c r="H4" s="5"/>
      <c r="I4" s="5"/>
      <c r="J4" s="5"/>
      <c r="K4" s="10"/>
      <c r="L4" s="5" t="s">
        <v>21</v>
      </c>
      <c r="M4" s="5"/>
      <c r="N4" s="11"/>
    </row>
    <row r="5" spans="4:14" ht="14.5" thickBot="1">
      <c r="D5" s="6"/>
      <c r="E5" s="7"/>
      <c r="F5" s="7"/>
      <c r="G5" s="7"/>
      <c r="H5" s="7"/>
      <c r="I5" s="7"/>
      <c r="J5" s="7"/>
      <c r="K5" s="7"/>
      <c r="L5" s="7"/>
      <c r="M5" s="12"/>
      <c r="N5" s="13"/>
    </row>
    <row r="6" spans="4:14">
      <c r="D6" s="100" t="s">
        <v>1</v>
      </c>
      <c r="E6" s="101"/>
      <c r="F6" s="102"/>
      <c r="G6" s="21"/>
      <c r="H6" s="10"/>
      <c r="I6" s="10"/>
      <c r="J6" s="10"/>
      <c r="K6" s="10"/>
      <c r="L6" s="10"/>
      <c r="M6" s="8"/>
      <c r="N6" s="9"/>
    </row>
    <row r="7" spans="4:14">
      <c r="D7" s="103"/>
      <c r="E7" s="104"/>
      <c r="F7" s="105"/>
      <c r="G7" s="22"/>
      <c r="H7" s="10"/>
      <c r="I7" s="10"/>
      <c r="J7" s="10"/>
      <c r="K7" s="10"/>
      <c r="L7" s="10"/>
      <c r="M7" s="10"/>
      <c r="N7" s="11"/>
    </row>
    <row r="8" spans="4:14" ht="14.5" thickBot="1">
      <c r="D8" s="106"/>
      <c r="E8" s="107"/>
      <c r="F8" s="108"/>
      <c r="G8" s="22"/>
      <c r="H8" s="10"/>
      <c r="I8" s="10"/>
      <c r="J8" s="10"/>
      <c r="K8" s="10"/>
      <c r="L8" s="10"/>
      <c r="M8" s="10"/>
      <c r="N8" s="11"/>
    </row>
    <row r="9" spans="4:14">
      <c r="D9" s="118" t="s">
        <v>65</v>
      </c>
      <c r="E9" s="110"/>
      <c r="F9" s="111"/>
      <c r="G9" s="32"/>
      <c r="H9" s="16"/>
      <c r="I9" s="16"/>
      <c r="J9" s="16"/>
      <c r="K9" s="16"/>
      <c r="L9" s="16"/>
      <c r="M9" s="28"/>
      <c r="N9" s="17"/>
    </row>
    <row r="10" spans="4:14">
      <c r="D10" s="112"/>
      <c r="E10" s="113"/>
      <c r="F10" s="114"/>
      <c r="G10" s="10"/>
      <c r="H10" s="10"/>
      <c r="I10" s="10"/>
      <c r="J10" s="10"/>
      <c r="K10" s="10"/>
      <c r="L10" s="10"/>
      <c r="M10" s="34" t="s">
        <v>64</v>
      </c>
      <c r="N10" s="36" t="s">
        <v>62</v>
      </c>
    </row>
    <row r="11" spans="4:14">
      <c r="D11" s="112"/>
      <c r="E11" s="113"/>
      <c r="F11" s="114"/>
      <c r="G11" s="10"/>
      <c r="H11" s="10"/>
      <c r="I11" s="10"/>
      <c r="J11" s="10"/>
      <c r="K11" s="10"/>
      <c r="L11" s="10"/>
      <c r="M11" s="22" t="s">
        <v>58</v>
      </c>
      <c r="N11" s="33">
        <v>5000</v>
      </c>
    </row>
    <row r="12" spans="4:14" ht="14.5" thickBot="1">
      <c r="D12" s="115"/>
      <c r="E12" s="116"/>
      <c r="F12" s="117"/>
      <c r="G12" s="10"/>
      <c r="H12" s="10"/>
      <c r="I12" s="10"/>
      <c r="J12" s="10"/>
      <c r="K12" s="10"/>
      <c r="L12" s="10"/>
      <c r="M12" s="22" t="s">
        <v>60</v>
      </c>
      <c r="N12" s="33">
        <v>1600</v>
      </c>
    </row>
    <row r="13" spans="4:14">
      <c r="D13" s="100" t="s">
        <v>34</v>
      </c>
      <c r="E13" s="101"/>
      <c r="F13" s="102"/>
      <c r="G13" s="10"/>
      <c r="H13" s="10"/>
      <c r="I13" s="10"/>
      <c r="J13" s="10"/>
      <c r="K13" s="10"/>
      <c r="L13" s="10"/>
      <c r="M13" s="22" t="s">
        <v>61</v>
      </c>
      <c r="N13" s="33">
        <v>980</v>
      </c>
    </row>
    <row r="14" spans="4:14">
      <c r="D14" s="103"/>
      <c r="E14" s="104"/>
      <c r="F14" s="105"/>
      <c r="G14" s="10"/>
      <c r="H14" s="10"/>
      <c r="I14" s="10"/>
      <c r="J14" s="10"/>
      <c r="K14" s="10"/>
      <c r="L14" s="10"/>
      <c r="M14" s="22" t="s">
        <v>63</v>
      </c>
      <c r="N14" s="33">
        <v>777</v>
      </c>
    </row>
    <row r="15" spans="4:14">
      <c r="D15" s="103"/>
      <c r="E15" s="104"/>
      <c r="F15" s="105"/>
      <c r="G15" s="10"/>
      <c r="H15" s="10"/>
      <c r="I15" s="10"/>
      <c r="J15" s="10"/>
      <c r="K15" s="10"/>
      <c r="L15" s="10"/>
      <c r="M15" s="22" t="s">
        <v>59</v>
      </c>
      <c r="N15" s="33">
        <v>1987</v>
      </c>
    </row>
    <row r="16" spans="4:14" ht="14.5" thickBot="1">
      <c r="D16" s="106"/>
      <c r="E16" s="107"/>
      <c r="F16" s="108"/>
      <c r="G16" s="10"/>
      <c r="H16" s="10"/>
      <c r="I16" s="10"/>
      <c r="J16" s="10"/>
      <c r="K16" s="10"/>
      <c r="L16" s="10"/>
      <c r="M16" s="35" t="s">
        <v>39</v>
      </c>
      <c r="N16" s="37">
        <f>SUM(N11:N15)</f>
        <v>10344</v>
      </c>
    </row>
    <row r="17" spans="4:14">
      <c r="D17" s="14"/>
      <c r="E17" s="10"/>
      <c r="F17" s="11"/>
      <c r="G17" s="10"/>
      <c r="H17" s="10"/>
      <c r="I17" s="10"/>
      <c r="J17" s="10"/>
      <c r="K17" s="10"/>
      <c r="L17" s="10"/>
      <c r="M17" s="10"/>
      <c r="N17" s="11"/>
    </row>
    <row r="18" spans="4:14">
      <c r="D18" s="14"/>
      <c r="E18" s="10"/>
      <c r="F18" s="11"/>
      <c r="G18" s="10"/>
      <c r="H18" s="10"/>
      <c r="I18" s="10"/>
      <c r="J18" s="10"/>
      <c r="K18" s="10"/>
      <c r="L18" s="10"/>
      <c r="M18" s="10"/>
      <c r="N18" s="11"/>
    </row>
    <row r="19" spans="4:14">
      <c r="D19" s="14"/>
      <c r="E19" s="10"/>
      <c r="F19" s="11"/>
      <c r="G19" s="10"/>
      <c r="H19" s="10"/>
      <c r="I19" s="10"/>
      <c r="J19" s="10"/>
      <c r="K19" s="10"/>
      <c r="L19" s="10"/>
      <c r="M19" s="10"/>
      <c r="N19" s="11"/>
    </row>
    <row r="20" spans="4:14" ht="14.5" thickBot="1">
      <c r="D20" s="15"/>
      <c r="E20" s="12"/>
      <c r="F20" s="13"/>
      <c r="G20" s="12"/>
      <c r="H20" s="12"/>
      <c r="I20" s="12"/>
      <c r="J20" s="12"/>
      <c r="K20" s="12"/>
      <c r="L20" s="12"/>
      <c r="M20" s="12"/>
      <c r="N20" s="13"/>
    </row>
  </sheetData>
  <mergeCells count="3">
    <mergeCell ref="D6:F8"/>
    <mergeCell ref="D9:F12"/>
    <mergeCell ref="D13:F16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177E8-58E9-49D2-A1D2-A791BCE695DC}">
  <dimension ref="D2:O62"/>
  <sheetViews>
    <sheetView topLeftCell="A37" zoomScale="70" zoomScaleNormal="70" workbookViewId="0">
      <selection activeCell="Q60" sqref="Q60"/>
    </sheetView>
  </sheetViews>
  <sheetFormatPr defaultRowHeight="14"/>
  <cols>
    <col min="1" max="6" width="8.6640625" style="2"/>
    <col min="7" max="7" width="12.58203125" style="2" bestFit="1" customWidth="1"/>
    <col min="8" max="8" width="17.08203125" style="2" bestFit="1" customWidth="1"/>
    <col min="9" max="9" width="14.58203125" style="2" bestFit="1" customWidth="1"/>
    <col min="10" max="11" width="18.1640625" style="2" bestFit="1" customWidth="1"/>
    <col min="12" max="12" width="17.58203125" style="2" customWidth="1"/>
    <col min="13" max="13" width="15.58203125" style="2" bestFit="1" customWidth="1"/>
    <col min="14" max="14" width="18.9140625" style="2" bestFit="1" customWidth="1"/>
    <col min="15" max="15" width="4" style="2" customWidth="1"/>
    <col min="16" max="16384" width="8.6640625" style="2"/>
  </cols>
  <sheetData>
    <row r="2" spans="4:15" ht="14.5" thickBot="1"/>
    <row r="3" spans="4:15">
      <c r="D3" s="1" t="s">
        <v>19</v>
      </c>
      <c r="E3" s="3"/>
      <c r="F3" s="3"/>
      <c r="G3" s="3"/>
      <c r="H3" s="3"/>
      <c r="I3" s="3"/>
      <c r="J3" s="3"/>
      <c r="K3" s="8"/>
      <c r="L3" s="3" t="s">
        <v>66</v>
      </c>
      <c r="M3" s="3"/>
      <c r="N3" s="3"/>
      <c r="O3" s="9"/>
    </row>
    <row r="4" spans="4:15">
      <c r="D4" s="4" t="s">
        <v>20</v>
      </c>
      <c r="E4" s="5"/>
      <c r="F4" s="5"/>
      <c r="G4" s="5"/>
      <c r="H4" s="5"/>
      <c r="I4" s="5"/>
      <c r="J4" s="5"/>
      <c r="K4" s="10"/>
      <c r="L4" s="5" t="s">
        <v>21</v>
      </c>
      <c r="M4" s="5"/>
      <c r="N4" s="5"/>
      <c r="O4" s="11"/>
    </row>
    <row r="5" spans="4:15" ht="14.5" thickBot="1">
      <c r="D5" s="6"/>
      <c r="E5" s="7"/>
      <c r="F5" s="7"/>
      <c r="G5" s="7"/>
      <c r="H5" s="7"/>
      <c r="I5" s="7"/>
      <c r="J5" s="7"/>
      <c r="K5" s="7"/>
      <c r="L5" s="7"/>
      <c r="M5" s="12"/>
      <c r="N5" s="12"/>
      <c r="O5" s="13"/>
    </row>
    <row r="6" spans="4:15">
      <c r="D6" s="100" t="s">
        <v>10</v>
      </c>
      <c r="E6" s="101"/>
      <c r="F6" s="102"/>
      <c r="G6" s="21"/>
      <c r="H6" s="8"/>
      <c r="I6" s="8"/>
      <c r="J6" s="8"/>
      <c r="K6" s="8"/>
      <c r="L6" s="8"/>
      <c r="M6" s="8"/>
      <c r="N6" s="8"/>
      <c r="O6" s="9"/>
    </row>
    <row r="7" spans="4:15">
      <c r="D7" s="103"/>
      <c r="E7" s="104"/>
      <c r="F7" s="105"/>
      <c r="G7" s="22"/>
      <c r="H7" s="10"/>
      <c r="I7" s="10"/>
      <c r="J7" s="10"/>
      <c r="K7" s="10"/>
      <c r="L7" s="10"/>
      <c r="M7" s="10"/>
      <c r="N7" s="10"/>
      <c r="O7" s="11"/>
    </row>
    <row r="8" spans="4:15" ht="14.5" thickBot="1">
      <c r="D8" s="106"/>
      <c r="E8" s="107"/>
      <c r="F8" s="108"/>
      <c r="K8" s="10"/>
      <c r="L8" s="10"/>
      <c r="M8" s="10"/>
      <c r="N8" s="10"/>
      <c r="O8" s="11"/>
    </row>
    <row r="9" spans="4:15">
      <c r="D9" s="119" t="s">
        <v>13</v>
      </c>
      <c r="E9" s="120"/>
      <c r="F9" s="121"/>
      <c r="G9" s="22"/>
      <c r="K9" s="10"/>
      <c r="L9" s="10"/>
      <c r="M9" s="10"/>
      <c r="N9" s="10"/>
      <c r="O9" s="11"/>
    </row>
    <row r="10" spans="4:15">
      <c r="D10" s="122"/>
      <c r="E10" s="123"/>
      <c r="F10" s="124"/>
      <c r="G10" s="10"/>
      <c r="H10" s="42" t="s">
        <v>68</v>
      </c>
      <c r="I10" s="42" t="s">
        <v>69</v>
      </c>
      <c r="J10" s="45" t="s">
        <v>40</v>
      </c>
      <c r="K10" s="45" t="s">
        <v>41</v>
      </c>
      <c r="L10" s="45" t="s">
        <v>44</v>
      </c>
      <c r="M10" s="45" t="s">
        <v>42</v>
      </c>
      <c r="N10" s="42" t="s">
        <v>83</v>
      </c>
      <c r="O10" s="11"/>
    </row>
    <row r="11" spans="4:15">
      <c r="D11" s="122"/>
      <c r="E11" s="123"/>
      <c r="F11" s="124"/>
      <c r="G11" s="10"/>
      <c r="H11" s="141" t="s">
        <v>71</v>
      </c>
      <c r="I11" s="10" t="s">
        <v>72</v>
      </c>
      <c r="J11" s="139">
        <v>16300508.050000001</v>
      </c>
      <c r="K11" s="139">
        <v>16300508.050000001</v>
      </c>
      <c r="L11" s="41">
        <v>16300508.050000001</v>
      </c>
      <c r="M11" s="41">
        <v>16300508.050000001</v>
      </c>
      <c r="N11" s="41">
        <v>16300508.050000001</v>
      </c>
      <c r="O11" s="11"/>
    </row>
    <row r="12" spans="4:15">
      <c r="D12" s="122"/>
      <c r="E12" s="123"/>
      <c r="F12" s="124"/>
      <c r="G12" s="10"/>
      <c r="H12" s="10" t="s">
        <v>148</v>
      </c>
      <c r="I12" s="10"/>
      <c r="J12" s="139">
        <v>5000300</v>
      </c>
      <c r="K12" s="139">
        <v>0</v>
      </c>
      <c r="L12" s="41">
        <v>0</v>
      </c>
      <c r="M12" s="41">
        <v>12399809</v>
      </c>
      <c r="N12" s="41">
        <f>SUM(J12:M12)</f>
        <v>17400109</v>
      </c>
      <c r="O12" s="11"/>
    </row>
    <row r="13" spans="4:15">
      <c r="D13" s="122"/>
      <c r="E13" s="123"/>
      <c r="F13" s="124"/>
      <c r="G13" s="10"/>
      <c r="H13" s="10" t="s">
        <v>149</v>
      </c>
      <c r="I13" s="10"/>
      <c r="J13" s="139">
        <v>0</v>
      </c>
      <c r="K13" s="139">
        <v>100000</v>
      </c>
      <c r="L13" s="41">
        <v>3004030</v>
      </c>
      <c r="M13" s="41">
        <v>2220000</v>
      </c>
      <c r="N13" s="41">
        <f t="shared" ref="N13:N14" si="0">SUM(J13:M13)</f>
        <v>5324030</v>
      </c>
      <c r="O13" s="11"/>
    </row>
    <row r="14" spans="4:15" ht="14.5" thickBot="1">
      <c r="D14" s="125"/>
      <c r="E14" s="126"/>
      <c r="F14" s="127"/>
      <c r="G14" s="10"/>
      <c r="H14" s="10" t="s">
        <v>150</v>
      </c>
      <c r="I14" s="10"/>
      <c r="J14" s="139">
        <v>0</v>
      </c>
      <c r="K14" s="139">
        <v>300000</v>
      </c>
      <c r="L14" s="41">
        <v>400000</v>
      </c>
      <c r="M14" s="41">
        <v>444000</v>
      </c>
      <c r="N14" s="41">
        <f t="shared" si="0"/>
        <v>1144000</v>
      </c>
      <c r="O14" s="11"/>
    </row>
    <row r="15" spans="4:15">
      <c r="D15" s="100" t="s">
        <v>67</v>
      </c>
      <c r="E15" s="101"/>
      <c r="F15" s="102"/>
      <c r="G15" s="10"/>
      <c r="H15" s="10" t="s">
        <v>74</v>
      </c>
      <c r="I15" s="10" t="s">
        <v>73</v>
      </c>
      <c r="J15" s="139">
        <v>9789644.9800000004</v>
      </c>
      <c r="K15" s="139">
        <v>9789644.9800000004</v>
      </c>
      <c r="L15" s="41">
        <v>9789644.9800000004</v>
      </c>
      <c r="M15" s="41">
        <v>9789644.9800000004</v>
      </c>
      <c r="N15" s="41">
        <v>9789644.9800000004</v>
      </c>
      <c r="O15" s="11"/>
    </row>
    <row r="16" spans="4:15">
      <c r="D16" s="103"/>
      <c r="E16" s="104"/>
      <c r="F16" s="105"/>
      <c r="G16" s="10"/>
      <c r="H16" s="10" t="s">
        <v>75</v>
      </c>
      <c r="I16" s="10" t="s">
        <v>79</v>
      </c>
      <c r="J16" s="139">
        <v>6788688.0499999998</v>
      </c>
      <c r="K16" s="139">
        <v>6788688.0499999998</v>
      </c>
      <c r="L16" s="41">
        <v>6788688.0499999998</v>
      </c>
      <c r="M16" s="41">
        <v>6788688.0499999998</v>
      </c>
      <c r="N16" s="41">
        <v>6788688.0499999998</v>
      </c>
      <c r="O16" s="11"/>
    </row>
    <row r="17" spans="4:15">
      <c r="D17" s="103"/>
      <c r="E17" s="104"/>
      <c r="F17" s="105"/>
      <c r="G17" s="10"/>
      <c r="H17" s="10" t="s">
        <v>76</v>
      </c>
      <c r="I17" s="10" t="s">
        <v>80</v>
      </c>
      <c r="J17" s="139">
        <v>6689002</v>
      </c>
      <c r="K17" s="139">
        <v>6689002</v>
      </c>
      <c r="L17" s="41">
        <v>6689002</v>
      </c>
      <c r="M17" s="41">
        <v>6689002</v>
      </c>
      <c r="N17" s="41">
        <v>6689002</v>
      </c>
      <c r="O17" s="11"/>
    </row>
    <row r="18" spans="4:15" ht="14.5" thickBot="1">
      <c r="D18" s="106"/>
      <c r="E18" s="107"/>
      <c r="F18" s="108"/>
      <c r="G18" s="10"/>
      <c r="H18" s="10" t="s">
        <v>77</v>
      </c>
      <c r="I18" s="10" t="s">
        <v>81</v>
      </c>
      <c r="J18" s="139">
        <v>5776559.9800000004</v>
      </c>
      <c r="K18" s="139">
        <v>5776559.9800000004</v>
      </c>
      <c r="L18" s="41">
        <v>5776559.9800000004</v>
      </c>
      <c r="M18" s="41">
        <v>5776559.9800000004</v>
      </c>
      <c r="N18" s="41">
        <v>5776559.9800000004</v>
      </c>
      <c r="O18" s="11"/>
    </row>
    <row r="19" spans="4:15">
      <c r="D19" s="14"/>
      <c r="E19" s="10"/>
      <c r="F19" s="11"/>
      <c r="G19" s="10"/>
      <c r="H19" s="10" t="s">
        <v>78</v>
      </c>
      <c r="I19" s="10" t="s">
        <v>82</v>
      </c>
      <c r="J19" s="139">
        <v>3002993.99</v>
      </c>
      <c r="K19" s="139">
        <v>3002993.99</v>
      </c>
      <c r="L19" s="41">
        <v>3002993.99</v>
      </c>
      <c r="M19" s="41">
        <v>3002993.99</v>
      </c>
      <c r="N19" s="41">
        <v>3002993.99</v>
      </c>
      <c r="O19" s="11"/>
    </row>
    <row r="20" spans="4:15" ht="14.5" thickBot="1">
      <c r="D20" s="14"/>
      <c r="E20" s="10"/>
      <c r="F20" s="11"/>
      <c r="G20" s="10"/>
      <c r="H20" s="43" t="s">
        <v>39</v>
      </c>
      <c r="I20" s="43"/>
      <c r="J20" s="140">
        <f>SUM(J14:J19)</f>
        <v>32046889</v>
      </c>
      <c r="K20" s="140">
        <f>SUM(K14:K19)</f>
        <v>32346889</v>
      </c>
      <c r="L20" s="44">
        <f>SUM(L14:L19)</f>
        <v>32446889</v>
      </c>
      <c r="M20" s="44">
        <f>SUM(M14:M19)</f>
        <v>32490889</v>
      </c>
      <c r="N20" s="44">
        <f>SUM(N14:N19)</f>
        <v>33190889</v>
      </c>
      <c r="O20" s="11"/>
    </row>
    <row r="21" spans="4:15">
      <c r="D21" s="14"/>
      <c r="E21" s="10"/>
      <c r="F21" s="11"/>
      <c r="G21" s="10"/>
      <c r="H21" s="10"/>
      <c r="I21" s="10"/>
      <c r="J21" s="10"/>
      <c r="K21" s="10"/>
      <c r="L21" s="10"/>
      <c r="M21" s="10"/>
      <c r="N21" s="10"/>
      <c r="O21" s="11"/>
    </row>
    <row r="22" spans="4:15" ht="14.5" thickBot="1">
      <c r="D22" s="15"/>
      <c r="E22" s="12"/>
      <c r="F22" s="13"/>
      <c r="G22" s="12"/>
      <c r="H22" s="12"/>
      <c r="I22" s="12"/>
      <c r="J22" s="12"/>
      <c r="K22" s="12"/>
      <c r="L22" s="12"/>
      <c r="M22" s="12"/>
      <c r="N22" s="12"/>
      <c r="O22" s="13"/>
    </row>
    <row r="24" spans="4:15" ht="14.5" thickBot="1"/>
    <row r="25" spans="4:15">
      <c r="D25" s="1" t="s">
        <v>19</v>
      </c>
      <c r="E25" s="3"/>
      <c r="F25" s="3"/>
      <c r="G25" s="3"/>
      <c r="H25" s="3"/>
      <c r="I25" s="3"/>
      <c r="J25" s="3"/>
      <c r="K25" s="8"/>
      <c r="L25" s="3" t="s">
        <v>66</v>
      </c>
      <c r="M25" s="3"/>
      <c r="N25" s="3"/>
      <c r="O25" s="9"/>
    </row>
    <row r="26" spans="4:15">
      <c r="D26" s="4" t="s">
        <v>20</v>
      </c>
      <c r="E26" s="5"/>
      <c r="F26" s="5"/>
      <c r="G26" s="5"/>
      <c r="H26" s="5"/>
      <c r="I26" s="5"/>
      <c r="J26" s="5"/>
      <c r="K26" s="10"/>
      <c r="L26" s="5" t="s">
        <v>21</v>
      </c>
      <c r="M26" s="5"/>
      <c r="N26" s="5"/>
      <c r="O26" s="11"/>
    </row>
    <row r="27" spans="4:15" ht="14.5" thickBot="1">
      <c r="D27" s="6"/>
      <c r="E27" s="7"/>
      <c r="F27" s="7"/>
      <c r="G27" s="7"/>
      <c r="H27" s="7"/>
      <c r="I27" s="7"/>
      <c r="J27" s="7"/>
      <c r="K27" s="7"/>
      <c r="L27" s="7"/>
      <c r="M27" s="12"/>
      <c r="N27" s="12"/>
      <c r="O27" s="13"/>
    </row>
    <row r="28" spans="4:15">
      <c r="D28" s="100" t="s">
        <v>10</v>
      </c>
      <c r="E28" s="101"/>
      <c r="F28" s="102"/>
      <c r="G28" s="21"/>
      <c r="H28" s="8"/>
      <c r="I28" s="8"/>
      <c r="J28" s="8"/>
      <c r="K28" s="8"/>
      <c r="L28" s="8"/>
      <c r="M28" s="8"/>
      <c r="N28" s="8"/>
      <c r="O28" s="9"/>
    </row>
    <row r="29" spans="4:15">
      <c r="D29" s="103"/>
      <c r="E29" s="104"/>
      <c r="F29" s="105"/>
      <c r="G29" s="22"/>
      <c r="H29" s="50" t="s">
        <v>68</v>
      </c>
      <c r="I29" s="10" t="s">
        <v>71</v>
      </c>
      <c r="J29" s="10"/>
      <c r="M29" s="10"/>
      <c r="N29" s="10"/>
      <c r="O29" s="11"/>
    </row>
    <row r="30" spans="4:15" ht="14.5" thickBot="1">
      <c r="D30" s="106"/>
      <c r="E30" s="107"/>
      <c r="F30" s="108"/>
      <c r="G30" s="10"/>
      <c r="H30" s="50" t="s">
        <v>101</v>
      </c>
      <c r="I30" s="49" t="s">
        <v>84</v>
      </c>
      <c r="J30" s="10"/>
      <c r="M30" s="10"/>
      <c r="N30" s="10"/>
      <c r="O30" s="11"/>
    </row>
    <row r="31" spans="4:15">
      <c r="D31" s="119" t="s">
        <v>13</v>
      </c>
      <c r="E31" s="120"/>
      <c r="F31" s="121"/>
      <c r="G31" s="22"/>
      <c r="H31" s="50" t="s">
        <v>69</v>
      </c>
      <c r="I31" s="10" t="s">
        <v>72</v>
      </c>
      <c r="J31" s="10"/>
      <c r="K31" s="10"/>
      <c r="L31" s="10"/>
      <c r="M31" s="10"/>
      <c r="N31" s="10"/>
      <c r="O31" s="11"/>
    </row>
    <row r="32" spans="4:15">
      <c r="D32" s="122"/>
      <c r="E32" s="123"/>
      <c r="F32" s="124"/>
      <c r="G32" s="22"/>
      <c r="H32" s="10"/>
      <c r="I32" s="10"/>
      <c r="J32" s="10"/>
      <c r="K32" s="10"/>
      <c r="L32" s="10"/>
      <c r="M32" s="10"/>
      <c r="N32" s="10"/>
      <c r="O32" s="11"/>
    </row>
    <row r="33" spans="4:15">
      <c r="D33" s="122"/>
      <c r="E33" s="123"/>
      <c r="F33" s="124"/>
      <c r="G33" s="10"/>
      <c r="H33" s="42" t="s">
        <v>40</v>
      </c>
      <c r="I33" s="10"/>
      <c r="J33" s="10"/>
      <c r="K33" s="10"/>
      <c r="L33" s="10"/>
      <c r="M33" s="10"/>
      <c r="N33" s="10"/>
      <c r="O33" s="11"/>
    </row>
    <row r="34" spans="4:15">
      <c r="D34" s="122"/>
      <c r="E34" s="123"/>
      <c r="F34" s="124"/>
      <c r="G34" s="10"/>
      <c r="H34" s="45" t="s">
        <v>92</v>
      </c>
      <c r="I34" s="45" t="s">
        <v>89</v>
      </c>
      <c r="J34" s="45" t="s">
        <v>85</v>
      </c>
      <c r="K34" s="45" t="s">
        <v>86</v>
      </c>
      <c r="L34" s="45" t="s">
        <v>87</v>
      </c>
      <c r="M34" s="45" t="s">
        <v>90</v>
      </c>
      <c r="N34" s="45" t="s">
        <v>100</v>
      </c>
      <c r="O34" s="11"/>
    </row>
    <row r="35" spans="4:15" ht="14.5" thickBot="1">
      <c r="D35" s="125"/>
      <c r="E35" s="126"/>
      <c r="F35" s="127"/>
      <c r="G35" s="10"/>
      <c r="H35" s="10" t="s">
        <v>88</v>
      </c>
      <c r="I35" s="10">
        <v>80000</v>
      </c>
      <c r="J35" s="10">
        <f>I35*K35</f>
        <v>5084000</v>
      </c>
      <c r="K35" s="10">
        <v>63.55</v>
      </c>
      <c r="L35" s="10">
        <v>60.05</v>
      </c>
      <c r="M35" s="22">
        <f>I35*K35 - I35*L35</f>
        <v>280000</v>
      </c>
      <c r="N35" s="22">
        <v>6000</v>
      </c>
      <c r="O35" s="11"/>
    </row>
    <row r="36" spans="4:15">
      <c r="D36" s="100" t="s">
        <v>67</v>
      </c>
      <c r="E36" s="101"/>
      <c r="F36" s="102"/>
      <c r="G36" s="10"/>
      <c r="H36" s="10" t="s">
        <v>91</v>
      </c>
      <c r="I36" s="10">
        <v>10000</v>
      </c>
      <c r="J36" s="10">
        <f>I36*K36</f>
        <v>2706000</v>
      </c>
      <c r="K36" s="10">
        <v>270.60000000000002</v>
      </c>
      <c r="L36" s="10">
        <v>180.5</v>
      </c>
      <c r="M36" s="22">
        <f>I36*K36 - I36*L36</f>
        <v>901000</v>
      </c>
      <c r="N36" s="22">
        <v>3000</v>
      </c>
      <c r="O36" s="11"/>
    </row>
    <row r="37" spans="4:15" ht="14.5" thickBot="1">
      <c r="D37" s="103"/>
      <c r="E37" s="104"/>
      <c r="F37" s="105"/>
      <c r="G37" s="10"/>
      <c r="H37" s="46" t="s">
        <v>39</v>
      </c>
      <c r="I37" s="46"/>
      <c r="J37" s="46">
        <f>SUM(J35:J36)</f>
        <v>7790000</v>
      </c>
      <c r="K37" s="46"/>
      <c r="L37" s="46"/>
      <c r="M37" s="47">
        <f>SUM(M35:M36)</f>
        <v>1181000</v>
      </c>
      <c r="N37" s="47">
        <f>SUM(N35:N36)</f>
        <v>9000</v>
      </c>
      <c r="O37" s="11"/>
    </row>
    <row r="38" spans="4:15">
      <c r="D38" s="103"/>
      <c r="E38" s="104"/>
      <c r="F38" s="105"/>
      <c r="G38" s="10"/>
      <c r="H38" s="10"/>
      <c r="I38" s="10"/>
      <c r="J38" s="10"/>
      <c r="K38" s="10"/>
      <c r="L38" s="10"/>
      <c r="M38" s="10"/>
      <c r="N38" s="10"/>
      <c r="O38" s="11"/>
    </row>
    <row r="39" spans="4:15" ht="14.5" thickBot="1">
      <c r="D39" s="106"/>
      <c r="E39" s="107"/>
      <c r="F39" s="108"/>
      <c r="G39" s="10"/>
      <c r="H39" s="42" t="s">
        <v>41</v>
      </c>
      <c r="I39" s="49"/>
      <c r="J39" s="10"/>
      <c r="K39" s="41"/>
      <c r="L39" s="10"/>
      <c r="M39" s="10"/>
      <c r="N39" s="10"/>
      <c r="O39" s="11"/>
    </row>
    <row r="40" spans="4:15">
      <c r="D40" s="14"/>
      <c r="E40" s="10"/>
      <c r="F40" s="11"/>
      <c r="G40" s="10"/>
      <c r="H40" s="45" t="s">
        <v>92</v>
      </c>
      <c r="I40" s="45" t="s">
        <v>89</v>
      </c>
      <c r="J40" s="45" t="s">
        <v>85</v>
      </c>
      <c r="K40" s="45" t="s">
        <v>86</v>
      </c>
      <c r="L40" s="45" t="s">
        <v>87</v>
      </c>
      <c r="M40" s="45" t="s">
        <v>90</v>
      </c>
      <c r="N40" s="45" t="s">
        <v>100</v>
      </c>
      <c r="O40" s="11"/>
    </row>
    <row r="41" spans="4:15">
      <c r="D41" s="14"/>
      <c r="E41" s="10"/>
      <c r="F41" s="11"/>
      <c r="G41" s="10"/>
      <c r="H41" s="10" t="s">
        <v>93</v>
      </c>
      <c r="I41" s="10">
        <v>1000000</v>
      </c>
      <c r="J41" s="10">
        <f>I41*K41</f>
        <v>2340000</v>
      </c>
      <c r="K41" s="10">
        <v>2.34</v>
      </c>
      <c r="L41" s="10">
        <v>1.05</v>
      </c>
      <c r="M41" s="10">
        <f>I41*K41 - I41*L41</f>
        <v>1290000</v>
      </c>
      <c r="N41" s="10">
        <v>-3000</v>
      </c>
      <c r="O41" s="11"/>
    </row>
    <row r="42" spans="4:15" ht="14.5" thickBot="1">
      <c r="D42" s="14"/>
      <c r="E42" s="10"/>
      <c r="F42" s="11"/>
      <c r="G42" s="10"/>
      <c r="H42" s="46" t="s">
        <v>39</v>
      </c>
      <c r="I42" s="46"/>
      <c r="J42" s="46">
        <f>SUM(J40:J41)</f>
        <v>2340000</v>
      </c>
      <c r="K42" s="46"/>
      <c r="L42" s="46"/>
      <c r="M42" s="47">
        <f>SUM(M40:M41)</f>
        <v>1290000</v>
      </c>
      <c r="N42" s="47">
        <f>SUM(N40:N41)</f>
        <v>-3000</v>
      </c>
      <c r="O42" s="11"/>
    </row>
    <row r="43" spans="4:15">
      <c r="D43" s="14"/>
      <c r="E43" s="10"/>
      <c r="F43" s="11"/>
      <c r="G43" s="10"/>
      <c r="H43" s="10"/>
      <c r="I43" s="10"/>
      <c r="J43" s="10"/>
      <c r="K43" s="10"/>
      <c r="L43" s="10"/>
      <c r="M43" s="10"/>
      <c r="N43" s="10"/>
      <c r="O43" s="11"/>
    </row>
    <row r="44" spans="4:15">
      <c r="D44" s="14"/>
      <c r="E44" s="10"/>
      <c r="F44" s="11"/>
      <c r="G44" s="10"/>
      <c r="H44" s="42" t="s">
        <v>44</v>
      </c>
      <c r="I44" s="49"/>
      <c r="J44" s="10"/>
      <c r="K44" s="41"/>
      <c r="L44" s="10"/>
      <c r="M44" s="10"/>
      <c r="N44" s="10"/>
      <c r="O44" s="11"/>
    </row>
    <row r="45" spans="4:15">
      <c r="D45" s="14"/>
      <c r="E45" s="10"/>
      <c r="F45" s="11"/>
      <c r="G45" s="10"/>
      <c r="H45" s="45" t="s">
        <v>94</v>
      </c>
      <c r="I45" s="45" t="s">
        <v>96</v>
      </c>
      <c r="J45" s="45" t="s">
        <v>97</v>
      </c>
      <c r="K45" s="45" t="s">
        <v>98</v>
      </c>
      <c r="L45" s="45" t="s">
        <v>99</v>
      </c>
      <c r="M45" s="45" t="s">
        <v>90</v>
      </c>
      <c r="N45" s="45" t="s">
        <v>100</v>
      </c>
      <c r="O45" s="11"/>
    </row>
    <row r="46" spans="4:15">
      <c r="D46" s="14"/>
      <c r="E46" s="10"/>
      <c r="F46" s="11"/>
      <c r="G46" s="10"/>
      <c r="H46" s="10" t="s">
        <v>95</v>
      </c>
      <c r="I46" s="10">
        <v>500000</v>
      </c>
      <c r="J46" s="10">
        <f>I46/K46</f>
        <v>63928.808878432974</v>
      </c>
      <c r="K46" s="10">
        <v>7.8212000000000002</v>
      </c>
      <c r="L46" s="10">
        <v>7.8010000000000002</v>
      </c>
      <c r="M46" s="10">
        <f>I46 / K46 - I46 /L46</f>
        <v>-165.53800017233152</v>
      </c>
      <c r="N46" s="10">
        <f>M46</f>
        <v>-165.53800017233152</v>
      </c>
      <c r="O46" s="11"/>
    </row>
    <row r="47" spans="4:15" ht="14.5" thickBot="1">
      <c r="D47" s="14"/>
      <c r="E47" s="10"/>
      <c r="F47" s="11"/>
      <c r="G47" s="10"/>
      <c r="H47" s="46" t="s">
        <v>39</v>
      </c>
      <c r="I47" s="46"/>
      <c r="J47" s="46">
        <f>SUM(J45:J46)</f>
        <v>63928.808878432974</v>
      </c>
      <c r="K47" s="46"/>
      <c r="L47" s="46"/>
      <c r="M47" s="47">
        <f>SUM(M45:M46)</f>
        <v>-165.53800017233152</v>
      </c>
      <c r="N47" s="47">
        <f>SUM(N45:N46)</f>
        <v>-165.53800017233152</v>
      </c>
      <c r="O47" s="11"/>
    </row>
    <row r="48" spans="4:15">
      <c r="D48" s="14"/>
      <c r="E48" s="10"/>
      <c r="F48" s="11"/>
      <c r="G48" s="10"/>
      <c r="H48" s="10"/>
      <c r="I48" s="10"/>
      <c r="J48" s="10"/>
      <c r="K48" s="10"/>
      <c r="L48" s="10"/>
      <c r="M48" s="22"/>
      <c r="N48" s="22"/>
      <c r="O48" s="11"/>
    </row>
    <row r="49" spans="4:15">
      <c r="D49" s="14"/>
      <c r="E49" s="10"/>
      <c r="F49" s="11"/>
      <c r="G49" s="10"/>
      <c r="H49" s="42" t="s">
        <v>102</v>
      </c>
      <c r="I49" s="10"/>
      <c r="J49" s="10"/>
      <c r="K49" s="10"/>
      <c r="L49" s="10"/>
      <c r="M49" s="22"/>
      <c r="N49" s="22"/>
      <c r="O49" s="11"/>
    </row>
    <row r="50" spans="4:15">
      <c r="D50" s="14"/>
      <c r="E50" s="10"/>
      <c r="F50" s="11"/>
      <c r="G50" s="10"/>
      <c r="H50" s="52" t="s">
        <v>40</v>
      </c>
      <c r="I50" s="52" t="s">
        <v>41</v>
      </c>
      <c r="J50" s="52" t="s">
        <v>44</v>
      </c>
      <c r="K50" s="52" t="s">
        <v>42</v>
      </c>
      <c r="L50" s="52" t="s">
        <v>103</v>
      </c>
      <c r="M50" s="52" t="s">
        <v>70</v>
      </c>
      <c r="N50" s="52" t="s">
        <v>104</v>
      </c>
      <c r="O50" s="11"/>
    </row>
    <row r="51" spans="4:15">
      <c r="D51" s="14"/>
      <c r="E51" s="10"/>
      <c r="F51" s="11"/>
      <c r="G51" s="10"/>
      <c r="H51" s="53">
        <v>7790000</v>
      </c>
      <c r="I51" s="53">
        <v>2340000</v>
      </c>
      <c r="J51" s="53">
        <v>50000</v>
      </c>
      <c r="K51" s="53">
        <v>0</v>
      </c>
      <c r="L51" s="53">
        <f>SUM(H51:K51)</f>
        <v>10180000</v>
      </c>
      <c r="M51" s="54">
        <f>SUM(M37+M42+M47)</f>
        <v>2470834.4619998275</v>
      </c>
      <c r="N51" s="54">
        <f>SUM(N37+N42+N47)</f>
        <v>5834.4619998276685</v>
      </c>
      <c r="O51" s="11"/>
    </row>
    <row r="52" spans="4:15">
      <c r="D52" s="14"/>
      <c r="E52" s="10"/>
      <c r="F52" s="11"/>
      <c r="G52" s="10"/>
      <c r="H52" s="10"/>
      <c r="I52" s="10"/>
      <c r="J52" s="10"/>
      <c r="K52" s="10"/>
      <c r="L52" s="10"/>
      <c r="M52" s="22"/>
      <c r="N52" s="22"/>
      <c r="O52" s="11"/>
    </row>
    <row r="53" spans="4:15">
      <c r="D53" s="14"/>
      <c r="E53" s="10"/>
      <c r="F53" s="11"/>
      <c r="G53" s="10"/>
      <c r="H53" s="10"/>
      <c r="I53" s="10"/>
      <c r="J53" s="10"/>
      <c r="K53" s="10"/>
      <c r="L53" s="10"/>
      <c r="M53" s="22"/>
      <c r="N53" s="22"/>
      <c r="O53" s="11"/>
    </row>
    <row r="54" spans="4:15">
      <c r="D54" s="14"/>
      <c r="E54" s="10"/>
      <c r="F54" s="11"/>
      <c r="G54" s="10"/>
      <c r="H54" s="10"/>
      <c r="I54" s="10"/>
      <c r="J54" s="10"/>
      <c r="K54" s="10"/>
      <c r="L54" s="10"/>
      <c r="M54" s="22"/>
      <c r="N54" s="22"/>
      <c r="O54" s="11"/>
    </row>
    <row r="55" spans="4:15">
      <c r="D55" s="14"/>
      <c r="E55" s="10"/>
      <c r="F55" s="11"/>
      <c r="G55" s="10"/>
      <c r="H55" s="10"/>
      <c r="I55" s="10"/>
      <c r="J55" s="10"/>
      <c r="K55" s="10"/>
      <c r="L55" s="10"/>
      <c r="M55" s="22"/>
      <c r="N55" s="22"/>
      <c r="O55" s="11"/>
    </row>
    <row r="56" spans="4:15">
      <c r="D56" s="14"/>
      <c r="E56" s="10"/>
      <c r="F56" s="11"/>
      <c r="G56" s="10"/>
      <c r="H56" s="10"/>
      <c r="I56" s="10"/>
      <c r="J56" s="10"/>
      <c r="K56" s="10"/>
      <c r="L56" s="10"/>
      <c r="M56" s="22"/>
      <c r="N56" s="22"/>
      <c r="O56" s="11"/>
    </row>
    <row r="57" spans="4:15">
      <c r="D57" s="14"/>
      <c r="E57" s="10"/>
      <c r="F57" s="11"/>
      <c r="G57" s="10"/>
      <c r="H57" s="10"/>
      <c r="I57" s="10"/>
      <c r="J57" s="10"/>
      <c r="K57" s="10"/>
      <c r="L57" s="10"/>
      <c r="M57" s="22"/>
      <c r="N57" s="22"/>
      <c r="O57" s="11"/>
    </row>
    <row r="58" spans="4:15">
      <c r="D58" s="14"/>
      <c r="E58" s="10"/>
      <c r="F58" s="11"/>
      <c r="G58" s="10"/>
      <c r="H58" s="10"/>
      <c r="I58" s="10"/>
      <c r="J58" s="10"/>
      <c r="K58" s="10"/>
      <c r="L58" s="10"/>
      <c r="M58" s="22"/>
      <c r="N58" s="22"/>
      <c r="O58" s="11"/>
    </row>
    <row r="59" spans="4:15">
      <c r="D59" s="14"/>
      <c r="E59" s="10"/>
      <c r="F59" s="11"/>
      <c r="G59" s="10"/>
      <c r="H59" s="10"/>
      <c r="I59" s="10"/>
      <c r="J59" s="10"/>
      <c r="K59" s="10"/>
      <c r="L59" s="10"/>
      <c r="M59" s="22"/>
      <c r="N59" s="22"/>
      <c r="O59" s="11"/>
    </row>
    <row r="60" spans="4:15">
      <c r="D60" s="14"/>
      <c r="E60" s="10"/>
      <c r="F60" s="11"/>
      <c r="G60" s="10"/>
      <c r="H60" s="10"/>
      <c r="I60" s="10"/>
      <c r="J60" s="10"/>
      <c r="K60" s="10"/>
      <c r="L60" s="10"/>
      <c r="M60" s="22"/>
      <c r="N60" s="22"/>
      <c r="O60" s="11"/>
    </row>
    <row r="61" spans="4:15">
      <c r="D61" s="14"/>
      <c r="E61" s="10"/>
      <c r="F61" s="11"/>
      <c r="G61" s="10"/>
      <c r="H61" s="10"/>
      <c r="I61" s="10"/>
      <c r="J61" s="10"/>
      <c r="K61" s="10"/>
      <c r="L61" s="10"/>
      <c r="M61" s="22"/>
      <c r="N61" s="22"/>
      <c r="O61" s="11"/>
    </row>
    <row r="62" spans="4:15" ht="14.5" thickBot="1">
      <c r="D62" s="15"/>
      <c r="E62" s="12"/>
      <c r="F62" s="13"/>
      <c r="G62" s="12"/>
      <c r="H62" s="12"/>
      <c r="I62" s="12"/>
      <c r="J62" s="12"/>
      <c r="K62" s="12"/>
      <c r="L62" s="12"/>
      <c r="M62" s="12"/>
      <c r="N62" s="12"/>
      <c r="O62" s="13"/>
    </row>
  </sheetData>
  <mergeCells count="6">
    <mergeCell ref="D36:F39"/>
    <mergeCell ref="D6:F8"/>
    <mergeCell ref="D9:F14"/>
    <mergeCell ref="D15:F18"/>
    <mergeCell ref="D28:F30"/>
    <mergeCell ref="D31:F3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B75A-56EA-40E4-9B3E-55B39FAB2241}">
  <dimension ref="D5:Q32"/>
  <sheetViews>
    <sheetView topLeftCell="A4" zoomScale="70" zoomScaleNormal="70" workbookViewId="0">
      <selection activeCell="T18" sqref="T18"/>
    </sheetView>
  </sheetViews>
  <sheetFormatPr defaultRowHeight="14"/>
  <cols>
    <col min="1" max="7" width="8.6640625" style="55"/>
    <col min="8" max="8" width="11.75" style="55" bestFit="1" customWidth="1"/>
    <col min="9" max="10" width="9.33203125" style="55" bestFit="1" customWidth="1"/>
    <col min="11" max="11" width="10.83203125" style="55" bestFit="1" customWidth="1"/>
    <col min="12" max="12" width="8.6640625" style="55"/>
    <col min="13" max="13" width="4.4140625" style="55" customWidth="1"/>
    <col min="14" max="14" width="6.58203125" style="55" customWidth="1"/>
    <col min="15" max="16384" width="8.6640625" style="55"/>
  </cols>
  <sheetData>
    <row r="5" spans="4:17" ht="14.5" thickBot="1"/>
    <row r="6" spans="4:17">
      <c r="D6" s="1" t="s">
        <v>19</v>
      </c>
      <c r="E6" s="3"/>
      <c r="F6" s="3"/>
      <c r="G6" s="3"/>
      <c r="H6" s="3"/>
      <c r="I6" s="3"/>
      <c r="J6" s="3"/>
      <c r="K6" s="3"/>
      <c r="L6" s="3"/>
      <c r="M6" s="8"/>
      <c r="N6" s="3" t="s">
        <v>66</v>
      </c>
      <c r="O6" s="3"/>
      <c r="P6" s="3"/>
      <c r="Q6" s="9"/>
    </row>
    <row r="7" spans="4:17">
      <c r="D7" s="4" t="s">
        <v>20</v>
      </c>
      <c r="E7" s="5"/>
      <c r="F7" s="5"/>
      <c r="G7" s="5"/>
      <c r="H7" s="5"/>
      <c r="I7" s="5"/>
      <c r="J7" s="5"/>
      <c r="K7" s="5"/>
      <c r="L7" s="5"/>
      <c r="M7" s="10"/>
      <c r="N7" s="5" t="s">
        <v>21</v>
      </c>
      <c r="O7" s="5"/>
      <c r="P7" s="5"/>
      <c r="Q7" s="11"/>
    </row>
    <row r="8" spans="4:17" ht="14.5" thickBot="1"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12"/>
      <c r="P8" s="12"/>
      <c r="Q8" s="13"/>
    </row>
    <row r="9" spans="4:17">
      <c r="D9" s="100" t="s">
        <v>10</v>
      </c>
      <c r="E9" s="101"/>
      <c r="F9" s="102"/>
      <c r="G9" s="21"/>
      <c r="H9" s="8"/>
      <c r="I9" s="8"/>
      <c r="J9" s="8"/>
      <c r="K9" s="8"/>
      <c r="L9" s="8"/>
      <c r="M9" s="8"/>
      <c r="N9" s="8"/>
      <c r="O9" s="8"/>
      <c r="P9" s="8"/>
      <c r="Q9" s="9"/>
    </row>
    <row r="10" spans="4:17" ht="14.5" thickBot="1">
      <c r="D10" s="103"/>
      <c r="E10" s="104"/>
      <c r="F10" s="105"/>
      <c r="G10" s="22"/>
      <c r="H10" s="22"/>
      <c r="I10" s="22"/>
      <c r="J10" s="22"/>
      <c r="K10" s="10"/>
      <c r="L10" s="10"/>
      <c r="M10" s="10"/>
      <c r="N10" s="10"/>
      <c r="O10" s="10"/>
      <c r="P10" s="10"/>
      <c r="Q10" s="11"/>
    </row>
    <row r="11" spans="4:17" ht="14.5" thickBot="1">
      <c r="D11" s="106"/>
      <c r="E11" s="107"/>
      <c r="F11" s="108"/>
      <c r="G11" s="10"/>
      <c r="H11" s="70" t="s">
        <v>107</v>
      </c>
      <c r="I11" s="71" t="s">
        <v>108</v>
      </c>
      <c r="J11" s="68"/>
      <c r="K11" s="72" t="s">
        <v>113</v>
      </c>
      <c r="L11" s="73" t="s">
        <v>114</v>
      </c>
      <c r="M11" s="10"/>
      <c r="N11" s="10"/>
      <c r="O11" s="10"/>
      <c r="P11" s="10"/>
      <c r="Q11" s="11"/>
    </row>
    <row r="12" spans="4:17" ht="14.5" thickBot="1">
      <c r="D12" s="100" t="s">
        <v>13</v>
      </c>
      <c r="E12" s="101"/>
      <c r="F12" s="102"/>
      <c r="G12" s="22"/>
      <c r="H12" s="79"/>
      <c r="I12" s="68"/>
      <c r="J12" s="68"/>
      <c r="K12" s="67"/>
      <c r="L12" s="69"/>
      <c r="M12" s="10"/>
      <c r="N12" s="10"/>
      <c r="O12" s="10"/>
      <c r="P12" s="10"/>
      <c r="Q12" s="11"/>
    </row>
    <row r="13" spans="4:17" ht="14.5" thickBot="1">
      <c r="D13" s="103"/>
      <c r="E13" s="104"/>
      <c r="F13" s="105"/>
      <c r="G13" s="22"/>
      <c r="H13" s="78" t="s">
        <v>131</v>
      </c>
      <c r="I13" s="86" t="s">
        <v>134</v>
      </c>
      <c r="J13" s="10"/>
      <c r="K13" s="10"/>
      <c r="L13" s="11"/>
      <c r="M13" s="10"/>
      <c r="N13" s="135" t="s">
        <v>116</v>
      </c>
      <c r="O13" s="138"/>
      <c r="P13" s="91" t="s">
        <v>137</v>
      </c>
      <c r="Q13" s="11"/>
    </row>
    <row r="14" spans="4:17" ht="14.5" thickBot="1">
      <c r="D14" s="103"/>
      <c r="E14" s="104"/>
      <c r="F14" s="105"/>
      <c r="G14" s="22"/>
      <c r="H14" s="77" t="s">
        <v>109</v>
      </c>
      <c r="I14" s="87" t="s">
        <v>121</v>
      </c>
      <c r="J14" s="40"/>
      <c r="K14" s="10"/>
      <c r="L14" s="11"/>
      <c r="M14" s="10"/>
      <c r="N14" s="136" t="s">
        <v>117</v>
      </c>
      <c r="O14" s="137"/>
      <c r="P14" s="92" t="s">
        <v>138</v>
      </c>
      <c r="Q14" s="11"/>
    </row>
    <row r="15" spans="4:17" ht="14.5" thickBot="1">
      <c r="D15" s="103"/>
      <c r="E15" s="104"/>
      <c r="F15" s="105"/>
      <c r="G15" s="10"/>
      <c r="H15" s="77" t="s">
        <v>110</v>
      </c>
      <c r="I15" s="87">
        <v>6000</v>
      </c>
      <c r="J15" s="56"/>
      <c r="K15" s="56"/>
      <c r="L15" s="59"/>
      <c r="M15" s="56"/>
      <c r="N15" s="133" t="s">
        <v>123</v>
      </c>
      <c r="O15" s="134"/>
      <c r="P15" s="93" t="s">
        <v>139</v>
      </c>
      <c r="Q15" s="11"/>
    </row>
    <row r="16" spans="4:17" ht="14.5" thickBot="1">
      <c r="D16" s="106"/>
      <c r="E16" s="107"/>
      <c r="F16" s="108"/>
      <c r="G16" s="10"/>
      <c r="H16" s="77" t="s">
        <v>115</v>
      </c>
      <c r="I16" s="88" t="s">
        <v>49</v>
      </c>
      <c r="J16" s="10"/>
      <c r="K16" s="10"/>
      <c r="L16" s="11"/>
      <c r="M16" s="10"/>
      <c r="N16" s="14"/>
      <c r="O16" s="22"/>
      <c r="P16" s="33"/>
      <c r="Q16" s="11"/>
    </row>
    <row r="17" spans="4:17">
      <c r="D17" s="128" t="s">
        <v>105</v>
      </c>
      <c r="E17" s="120"/>
      <c r="F17" s="121"/>
      <c r="G17" s="10"/>
      <c r="H17" s="77" t="s">
        <v>111</v>
      </c>
      <c r="I17" s="88">
        <v>61.05</v>
      </c>
      <c r="J17" s="10"/>
      <c r="K17" s="10"/>
      <c r="L17" s="11"/>
      <c r="M17" s="10"/>
      <c r="N17" s="14"/>
      <c r="O17" s="22"/>
      <c r="P17" s="33"/>
      <c r="Q17" s="11"/>
    </row>
    <row r="18" spans="4:17">
      <c r="D18" s="122"/>
      <c r="E18" s="123"/>
      <c r="F18" s="124"/>
      <c r="G18" s="10"/>
      <c r="H18" s="77" t="s">
        <v>112</v>
      </c>
      <c r="I18" s="88" t="s">
        <v>135</v>
      </c>
      <c r="J18" s="10"/>
      <c r="K18" s="10"/>
      <c r="L18" s="11"/>
      <c r="M18" s="10"/>
      <c r="N18" s="14"/>
      <c r="O18" s="22"/>
      <c r="P18" s="33"/>
      <c r="Q18" s="11"/>
    </row>
    <row r="19" spans="4:17">
      <c r="D19" s="122"/>
      <c r="E19" s="123"/>
      <c r="F19" s="124"/>
      <c r="G19" s="10"/>
      <c r="H19" s="77" t="s">
        <v>132</v>
      </c>
      <c r="I19" s="88" t="s">
        <v>136</v>
      </c>
      <c r="J19" s="10"/>
      <c r="K19" s="10"/>
      <c r="L19" s="11"/>
      <c r="M19" s="10"/>
      <c r="N19" s="14"/>
      <c r="O19" s="10"/>
      <c r="P19" s="11"/>
      <c r="Q19" s="11"/>
    </row>
    <row r="20" spans="4:17" ht="14.5" thickBot="1">
      <c r="D20" s="125"/>
      <c r="E20" s="126"/>
      <c r="F20" s="127"/>
      <c r="G20" s="10"/>
      <c r="H20" s="57"/>
      <c r="I20" s="40"/>
      <c r="J20" s="40"/>
      <c r="K20" s="49"/>
      <c r="L20" s="11"/>
      <c r="M20" s="41"/>
      <c r="N20" s="14"/>
      <c r="O20" s="10"/>
      <c r="P20" s="11"/>
      <c r="Q20" s="11"/>
    </row>
    <row r="21" spans="4:17">
      <c r="D21" s="14"/>
      <c r="E21" s="10"/>
      <c r="F21" s="11"/>
      <c r="G21" s="10"/>
      <c r="H21" s="58"/>
      <c r="I21" s="56"/>
      <c r="J21" s="56"/>
      <c r="K21" s="56"/>
      <c r="L21" s="59"/>
      <c r="M21" s="56"/>
      <c r="N21" s="58"/>
      <c r="O21" s="56"/>
      <c r="P21" s="59"/>
      <c r="Q21" s="11"/>
    </row>
    <row r="22" spans="4:17">
      <c r="D22" s="14"/>
      <c r="E22" s="10"/>
      <c r="F22" s="11"/>
      <c r="G22" s="10"/>
      <c r="H22" s="14"/>
      <c r="I22" s="10"/>
      <c r="J22" s="10"/>
      <c r="K22" s="10"/>
      <c r="L22" s="11"/>
      <c r="M22" s="10"/>
      <c r="N22" s="14"/>
      <c r="O22" s="10"/>
      <c r="P22" s="11"/>
      <c r="Q22" s="11"/>
    </row>
    <row r="23" spans="4:17" ht="14.5" thickBot="1">
      <c r="D23" s="14"/>
      <c r="E23" s="10"/>
      <c r="F23" s="11"/>
      <c r="G23" s="10"/>
      <c r="H23" s="60"/>
      <c r="I23" s="61"/>
      <c r="J23" s="61"/>
      <c r="K23" s="62"/>
      <c r="L23" s="13"/>
      <c r="M23" s="41"/>
      <c r="N23" s="15"/>
      <c r="O23" s="12"/>
      <c r="P23" s="13"/>
      <c r="Q23" s="11"/>
    </row>
    <row r="24" spans="4:17" ht="14.5" thickBot="1">
      <c r="D24" s="14"/>
      <c r="E24" s="10"/>
      <c r="F24" s="11"/>
      <c r="G24" s="10"/>
      <c r="H24" s="56"/>
      <c r="I24" s="56"/>
      <c r="J24" s="56"/>
      <c r="K24" s="56"/>
      <c r="L24" s="56"/>
      <c r="M24" s="56"/>
      <c r="N24" s="56"/>
      <c r="O24" s="56"/>
      <c r="P24" s="56"/>
      <c r="Q24" s="11"/>
    </row>
    <row r="25" spans="4:17">
      <c r="D25" s="14"/>
      <c r="E25" s="10"/>
      <c r="F25" s="11"/>
      <c r="G25" s="10"/>
      <c r="H25" s="89" t="s">
        <v>120</v>
      </c>
      <c r="I25" s="8"/>
      <c r="J25" s="8"/>
      <c r="K25" s="8"/>
      <c r="L25" s="9"/>
      <c r="M25" s="10"/>
      <c r="N25" s="89" t="s">
        <v>130</v>
      </c>
      <c r="O25" s="90"/>
      <c r="P25" s="9"/>
      <c r="Q25" s="11"/>
    </row>
    <row r="26" spans="4:17">
      <c r="D26" s="14"/>
      <c r="E26" s="10"/>
      <c r="F26" s="11"/>
      <c r="G26" s="10"/>
      <c r="H26" s="80" t="s">
        <v>118</v>
      </c>
      <c r="I26" s="81" t="s">
        <v>119</v>
      </c>
      <c r="J26" s="81" t="s">
        <v>110</v>
      </c>
      <c r="K26" s="81" t="s">
        <v>103</v>
      </c>
      <c r="L26" s="82" t="s">
        <v>122</v>
      </c>
      <c r="M26" s="10"/>
      <c r="N26" s="14" t="s">
        <v>133</v>
      </c>
      <c r="O26" s="22"/>
      <c r="P26" s="33"/>
      <c r="Q26" s="11"/>
    </row>
    <row r="27" spans="4:17" ht="14.5" thickBot="1">
      <c r="D27" s="14"/>
      <c r="E27" s="10"/>
      <c r="F27" s="11"/>
      <c r="G27" s="10"/>
      <c r="H27" s="83" t="s">
        <v>121</v>
      </c>
      <c r="I27" s="84">
        <v>60.5</v>
      </c>
      <c r="J27" s="84">
        <v>80000</v>
      </c>
      <c r="K27" s="84">
        <f>J27*I27</f>
        <v>4840000</v>
      </c>
      <c r="L27" s="85" t="s">
        <v>49</v>
      </c>
      <c r="M27" s="10"/>
      <c r="N27" s="14" t="s">
        <v>146</v>
      </c>
      <c r="O27" s="22"/>
      <c r="P27" s="33"/>
      <c r="Q27" s="11"/>
    </row>
    <row r="28" spans="4:17" ht="14.5" thickBot="1">
      <c r="D28" s="14"/>
      <c r="E28" s="10"/>
      <c r="F28" s="11"/>
      <c r="G28" s="10"/>
      <c r="H28" s="57"/>
      <c r="I28" s="40"/>
      <c r="J28" s="40"/>
      <c r="K28" s="10"/>
      <c r="L28" s="11"/>
      <c r="M28" s="10"/>
      <c r="N28" s="15" t="s">
        <v>147</v>
      </c>
      <c r="O28" s="48"/>
      <c r="P28" s="76"/>
      <c r="Q28" s="11"/>
    </row>
    <row r="29" spans="4:17">
      <c r="D29" s="14"/>
      <c r="E29" s="10"/>
      <c r="F29" s="11"/>
      <c r="G29" s="10"/>
      <c r="H29" s="65"/>
      <c r="I29" s="51"/>
      <c r="J29" s="51"/>
      <c r="K29" s="51"/>
      <c r="L29" s="66"/>
      <c r="M29" s="51"/>
      <c r="N29" s="51"/>
      <c r="O29" s="51"/>
      <c r="P29" s="51"/>
      <c r="Q29" s="11"/>
    </row>
    <row r="30" spans="4:17" ht="14.5" thickBot="1">
      <c r="D30" s="14"/>
      <c r="E30" s="10"/>
      <c r="F30" s="11"/>
      <c r="G30" s="10"/>
      <c r="H30" s="15"/>
      <c r="I30" s="12"/>
      <c r="J30" s="12"/>
      <c r="K30" s="12"/>
      <c r="L30" s="13"/>
      <c r="M30" s="10"/>
      <c r="N30" s="10"/>
      <c r="O30" s="22"/>
      <c r="P30" s="22"/>
      <c r="Q30" s="11"/>
    </row>
    <row r="31" spans="4:17">
      <c r="D31" s="14"/>
      <c r="E31" s="10"/>
      <c r="F31" s="11"/>
      <c r="G31" s="10"/>
      <c r="H31" s="10"/>
      <c r="I31" s="10"/>
      <c r="J31" s="10"/>
      <c r="K31" s="10"/>
      <c r="L31" s="10"/>
      <c r="M31" s="10"/>
      <c r="N31" s="10"/>
      <c r="O31" s="22"/>
      <c r="P31" s="22"/>
      <c r="Q31" s="11"/>
    </row>
    <row r="32" spans="4:17" ht="14.5" thickBot="1">
      <c r="D32" s="15"/>
      <c r="E32" s="12"/>
      <c r="F32" s="13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</row>
  </sheetData>
  <mergeCells count="3">
    <mergeCell ref="D9:F11"/>
    <mergeCell ref="D12:F16"/>
    <mergeCell ref="D17:F20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C610-A988-4A92-888E-0DCC8C5D2554}">
  <dimension ref="D5:Q39"/>
  <sheetViews>
    <sheetView zoomScale="55" zoomScaleNormal="55" workbookViewId="0">
      <selection activeCell="K19" sqref="K19"/>
    </sheetView>
  </sheetViews>
  <sheetFormatPr defaultRowHeight="14"/>
  <cols>
    <col min="1" max="7" width="8.6640625" style="55"/>
    <col min="8" max="8" width="11.75" style="55" bestFit="1" customWidth="1"/>
    <col min="9" max="9" width="11.58203125" style="55" customWidth="1"/>
    <col min="10" max="10" width="12.33203125" style="55" customWidth="1"/>
    <col min="11" max="11" width="14.25" style="55" customWidth="1"/>
    <col min="12" max="12" width="11.75" style="55" bestFit="1" customWidth="1"/>
    <col min="13" max="13" width="15.08203125" style="55" customWidth="1"/>
    <col min="14" max="14" width="14.1640625" style="55" customWidth="1"/>
    <col min="15" max="15" width="14.58203125" style="55" customWidth="1"/>
    <col min="16" max="16384" width="8.6640625" style="55"/>
  </cols>
  <sheetData>
    <row r="5" spans="4:17" ht="14.5" thickBot="1"/>
    <row r="6" spans="4:17">
      <c r="D6" s="1" t="s">
        <v>19</v>
      </c>
      <c r="E6" s="3"/>
      <c r="F6" s="3"/>
      <c r="G6" s="3"/>
      <c r="H6" s="3"/>
      <c r="I6" s="3"/>
      <c r="J6" s="3"/>
      <c r="K6" s="3"/>
      <c r="L6" s="3"/>
      <c r="M6" s="8"/>
      <c r="N6" s="3" t="s">
        <v>66</v>
      </c>
      <c r="O6" s="3"/>
      <c r="P6" s="3"/>
      <c r="Q6" s="9"/>
    </row>
    <row r="7" spans="4:17">
      <c r="D7" s="4" t="s">
        <v>20</v>
      </c>
      <c r="E7" s="5"/>
      <c r="F7" s="5"/>
      <c r="G7" s="5"/>
      <c r="H7" s="5"/>
      <c r="I7" s="5"/>
      <c r="J7" s="5"/>
      <c r="K7" s="5"/>
      <c r="L7" s="5"/>
      <c r="M7" s="10"/>
      <c r="N7" s="5" t="s">
        <v>21</v>
      </c>
      <c r="O7" s="5"/>
      <c r="P7" s="5"/>
      <c r="Q7" s="11"/>
    </row>
    <row r="8" spans="4:17" ht="14.5" thickBot="1"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12"/>
      <c r="P8" s="12"/>
      <c r="Q8" s="13"/>
    </row>
    <row r="9" spans="4:17">
      <c r="D9" s="100" t="s">
        <v>10</v>
      </c>
      <c r="E9" s="101"/>
      <c r="F9" s="102"/>
      <c r="G9" s="21"/>
      <c r="H9" s="8"/>
      <c r="I9" s="8"/>
      <c r="J9" s="8"/>
      <c r="K9" s="8"/>
      <c r="L9" s="8"/>
      <c r="M9" s="8"/>
      <c r="N9" s="8"/>
      <c r="O9" s="8"/>
      <c r="P9" s="8"/>
      <c r="Q9" s="9"/>
    </row>
    <row r="10" spans="4:17">
      <c r="D10" s="103"/>
      <c r="E10" s="104"/>
      <c r="F10" s="105"/>
      <c r="G10" s="22"/>
      <c r="H10" s="22"/>
      <c r="I10" s="22"/>
      <c r="J10" s="22"/>
      <c r="K10" s="10"/>
      <c r="L10" s="10"/>
      <c r="M10" s="10"/>
      <c r="N10" s="10"/>
      <c r="O10" s="10"/>
      <c r="P10" s="10"/>
      <c r="Q10" s="11"/>
    </row>
    <row r="11" spans="4:17" ht="14.5" thickBot="1">
      <c r="D11" s="106"/>
      <c r="E11" s="107"/>
      <c r="F11" s="108"/>
      <c r="G11" s="10"/>
      <c r="H11" s="10"/>
      <c r="I11" s="10"/>
      <c r="J11" s="22"/>
      <c r="K11" s="49"/>
      <c r="L11" s="10"/>
      <c r="M11" s="10"/>
      <c r="N11" s="10"/>
      <c r="O11" s="10"/>
      <c r="P11" s="10"/>
      <c r="Q11" s="11"/>
    </row>
    <row r="12" spans="4:17" ht="14.5" thickBot="1">
      <c r="D12" s="100" t="s">
        <v>13</v>
      </c>
      <c r="E12" s="101"/>
      <c r="F12" s="102"/>
      <c r="G12" s="22"/>
      <c r="H12" s="22"/>
      <c r="I12" s="22"/>
      <c r="J12" s="22"/>
      <c r="K12" s="10"/>
      <c r="L12" s="10"/>
      <c r="M12" s="10"/>
      <c r="N12" s="10"/>
      <c r="O12" s="10"/>
      <c r="P12" s="10"/>
      <c r="Q12" s="11"/>
    </row>
    <row r="13" spans="4:17">
      <c r="D13" s="103"/>
      <c r="E13" s="104"/>
      <c r="F13" s="105"/>
      <c r="G13" s="22"/>
      <c r="H13" s="129" t="s">
        <v>125</v>
      </c>
      <c r="I13" s="130"/>
      <c r="J13" s="144"/>
      <c r="K13" s="144"/>
      <c r="L13" s="144"/>
      <c r="M13" s="144"/>
      <c r="N13" s="144"/>
      <c r="O13" s="144"/>
      <c r="P13" s="10"/>
      <c r="Q13" s="11"/>
    </row>
    <row r="14" spans="4:17">
      <c r="D14" s="103"/>
      <c r="E14" s="104"/>
      <c r="F14" s="105"/>
      <c r="G14" s="22"/>
      <c r="H14" s="63"/>
      <c r="I14" s="74"/>
      <c r="J14" s="40"/>
      <c r="K14" s="10"/>
      <c r="L14" s="10"/>
      <c r="M14" s="10"/>
      <c r="N14" s="10"/>
      <c r="O14" s="64"/>
      <c r="P14" s="10"/>
      <c r="Q14" s="11"/>
    </row>
    <row r="15" spans="4:17">
      <c r="D15" s="103"/>
      <c r="E15" s="104"/>
      <c r="F15" s="105"/>
      <c r="G15" s="10"/>
      <c r="H15" s="63"/>
      <c r="I15" s="59"/>
      <c r="J15" s="56"/>
      <c r="K15" s="56"/>
      <c r="L15" s="56"/>
      <c r="M15" s="56"/>
      <c r="N15" s="10"/>
      <c r="O15" s="56"/>
      <c r="P15" s="56"/>
      <c r="Q15" s="11"/>
    </row>
    <row r="16" spans="4:17" ht="14.5" thickBot="1">
      <c r="D16" s="106"/>
      <c r="E16" s="107"/>
      <c r="F16" s="108"/>
      <c r="G16" s="10"/>
      <c r="H16" s="63"/>
      <c r="I16" s="11"/>
      <c r="J16" s="10"/>
      <c r="K16" s="10"/>
      <c r="L16" s="10"/>
      <c r="M16" s="10"/>
      <c r="N16" s="10"/>
      <c r="O16" s="22"/>
      <c r="P16" s="22"/>
      <c r="Q16" s="11"/>
    </row>
    <row r="17" spans="4:17">
      <c r="D17" s="128" t="s">
        <v>124</v>
      </c>
      <c r="E17" s="120"/>
      <c r="F17" s="121"/>
      <c r="G17" s="10"/>
      <c r="H17" s="63"/>
      <c r="I17" s="11"/>
      <c r="J17" s="10"/>
      <c r="K17" s="10"/>
      <c r="L17" s="10"/>
      <c r="M17" s="10"/>
      <c r="N17" s="10"/>
      <c r="O17" s="22"/>
      <c r="P17" s="22"/>
      <c r="Q17" s="11"/>
    </row>
    <row r="18" spans="4:17">
      <c r="D18" s="122"/>
      <c r="E18" s="123"/>
      <c r="F18" s="124"/>
      <c r="G18" s="10"/>
      <c r="H18" s="63"/>
      <c r="I18" s="11"/>
      <c r="J18" s="10"/>
      <c r="K18" s="10"/>
      <c r="L18" s="10"/>
      <c r="M18" s="10"/>
      <c r="N18" s="10"/>
      <c r="O18" s="22"/>
      <c r="P18" s="22"/>
      <c r="Q18" s="11"/>
    </row>
    <row r="19" spans="4:17">
      <c r="D19" s="122"/>
      <c r="E19" s="123"/>
      <c r="F19" s="124"/>
      <c r="G19" s="10"/>
      <c r="H19" s="14"/>
      <c r="I19" s="11"/>
      <c r="J19" s="10"/>
      <c r="K19" s="10"/>
      <c r="L19" s="10"/>
      <c r="M19" s="10"/>
      <c r="N19" s="10"/>
      <c r="O19" s="10"/>
      <c r="P19" s="10"/>
      <c r="Q19" s="11"/>
    </row>
    <row r="20" spans="4:17" ht="14.5" thickBot="1">
      <c r="D20" s="125"/>
      <c r="E20" s="126"/>
      <c r="F20" s="127"/>
      <c r="G20" s="10"/>
      <c r="H20" s="57"/>
      <c r="I20" s="74"/>
      <c r="J20" s="40"/>
      <c r="K20" s="49"/>
      <c r="L20" s="10"/>
      <c r="M20" s="41"/>
      <c r="N20" s="10"/>
      <c r="O20" s="10"/>
      <c r="P20" s="10"/>
      <c r="Q20" s="11"/>
    </row>
    <row r="21" spans="4:17">
      <c r="D21" s="14"/>
      <c r="E21" s="10"/>
      <c r="F21" s="11"/>
      <c r="G21" s="10"/>
      <c r="H21" s="58"/>
      <c r="I21" s="59"/>
      <c r="J21" s="56"/>
      <c r="K21" s="56"/>
      <c r="L21" s="56"/>
      <c r="M21" s="56"/>
      <c r="N21" s="56"/>
      <c r="O21" s="56"/>
      <c r="P21" s="56"/>
      <c r="Q21" s="11"/>
    </row>
    <row r="22" spans="4:17">
      <c r="D22" s="14"/>
      <c r="E22" s="10"/>
      <c r="F22" s="11"/>
      <c r="G22" s="10"/>
      <c r="H22" s="14"/>
      <c r="I22" s="11"/>
      <c r="J22" s="10"/>
      <c r="K22" s="10"/>
      <c r="L22" s="10"/>
      <c r="M22" s="10"/>
      <c r="N22" s="10"/>
      <c r="O22" s="10"/>
      <c r="P22" s="10"/>
      <c r="Q22" s="11"/>
    </row>
    <row r="23" spans="4:17">
      <c r="D23" s="14"/>
      <c r="E23" s="10"/>
      <c r="F23" s="11"/>
      <c r="G23" s="10"/>
      <c r="H23" s="57"/>
      <c r="I23" s="74"/>
      <c r="J23" s="40"/>
      <c r="K23" s="49"/>
      <c r="L23" s="10"/>
      <c r="M23" s="41"/>
      <c r="N23" s="10"/>
      <c r="O23" s="10"/>
      <c r="P23" s="10"/>
      <c r="Q23" s="11"/>
    </row>
    <row r="24" spans="4:17">
      <c r="D24" s="14"/>
      <c r="E24" s="10"/>
      <c r="F24" s="11"/>
      <c r="G24" s="10"/>
      <c r="H24" s="58"/>
      <c r="I24" s="59"/>
      <c r="J24" s="56"/>
      <c r="K24" s="56"/>
      <c r="L24" s="56"/>
      <c r="M24" s="56"/>
      <c r="N24" s="56"/>
      <c r="O24" s="56"/>
      <c r="P24" s="56"/>
      <c r="Q24" s="11"/>
    </row>
    <row r="25" spans="4:17">
      <c r="D25" s="14"/>
      <c r="E25" s="10"/>
      <c r="F25" s="11"/>
      <c r="G25" s="10"/>
      <c r="H25" s="75"/>
      <c r="I25" s="11"/>
      <c r="J25" s="10"/>
      <c r="K25" s="10"/>
      <c r="L25" s="10"/>
      <c r="M25" s="10"/>
      <c r="N25" s="10"/>
      <c r="O25" s="10"/>
      <c r="P25" s="10"/>
      <c r="Q25" s="11"/>
    </row>
    <row r="26" spans="4:17">
      <c r="D26" s="14"/>
      <c r="E26" s="10"/>
      <c r="F26" s="11"/>
      <c r="G26" s="10"/>
      <c r="H26" s="75"/>
      <c r="I26" s="33"/>
      <c r="J26" s="22"/>
      <c r="K26" s="22"/>
      <c r="L26" s="22"/>
      <c r="M26" s="10"/>
      <c r="N26" s="10"/>
      <c r="O26" s="22"/>
      <c r="P26" s="22"/>
      <c r="Q26" s="11"/>
    </row>
    <row r="27" spans="4:17" ht="14.5" thickBot="1">
      <c r="D27" s="14"/>
      <c r="E27" s="10"/>
      <c r="F27" s="11"/>
      <c r="G27" s="10"/>
      <c r="H27" s="15"/>
      <c r="I27" s="13"/>
      <c r="J27" s="10"/>
      <c r="K27" s="10"/>
      <c r="L27" s="10"/>
      <c r="M27" s="10"/>
      <c r="N27" s="10"/>
      <c r="O27" s="22"/>
      <c r="P27" s="22"/>
      <c r="Q27" s="11"/>
    </row>
    <row r="28" spans="4:17">
      <c r="D28" s="14"/>
      <c r="E28" s="10"/>
      <c r="F28" s="11"/>
      <c r="G28" s="10"/>
      <c r="H28" s="57"/>
      <c r="I28" s="74"/>
      <c r="J28" s="40"/>
      <c r="K28" s="10"/>
      <c r="L28" s="10"/>
      <c r="M28" s="10"/>
      <c r="N28" s="10"/>
      <c r="O28" s="22"/>
      <c r="P28" s="22"/>
      <c r="Q28" s="11"/>
    </row>
    <row r="29" spans="4:17" ht="14.5" thickBot="1">
      <c r="D29" s="14"/>
      <c r="E29" s="10"/>
      <c r="F29" s="11"/>
      <c r="G29" s="10"/>
      <c r="H29" s="150" t="s">
        <v>126</v>
      </c>
      <c r="I29" s="151"/>
      <c r="J29" s="40"/>
      <c r="K29" s="10"/>
      <c r="L29" s="10"/>
      <c r="M29" s="10"/>
      <c r="N29" s="10"/>
      <c r="O29" s="22"/>
      <c r="P29" s="22"/>
      <c r="Q29" s="11"/>
    </row>
    <row r="30" spans="4:17" ht="16" thickBot="1">
      <c r="D30" s="14"/>
      <c r="E30" s="10"/>
      <c r="F30" s="11"/>
      <c r="G30" s="10"/>
      <c r="H30" s="131" t="s">
        <v>125</v>
      </c>
      <c r="I30" s="132"/>
      <c r="J30" s="145"/>
      <c r="K30" s="145"/>
      <c r="L30" s="145"/>
      <c r="M30" s="145"/>
      <c r="N30" s="145"/>
      <c r="O30" s="145"/>
      <c r="P30" s="22"/>
      <c r="Q30" s="11"/>
    </row>
    <row r="31" spans="4:17" ht="14.5" thickBot="1">
      <c r="D31" s="14"/>
      <c r="E31" s="10"/>
      <c r="F31" s="11"/>
      <c r="G31" s="10"/>
      <c r="H31" s="97" t="s">
        <v>128</v>
      </c>
      <c r="I31" s="98" t="s">
        <v>129</v>
      </c>
      <c r="J31" s="87"/>
      <c r="K31" s="56"/>
      <c r="L31" s="87"/>
      <c r="M31" s="56"/>
      <c r="N31" s="87"/>
      <c r="O31" s="56"/>
      <c r="P31" s="22"/>
      <c r="Q31" s="11"/>
    </row>
    <row r="32" spans="4:17">
      <c r="D32" s="14"/>
      <c r="E32" s="10"/>
      <c r="F32" s="11"/>
      <c r="G32" s="10"/>
      <c r="H32" s="96" t="s">
        <v>127</v>
      </c>
      <c r="I32" s="152">
        <v>40</v>
      </c>
      <c r="J32" s="40"/>
      <c r="K32" s="10"/>
      <c r="L32" s="10"/>
      <c r="M32" s="10"/>
      <c r="N32" s="10"/>
      <c r="O32" s="22"/>
      <c r="P32" s="22"/>
      <c r="Q32" s="11"/>
    </row>
    <row r="33" spans="4:17">
      <c r="D33" s="14"/>
      <c r="E33" s="10"/>
      <c r="F33" s="11"/>
      <c r="G33" s="10"/>
      <c r="H33" s="94" t="s">
        <v>140</v>
      </c>
      <c r="I33" s="153">
        <v>40.5</v>
      </c>
      <c r="J33" s="40"/>
      <c r="K33" s="10"/>
      <c r="L33" s="10"/>
      <c r="M33" s="10"/>
      <c r="N33" s="10"/>
      <c r="O33" s="22"/>
      <c r="P33" s="22"/>
      <c r="Q33" s="11"/>
    </row>
    <row r="34" spans="4:17">
      <c r="D34" s="14"/>
      <c r="E34" s="10"/>
      <c r="F34" s="11"/>
      <c r="G34" s="10"/>
      <c r="H34" s="94" t="s">
        <v>141</v>
      </c>
      <c r="I34" s="153">
        <v>39.6</v>
      </c>
      <c r="J34" s="51"/>
      <c r="K34" s="51"/>
      <c r="L34" s="51"/>
      <c r="M34" s="51"/>
      <c r="N34" s="51"/>
      <c r="O34" s="51"/>
      <c r="P34" s="51"/>
      <c r="Q34" s="11"/>
    </row>
    <row r="35" spans="4:17" ht="14.5" thickBot="1">
      <c r="D35" s="14"/>
      <c r="E35" s="10"/>
      <c r="F35" s="11"/>
      <c r="G35" s="10"/>
      <c r="H35" s="99" t="s">
        <v>142</v>
      </c>
      <c r="I35" s="154">
        <v>41</v>
      </c>
      <c r="J35" s="51"/>
      <c r="K35" s="51"/>
      <c r="L35" s="51"/>
      <c r="M35" s="51"/>
      <c r="N35" s="51"/>
      <c r="O35" s="51"/>
      <c r="P35" s="51"/>
      <c r="Q35" s="11"/>
    </row>
    <row r="36" spans="4:17">
      <c r="D36" s="14"/>
      <c r="E36" s="10"/>
      <c r="F36" s="11"/>
      <c r="G36" s="10"/>
      <c r="H36" s="65"/>
      <c r="I36" s="66"/>
      <c r="J36" s="51"/>
      <c r="K36" s="51"/>
      <c r="L36" s="51"/>
      <c r="M36" s="51"/>
      <c r="N36" s="51"/>
      <c r="O36" s="51"/>
      <c r="P36" s="51"/>
      <c r="Q36" s="11"/>
    </row>
    <row r="37" spans="4:17" ht="14.5" thickBot="1">
      <c r="D37" s="14"/>
      <c r="E37" s="10"/>
      <c r="F37" s="11"/>
      <c r="G37" s="10"/>
      <c r="H37" s="15"/>
      <c r="I37" s="13"/>
      <c r="J37" s="10"/>
      <c r="K37" s="10"/>
      <c r="L37" s="10"/>
      <c r="M37" s="10"/>
      <c r="N37" s="10"/>
      <c r="O37" s="22"/>
      <c r="P37" s="22"/>
      <c r="Q37" s="11"/>
    </row>
    <row r="38" spans="4:17">
      <c r="D38" s="14"/>
      <c r="E38" s="10"/>
      <c r="F38" s="11"/>
      <c r="G38" s="10"/>
      <c r="H38" s="10"/>
      <c r="I38" s="10"/>
      <c r="J38" s="10"/>
      <c r="K38" s="10"/>
      <c r="L38" s="10"/>
      <c r="M38" s="10"/>
      <c r="N38" s="10"/>
      <c r="O38" s="22"/>
      <c r="P38" s="22"/>
      <c r="Q38" s="11"/>
    </row>
    <row r="39" spans="4:17" ht="14.5" thickBot="1">
      <c r="D39" s="15"/>
      <c r="E39" s="12"/>
      <c r="F39" s="13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</row>
  </sheetData>
  <mergeCells count="11">
    <mergeCell ref="D9:F11"/>
    <mergeCell ref="D12:F16"/>
    <mergeCell ref="D17:F20"/>
    <mergeCell ref="H13:I13"/>
    <mergeCell ref="J13:K13"/>
    <mergeCell ref="N13:O13"/>
    <mergeCell ref="H30:I30"/>
    <mergeCell ref="J30:K30"/>
    <mergeCell ref="L30:M30"/>
    <mergeCell ref="N30:O30"/>
    <mergeCell ref="L13:M13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A82F-4F20-458B-9395-69DAEEAD96DD}">
  <dimension ref="E4:U38"/>
  <sheetViews>
    <sheetView zoomScale="70" zoomScaleNormal="70" workbookViewId="0">
      <selection sqref="A1:XFD1048576"/>
    </sheetView>
  </sheetViews>
  <sheetFormatPr defaultRowHeight="14"/>
  <cols>
    <col min="1" max="16384" width="8.6640625" style="39"/>
  </cols>
  <sheetData>
    <row r="4" spans="5:21" ht="14.5" thickBot="1"/>
    <row r="5" spans="5:21">
      <c r="E5" s="1" t="s">
        <v>19</v>
      </c>
      <c r="F5" s="3"/>
      <c r="G5" s="3"/>
      <c r="H5" s="3"/>
      <c r="I5" s="3"/>
      <c r="J5" s="3"/>
      <c r="K5" s="3"/>
      <c r="L5" s="3"/>
      <c r="M5" s="3"/>
      <c r="N5" s="3"/>
      <c r="O5" s="8"/>
      <c r="P5" s="146"/>
      <c r="Q5" s="3"/>
      <c r="R5" s="3"/>
      <c r="S5" s="3" t="s">
        <v>66</v>
      </c>
      <c r="T5" s="3"/>
      <c r="U5" s="9"/>
    </row>
    <row r="6" spans="5:21">
      <c r="E6" s="4" t="s">
        <v>20</v>
      </c>
      <c r="F6" s="5"/>
      <c r="G6" s="5"/>
      <c r="H6" s="5"/>
      <c r="I6" s="5"/>
      <c r="J6" s="5"/>
      <c r="K6" s="5"/>
      <c r="L6" s="5"/>
      <c r="M6" s="5"/>
      <c r="N6" s="5"/>
      <c r="O6" s="10"/>
      <c r="P6" s="147"/>
      <c r="Q6" s="5"/>
      <c r="R6" s="5"/>
      <c r="S6" s="5" t="s">
        <v>21</v>
      </c>
      <c r="T6" s="5"/>
      <c r="U6" s="11"/>
    </row>
    <row r="7" spans="5:21" ht="14.5" thickBot="1"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12"/>
      <c r="R7" s="12"/>
      <c r="S7" s="12"/>
      <c r="T7" s="12"/>
      <c r="U7" s="13"/>
    </row>
    <row r="8" spans="5:21" ht="14" customHeight="1">
      <c r="E8" s="128" t="s">
        <v>151</v>
      </c>
      <c r="F8" s="120"/>
      <c r="G8" s="121"/>
      <c r="H8" s="21"/>
      <c r="I8" s="2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9"/>
    </row>
    <row r="9" spans="5:21">
      <c r="E9" s="122"/>
      <c r="F9" s="123"/>
      <c r="G9" s="124"/>
      <c r="H9" s="22"/>
      <c r="I9" s="22"/>
      <c r="J9" s="22"/>
      <c r="K9" s="22"/>
      <c r="L9" s="22"/>
      <c r="M9" s="10"/>
      <c r="N9" s="10"/>
      <c r="O9" s="10"/>
      <c r="P9" s="10"/>
      <c r="Q9" s="10"/>
      <c r="R9" s="10"/>
      <c r="S9" s="10"/>
      <c r="T9" s="10"/>
      <c r="U9" s="11"/>
    </row>
    <row r="10" spans="5:21" ht="14.5" thickBot="1">
      <c r="E10" s="122"/>
      <c r="F10" s="123"/>
      <c r="G10" s="124"/>
      <c r="H10" s="10"/>
      <c r="I10" s="10"/>
      <c r="J10" s="10"/>
      <c r="K10" s="10"/>
      <c r="L10" s="22"/>
      <c r="M10" s="49"/>
      <c r="N10" s="10"/>
      <c r="O10" s="10"/>
      <c r="P10" s="10"/>
      <c r="Q10" s="10"/>
      <c r="R10" s="10"/>
      <c r="S10" s="10"/>
      <c r="T10" s="10"/>
      <c r="U10" s="11"/>
    </row>
    <row r="11" spans="5:21">
      <c r="E11" s="100" t="s">
        <v>3</v>
      </c>
      <c r="F11" s="101"/>
      <c r="G11" s="102"/>
      <c r="H11" s="22"/>
      <c r="I11" s="22"/>
      <c r="J11" s="22"/>
      <c r="K11" s="22"/>
      <c r="L11" s="22"/>
      <c r="M11" s="10"/>
      <c r="N11" s="10"/>
      <c r="O11" s="10"/>
      <c r="P11" s="10"/>
      <c r="Q11" s="10"/>
      <c r="R11" s="10"/>
      <c r="S11" s="10"/>
      <c r="T11" s="10"/>
      <c r="U11" s="11"/>
    </row>
    <row r="12" spans="5:21">
      <c r="E12" s="103"/>
      <c r="F12" s="104"/>
      <c r="G12" s="105"/>
      <c r="H12" s="22"/>
      <c r="I12" s="22"/>
      <c r="J12" s="144"/>
      <c r="K12" s="144"/>
      <c r="L12" s="144"/>
      <c r="M12" s="144"/>
      <c r="N12" s="144"/>
      <c r="O12" s="144"/>
      <c r="P12" s="144"/>
      <c r="Q12" s="144"/>
      <c r="R12" s="10"/>
      <c r="S12" s="10"/>
      <c r="T12" s="10"/>
      <c r="U12" s="11"/>
    </row>
    <row r="13" spans="5:21">
      <c r="E13" s="103"/>
      <c r="F13" s="104"/>
      <c r="G13" s="105"/>
      <c r="H13" s="22"/>
      <c r="I13" s="22"/>
      <c r="J13" s="143"/>
      <c r="K13" s="40"/>
      <c r="L13" s="40"/>
      <c r="M13" s="10"/>
      <c r="N13" s="10"/>
      <c r="O13" s="10"/>
      <c r="P13" s="10"/>
      <c r="Q13" s="64"/>
      <c r="R13" s="10"/>
      <c r="S13" s="10"/>
      <c r="T13" s="10"/>
      <c r="U13" s="11"/>
    </row>
    <row r="14" spans="5:21">
      <c r="E14" s="103"/>
      <c r="F14" s="104"/>
      <c r="G14" s="105"/>
      <c r="H14" s="10"/>
      <c r="I14" s="10"/>
      <c r="J14" s="143"/>
      <c r="K14" s="56"/>
      <c r="L14" s="56"/>
      <c r="M14" s="56"/>
      <c r="N14" s="56"/>
      <c r="O14" s="56"/>
      <c r="P14" s="10"/>
      <c r="Q14" s="56"/>
      <c r="R14" s="56"/>
      <c r="S14" s="56"/>
      <c r="T14" s="56"/>
      <c r="U14" s="11"/>
    </row>
    <row r="15" spans="5:21" ht="14.5" thickBot="1">
      <c r="E15" s="106"/>
      <c r="F15" s="107"/>
      <c r="G15" s="108"/>
      <c r="H15" s="10"/>
      <c r="I15" s="10"/>
      <c r="J15" s="143"/>
      <c r="K15" s="10"/>
      <c r="L15" s="10"/>
      <c r="M15" s="10"/>
      <c r="N15" s="10"/>
      <c r="O15" s="10"/>
      <c r="P15" s="10"/>
      <c r="Q15" s="22"/>
      <c r="R15" s="22"/>
      <c r="S15" s="22"/>
      <c r="T15" s="22"/>
      <c r="U15" s="11"/>
    </row>
    <row r="16" spans="5:21">
      <c r="E16" s="142" t="s">
        <v>34</v>
      </c>
      <c r="F16" s="101"/>
      <c r="G16" s="102"/>
      <c r="H16" s="10"/>
      <c r="I16" s="10"/>
      <c r="J16" s="143"/>
      <c r="K16" s="10"/>
      <c r="L16" s="10"/>
      <c r="M16" s="10"/>
      <c r="N16" s="10"/>
      <c r="O16" s="10"/>
      <c r="P16" s="10"/>
      <c r="Q16" s="22"/>
      <c r="R16" s="22"/>
      <c r="S16" s="22"/>
      <c r="T16" s="22"/>
      <c r="U16" s="11"/>
    </row>
    <row r="17" spans="5:21">
      <c r="E17" s="103"/>
      <c r="F17" s="104"/>
      <c r="G17" s="105"/>
      <c r="H17" s="10"/>
      <c r="I17" s="10"/>
      <c r="J17" s="143"/>
      <c r="K17" s="10"/>
      <c r="L17" s="10"/>
      <c r="M17" s="10"/>
      <c r="N17" s="10"/>
      <c r="O17" s="10"/>
      <c r="P17" s="10"/>
      <c r="Q17" s="22"/>
      <c r="R17" s="22"/>
      <c r="S17" s="22"/>
      <c r="T17" s="22"/>
      <c r="U17" s="11"/>
    </row>
    <row r="18" spans="5:21">
      <c r="E18" s="103"/>
      <c r="F18" s="104"/>
      <c r="G18" s="105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1"/>
    </row>
    <row r="19" spans="5:21" ht="14.5" thickBot="1">
      <c r="E19" s="106"/>
      <c r="F19" s="107"/>
      <c r="G19" s="108"/>
      <c r="H19" s="10"/>
      <c r="I19" s="10"/>
      <c r="J19" s="40"/>
      <c r="K19" s="40"/>
      <c r="L19" s="40"/>
      <c r="M19" s="49"/>
      <c r="N19" s="10"/>
      <c r="O19" s="41"/>
      <c r="P19" s="10"/>
      <c r="Q19" s="10"/>
      <c r="R19" s="10"/>
      <c r="S19" s="10"/>
      <c r="T19" s="10"/>
      <c r="U19" s="11"/>
    </row>
    <row r="20" spans="5:21">
      <c r="E20" s="14"/>
      <c r="F20" s="10"/>
      <c r="G20" s="11"/>
      <c r="H20" s="10"/>
      <c r="I20" s="10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"/>
    </row>
    <row r="21" spans="5:21">
      <c r="E21" s="14"/>
      <c r="F21" s="10"/>
      <c r="G21" s="11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1"/>
    </row>
    <row r="22" spans="5:21">
      <c r="E22" s="14"/>
      <c r="F22" s="10"/>
      <c r="G22" s="11"/>
      <c r="H22" s="10"/>
      <c r="I22" s="10"/>
      <c r="J22" s="40"/>
      <c r="K22" s="40"/>
      <c r="L22" s="40"/>
      <c r="M22" s="49"/>
      <c r="N22" s="10"/>
      <c r="O22" s="41"/>
      <c r="P22" s="10"/>
      <c r="Q22" s="10"/>
      <c r="R22" s="10"/>
      <c r="S22" s="10"/>
      <c r="T22" s="10"/>
      <c r="U22" s="11"/>
    </row>
    <row r="23" spans="5:21">
      <c r="E23" s="14"/>
      <c r="F23" s="10"/>
      <c r="G23" s="11"/>
      <c r="H23" s="10"/>
      <c r="I23" s="10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"/>
    </row>
    <row r="24" spans="5:21">
      <c r="E24" s="14"/>
      <c r="F24" s="10"/>
      <c r="G24" s="11"/>
      <c r="H24" s="10"/>
      <c r="I24" s="10"/>
      <c r="J24" s="22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1"/>
    </row>
    <row r="25" spans="5:21">
      <c r="E25" s="14"/>
      <c r="F25" s="10"/>
      <c r="G25" s="11"/>
      <c r="H25" s="10"/>
      <c r="I25" s="10"/>
      <c r="J25" s="22"/>
      <c r="K25" s="22"/>
      <c r="L25" s="22"/>
      <c r="M25" s="22"/>
      <c r="N25" s="22"/>
      <c r="O25" s="10"/>
      <c r="P25" s="10"/>
      <c r="Q25" s="22"/>
      <c r="R25" s="22"/>
      <c r="S25" s="22"/>
      <c r="T25" s="22"/>
      <c r="U25" s="11"/>
    </row>
    <row r="26" spans="5:21">
      <c r="E26" s="14"/>
      <c r="F26" s="10"/>
      <c r="G26" s="11"/>
      <c r="H26" s="10"/>
      <c r="I26" s="10"/>
      <c r="J26" s="10"/>
      <c r="K26" s="10"/>
      <c r="L26" s="10"/>
      <c r="M26" s="10"/>
      <c r="N26" s="10"/>
      <c r="O26" s="10"/>
      <c r="P26" s="10"/>
      <c r="Q26" s="22"/>
      <c r="R26" s="22"/>
      <c r="S26" s="22"/>
      <c r="T26" s="22"/>
      <c r="U26" s="11"/>
    </row>
    <row r="27" spans="5:21">
      <c r="E27" s="14"/>
      <c r="F27" s="10"/>
      <c r="G27" s="11"/>
      <c r="H27" s="10"/>
      <c r="I27" s="10"/>
      <c r="J27" s="40"/>
      <c r="K27" s="40"/>
      <c r="L27" s="40"/>
      <c r="M27" s="10"/>
      <c r="N27" s="10"/>
      <c r="O27" s="10"/>
      <c r="P27" s="10"/>
      <c r="Q27" s="22"/>
      <c r="R27" s="22"/>
      <c r="S27" s="22"/>
      <c r="T27" s="22"/>
      <c r="U27" s="11"/>
    </row>
    <row r="28" spans="5:21">
      <c r="E28" s="14"/>
      <c r="F28" s="10"/>
      <c r="G28" s="11"/>
      <c r="H28" s="10"/>
      <c r="I28" s="10"/>
      <c r="J28" s="22"/>
      <c r="K28" s="22"/>
      <c r="L28" s="40"/>
      <c r="M28" s="10"/>
      <c r="N28" s="10"/>
      <c r="O28" s="10"/>
      <c r="P28" s="10"/>
      <c r="Q28" s="22"/>
      <c r="R28" s="22"/>
      <c r="S28" s="22"/>
      <c r="T28" s="22"/>
      <c r="U28" s="11"/>
    </row>
    <row r="29" spans="5:21" ht="15.5">
      <c r="E29" s="14"/>
      <c r="F29" s="10"/>
      <c r="G29" s="11"/>
      <c r="H29" s="10"/>
      <c r="I29" s="10"/>
      <c r="J29" s="145"/>
      <c r="K29" s="145"/>
      <c r="L29" s="145"/>
      <c r="M29" s="145"/>
      <c r="N29" s="145"/>
      <c r="O29" s="145"/>
      <c r="P29" s="145"/>
      <c r="Q29" s="145"/>
      <c r="R29" s="22"/>
      <c r="S29" s="22"/>
      <c r="T29" s="22"/>
      <c r="U29" s="11"/>
    </row>
    <row r="30" spans="5:21">
      <c r="E30" s="14"/>
      <c r="F30" s="10"/>
      <c r="G30" s="11"/>
      <c r="H30" s="10"/>
      <c r="I30" s="10"/>
      <c r="J30" s="87"/>
      <c r="K30" s="56"/>
      <c r="L30" s="87"/>
      <c r="M30" s="56"/>
      <c r="N30" s="87"/>
      <c r="O30" s="56"/>
      <c r="P30" s="87"/>
      <c r="Q30" s="56"/>
      <c r="R30" s="22"/>
      <c r="S30" s="22"/>
      <c r="T30" s="22"/>
      <c r="U30" s="11"/>
    </row>
    <row r="31" spans="5:21">
      <c r="E31" s="14"/>
      <c r="F31" s="10"/>
      <c r="G31" s="11"/>
      <c r="H31" s="10"/>
      <c r="I31" s="10"/>
      <c r="J31" s="87"/>
      <c r="K31" s="95"/>
      <c r="L31" s="40"/>
      <c r="M31" s="10"/>
      <c r="N31" s="10"/>
      <c r="O31" s="10"/>
      <c r="P31" s="10"/>
      <c r="Q31" s="22"/>
      <c r="R31" s="22"/>
      <c r="S31" s="22"/>
      <c r="T31" s="22"/>
      <c r="U31" s="11"/>
    </row>
    <row r="32" spans="5:21">
      <c r="E32" s="14"/>
      <c r="F32" s="10"/>
      <c r="G32" s="11"/>
      <c r="H32" s="10"/>
      <c r="I32" s="10"/>
      <c r="J32" s="87"/>
      <c r="K32" s="95"/>
      <c r="L32" s="40"/>
      <c r="M32" s="10"/>
      <c r="N32" s="10"/>
      <c r="O32" s="10"/>
      <c r="P32" s="10"/>
      <c r="Q32" s="22"/>
      <c r="R32" s="22"/>
      <c r="S32" s="22"/>
      <c r="T32" s="22"/>
      <c r="U32" s="11"/>
    </row>
    <row r="33" spans="5:21">
      <c r="E33" s="14"/>
      <c r="F33" s="10"/>
      <c r="G33" s="11"/>
      <c r="H33" s="10"/>
      <c r="I33" s="10"/>
      <c r="J33" s="87"/>
      <c r="K33" s="95"/>
      <c r="L33" s="51"/>
      <c r="M33" s="51"/>
      <c r="N33" s="51"/>
      <c r="O33" s="51"/>
      <c r="P33" s="51"/>
      <c r="Q33" s="51"/>
      <c r="R33" s="51"/>
      <c r="S33" s="51"/>
      <c r="T33" s="51"/>
      <c r="U33" s="11"/>
    </row>
    <row r="34" spans="5:21">
      <c r="E34" s="14"/>
      <c r="F34" s="10"/>
      <c r="G34" s="11"/>
      <c r="H34" s="10"/>
      <c r="I34" s="10"/>
      <c r="J34" s="87"/>
      <c r="K34" s="95"/>
      <c r="L34" s="51"/>
      <c r="M34" s="51"/>
      <c r="N34" s="51"/>
      <c r="O34" s="51"/>
      <c r="P34" s="51"/>
      <c r="Q34" s="51"/>
      <c r="R34" s="51"/>
      <c r="S34" s="51"/>
      <c r="T34" s="51"/>
      <c r="U34" s="11"/>
    </row>
    <row r="35" spans="5:21">
      <c r="E35" s="14"/>
      <c r="F35" s="10"/>
      <c r="G35" s="11"/>
      <c r="H35" s="10"/>
      <c r="I35" s="10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11"/>
    </row>
    <row r="36" spans="5:21">
      <c r="E36" s="14"/>
      <c r="F36" s="10"/>
      <c r="G36" s="11"/>
      <c r="H36" s="10"/>
      <c r="I36" s="10"/>
      <c r="J36" s="10"/>
      <c r="K36" s="10"/>
      <c r="L36" s="10"/>
      <c r="M36" s="10"/>
      <c r="N36" s="10"/>
      <c r="O36" s="10"/>
      <c r="P36" s="10"/>
      <c r="Q36" s="22"/>
      <c r="R36" s="22"/>
      <c r="S36" s="22"/>
      <c r="T36" s="22"/>
      <c r="U36" s="11"/>
    </row>
    <row r="37" spans="5:21">
      <c r="E37" s="14"/>
      <c r="F37" s="10"/>
      <c r="G37" s="11"/>
      <c r="H37" s="10"/>
      <c r="I37" s="10"/>
      <c r="J37" s="10"/>
      <c r="K37" s="10"/>
      <c r="L37" s="10"/>
      <c r="M37" s="10"/>
      <c r="N37" s="10"/>
      <c r="O37" s="10"/>
      <c r="P37" s="10"/>
      <c r="Q37" s="22"/>
      <c r="R37" s="22"/>
      <c r="S37" s="22"/>
      <c r="T37" s="22"/>
      <c r="U37" s="11"/>
    </row>
    <row r="38" spans="5:21" ht="14.5" thickBot="1">
      <c r="E38" s="15"/>
      <c r="F38" s="12"/>
      <c r="G38" s="13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3"/>
    </row>
  </sheetData>
  <mergeCells count="11">
    <mergeCell ref="E16:G19"/>
    <mergeCell ref="J29:K29"/>
    <mergeCell ref="L29:M29"/>
    <mergeCell ref="N29:O29"/>
    <mergeCell ref="P29:Q29"/>
    <mergeCell ref="E8:G10"/>
    <mergeCell ref="E11:G15"/>
    <mergeCell ref="J12:K12"/>
    <mergeCell ref="L12:M12"/>
    <mergeCell ref="N12:O12"/>
    <mergeCell ref="P12:Q12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4A26-B956-46B1-BC24-86ECC72FC478}">
  <dimension ref="F4:S31"/>
  <sheetViews>
    <sheetView zoomScale="70" zoomScaleNormal="70" workbookViewId="0">
      <selection activeCell="U27" sqref="U27"/>
    </sheetView>
  </sheetViews>
  <sheetFormatPr defaultRowHeight="14"/>
  <cols>
    <col min="1" max="16384" width="8.6640625" style="39"/>
  </cols>
  <sheetData>
    <row r="4" spans="6:19" ht="14.5" thickBot="1"/>
    <row r="5" spans="6:19">
      <c r="F5" s="1" t="s">
        <v>19</v>
      </c>
      <c r="G5" s="3"/>
      <c r="H5" s="3"/>
      <c r="I5" s="3"/>
      <c r="J5" s="3"/>
      <c r="K5" s="3"/>
      <c r="L5" s="3"/>
      <c r="M5" s="3"/>
      <c r="N5" s="3"/>
      <c r="O5" s="8"/>
      <c r="P5" s="3" t="s">
        <v>66</v>
      </c>
      <c r="Q5" s="3"/>
      <c r="R5" s="3"/>
      <c r="S5" s="9"/>
    </row>
    <row r="6" spans="6:19">
      <c r="F6" s="4" t="s">
        <v>20</v>
      </c>
      <c r="G6" s="5"/>
      <c r="H6" s="5"/>
      <c r="I6" s="5"/>
      <c r="J6" s="5"/>
      <c r="K6" s="5"/>
      <c r="L6" s="5"/>
      <c r="M6" s="5"/>
      <c r="N6" s="5"/>
      <c r="O6" s="10"/>
      <c r="P6" s="5" t="s">
        <v>21</v>
      </c>
      <c r="Q6" s="5"/>
      <c r="R6" s="5"/>
      <c r="S6" s="11"/>
    </row>
    <row r="7" spans="6:19" ht="14.5" thickBot="1"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12"/>
      <c r="R7" s="12"/>
      <c r="S7" s="13"/>
    </row>
    <row r="8" spans="6:19">
      <c r="F8" s="100" t="s">
        <v>10</v>
      </c>
      <c r="G8" s="101"/>
      <c r="H8" s="102"/>
      <c r="I8" s="21"/>
      <c r="J8" s="8"/>
      <c r="K8" s="8"/>
      <c r="L8" s="8"/>
      <c r="M8" s="8"/>
      <c r="N8" s="8"/>
      <c r="O8" s="8"/>
      <c r="P8" s="8"/>
      <c r="Q8" s="8"/>
      <c r="R8" s="8"/>
      <c r="S8" s="9"/>
    </row>
    <row r="9" spans="6:19">
      <c r="F9" s="103"/>
      <c r="G9" s="104"/>
      <c r="H9" s="105"/>
      <c r="I9" s="22"/>
      <c r="J9" s="22"/>
      <c r="K9" s="22"/>
      <c r="L9" s="22"/>
      <c r="M9" s="10"/>
      <c r="N9" s="10"/>
      <c r="O9" s="10"/>
      <c r="P9" s="10"/>
      <c r="Q9" s="10"/>
      <c r="R9" s="10"/>
      <c r="S9" s="11"/>
    </row>
    <row r="10" spans="6:19" ht="14.5" thickBot="1">
      <c r="F10" s="106"/>
      <c r="G10" s="107"/>
      <c r="H10" s="108"/>
      <c r="I10" s="10"/>
      <c r="J10" s="10"/>
      <c r="K10" s="10"/>
      <c r="L10" s="22"/>
      <c r="M10" s="49"/>
      <c r="N10" s="10"/>
      <c r="O10" s="10"/>
      <c r="P10" s="10"/>
      <c r="Q10" s="10"/>
      <c r="R10" s="10"/>
      <c r="S10" s="11"/>
    </row>
    <row r="11" spans="6:19">
      <c r="F11" s="100" t="s">
        <v>13</v>
      </c>
      <c r="G11" s="101"/>
      <c r="H11" s="102"/>
      <c r="I11" s="22"/>
      <c r="J11" s="22"/>
      <c r="K11" s="22"/>
      <c r="L11" s="22"/>
      <c r="M11" s="10"/>
      <c r="N11" s="10"/>
      <c r="O11" s="10"/>
      <c r="P11" s="10"/>
      <c r="Q11" s="10"/>
      <c r="R11" s="10"/>
      <c r="S11" s="11"/>
    </row>
    <row r="12" spans="6:19">
      <c r="F12" s="103"/>
      <c r="G12" s="104"/>
      <c r="H12" s="105"/>
      <c r="I12" s="22"/>
      <c r="J12" s="143"/>
      <c r="K12" s="86"/>
      <c r="L12" s="10"/>
      <c r="M12" s="10"/>
      <c r="N12" s="10"/>
      <c r="O12" s="10"/>
      <c r="P12" s="10"/>
      <c r="Q12" s="64"/>
      <c r="R12" s="88"/>
      <c r="S12" s="11"/>
    </row>
    <row r="13" spans="6:19">
      <c r="F13" s="103"/>
      <c r="G13" s="104"/>
      <c r="H13" s="105"/>
      <c r="I13" s="22"/>
      <c r="J13" s="143"/>
      <c r="K13" s="87"/>
      <c r="L13" s="40"/>
      <c r="M13" s="10"/>
      <c r="N13" s="10"/>
      <c r="O13" s="10"/>
      <c r="P13" s="10"/>
      <c r="Q13" s="64"/>
      <c r="R13" s="88"/>
      <c r="S13" s="11"/>
    </row>
    <row r="14" spans="6:19">
      <c r="F14" s="103"/>
      <c r="G14" s="104"/>
      <c r="H14" s="105"/>
      <c r="I14" s="10"/>
      <c r="J14" s="143"/>
      <c r="K14" s="87"/>
      <c r="L14" s="56"/>
      <c r="M14" s="56"/>
      <c r="N14" s="56"/>
      <c r="O14" s="56"/>
      <c r="P14" s="10"/>
      <c r="Q14" s="56"/>
      <c r="R14" s="148"/>
      <c r="S14" s="11"/>
    </row>
    <row r="15" spans="6:19" ht="14.5" thickBot="1">
      <c r="F15" s="106"/>
      <c r="G15" s="107"/>
      <c r="H15" s="108"/>
      <c r="I15" s="10"/>
      <c r="J15" s="143"/>
      <c r="K15" s="88"/>
      <c r="L15" s="10"/>
      <c r="M15" s="10"/>
      <c r="N15" s="10"/>
      <c r="O15" s="10"/>
      <c r="P15" s="10"/>
      <c r="Q15" s="22"/>
      <c r="R15" s="22"/>
      <c r="S15" s="11"/>
    </row>
    <row r="16" spans="6:19">
      <c r="F16" s="142" t="s">
        <v>105</v>
      </c>
      <c r="G16" s="101"/>
      <c r="H16" s="102"/>
      <c r="I16" s="10"/>
      <c r="J16" s="143"/>
      <c r="K16" s="88"/>
      <c r="L16" s="10"/>
      <c r="M16" s="10"/>
      <c r="N16" s="10"/>
      <c r="O16" s="10"/>
      <c r="P16" s="10"/>
      <c r="Q16" s="22"/>
      <c r="R16" s="22"/>
      <c r="S16" s="11"/>
    </row>
    <row r="17" spans="6:19">
      <c r="F17" s="103"/>
      <c r="G17" s="104"/>
      <c r="H17" s="105"/>
      <c r="I17" s="10"/>
      <c r="J17" s="143"/>
      <c r="K17" s="88"/>
      <c r="L17" s="10"/>
      <c r="M17" s="10"/>
      <c r="N17" s="10"/>
      <c r="O17" s="10"/>
      <c r="P17" s="10"/>
      <c r="Q17" s="22"/>
      <c r="R17" s="22"/>
      <c r="S17" s="11"/>
    </row>
    <row r="18" spans="6:19">
      <c r="F18" s="103"/>
      <c r="G18" s="104"/>
      <c r="H18" s="105"/>
      <c r="I18" s="10"/>
      <c r="J18" s="143"/>
      <c r="K18" s="88"/>
      <c r="L18" s="10"/>
      <c r="M18" s="10"/>
      <c r="N18" s="10"/>
      <c r="O18" s="10"/>
      <c r="P18" s="10"/>
      <c r="Q18" s="10"/>
      <c r="R18" s="10"/>
      <c r="S18" s="11"/>
    </row>
    <row r="19" spans="6:19" ht="14.5" thickBot="1">
      <c r="F19" s="106"/>
      <c r="G19" s="107"/>
      <c r="H19" s="108"/>
      <c r="I19" s="10"/>
      <c r="J19" s="40"/>
      <c r="K19" s="40"/>
      <c r="L19" s="40"/>
      <c r="M19" s="49"/>
      <c r="N19" s="10"/>
      <c r="O19" s="41"/>
      <c r="P19" s="10"/>
      <c r="Q19" s="10"/>
      <c r="R19" s="10"/>
      <c r="S19" s="11"/>
    </row>
    <row r="20" spans="6:19">
      <c r="F20" s="14"/>
      <c r="G20" s="10"/>
      <c r="H20" s="11"/>
      <c r="I20" s="10"/>
      <c r="J20" s="56"/>
      <c r="K20" s="56"/>
      <c r="L20" s="56"/>
      <c r="M20" s="56"/>
      <c r="N20" s="56"/>
      <c r="O20" s="56"/>
      <c r="P20" s="56"/>
      <c r="Q20" s="56"/>
      <c r="R20" s="56"/>
      <c r="S20" s="11"/>
    </row>
    <row r="21" spans="6:19">
      <c r="F21" s="14"/>
      <c r="G21" s="10"/>
      <c r="H21" s="11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6:19">
      <c r="F22" s="14"/>
      <c r="G22" s="10"/>
      <c r="H22" s="11"/>
      <c r="I22" s="10"/>
      <c r="J22" s="40"/>
      <c r="K22" s="40"/>
      <c r="L22" s="40"/>
      <c r="M22" s="49"/>
      <c r="N22" s="10"/>
      <c r="O22" s="41"/>
      <c r="P22" s="10"/>
      <c r="Q22" s="10"/>
      <c r="R22" s="10"/>
      <c r="S22" s="11"/>
    </row>
    <row r="23" spans="6:19">
      <c r="F23" s="14"/>
      <c r="G23" s="10"/>
      <c r="H23" s="11"/>
      <c r="I23" s="10"/>
      <c r="J23" s="56"/>
      <c r="K23" s="56"/>
      <c r="L23" s="56"/>
      <c r="M23" s="56"/>
      <c r="N23" s="56"/>
      <c r="O23" s="56"/>
      <c r="P23" s="56"/>
      <c r="Q23" s="56"/>
      <c r="R23" s="56"/>
      <c r="S23" s="11"/>
    </row>
    <row r="24" spans="6:19">
      <c r="F24" s="14"/>
      <c r="G24" s="10"/>
      <c r="H24" s="11"/>
      <c r="I24" s="10"/>
      <c r="J24" s="22"/>
      <c r="K24" s="10"/>
      <c r="L24" s="10"/>
      <c r="M24" s="10"/>
      <c r="N24" s="10"/>
      <c r="O24" s="10"/>
      <c r="P24" s="22"/>
      <c r="Q24" s="10"/>
      <c r="R24" s="10"/>
      <c r="S24" s="11"/>
    </row>
    <row r="25" spans="6:19">
      <c r="F25" s="14"/>
      <c r="G25" s="10"/>
      <c r="H25" s="11"/>
      <c r="I25" s="10"/>
      <c r="J25" s="149"/>
      <c r="K25" s="149"/>
      <c r="L25" s="149"/>
      <c r="M25" s="149"/>
      <c r="N25" s="149"/>
      <c r="O25" s="10"/>
      <c r="P25" s="10"/>
      <c r="Q25" s="22"/>
      <c r="R25" s="22"/>
      <c r="S25" s="11"/>
    </row>
    <row r="26" spans="6:19">
      <c r="F26" s="14"/>
      <c r="G26" s="10"/>
      <c r="H26" s="11"/>
      <c r="I26" s="10"/>
      <c r="J26" s="38"/>
      <c r="K26" s="38"/>
      <c r="L26" s="38"/>
      <c r="M26" s="38"/>
      <c r="N26" s="38"/>
      <c r="O26" s="10"/>
      <c r="P26" s="10"/>
      <c r="Q26" s="22"/>
      <c r="R26" s="22"/>
      <c r="S26" s="11"/>
    </row>
    <row r="27" spans="6:19">
      <c r="F27" s="14"/>
      <c r="G27" s="10"/>
      <c r="H27" s="11"/>
      <c r="I27" s="10"/>
      <c r="J27" s="40"/>
      <c r="K27" s="40"/>
      <c r="L27" s="40"/>
      <c r="M27" s="10"/>
      <c r="N27" s="10"/>
      <c r="O27" s="10"/>
      <c r="P27" s="10"/>
      <c r="Q27" s="22"/>
      <c r="R27" s="22"/>
      <c r="S27" s="11"/>
    </row>
    <row r="28" spans="6:19">
      <c r="F28" s="14"/>
      <c r="G28" s="10"/>
      <c r="H28" s="11"/>
      <c r="I28" s="10"/>
      <c r="J28" s="51"/>
      <c r="K28" s="51"/>
      <c r="L28" s="51"/>
      <c r="M28" s="51"/>
      <c r="N28" s="51"/>
      <c r="O28" s="51"/>
      <c r="P28" s="51"/>
      <c r="Q28" s="51"/>
      <c r="R28" s="51"/>
      <c r="S28" s="11"/>
    </row>
    <row r="29" spans="6:19">
      <c r="F29" s="14"/>
      <c r="G29" s="10"/>
      <c r="H29" s="11"/>
      <c r="I29" s="10"/>
      <c r="J29" s="10"/>
      <c r="K29" s="10"/>
      <c r="L29" s="10"/>
      <c r="M29" s="10"/>
      <c r="N29" s="10"/>
      <c r="O29" s="10"/>
      <c r="P29" s="10"/>
      <c r="Q29" s="22"/>
      <c r="R29" s="22"/>
      <c r="S29" s="11"/>
    </row>
    <row r="30" spans="6:19">
      <c r="F30" s="14"/>
      <c r="G30" s="10"/>
      <c r="H30" s="11"/>
      <c r="I30" s="10"/>
      <c r="J30" s="10"/>
      <c r="K30" s="10"/>
      <c r="L30" s="10"/>
      <c r="M30" s="10"/>
      <c r="N30" s="10"/>
      <c r="O30" s="10"/>
      <c r="P30" s="10"/>
      <c r="Q30" s="22"/>
      <c r="R30" s="22"/>
      <c r="S30" s="11"/>
    </row>
    <row r="31" spans="6:19" ht="14.5" thickBot="1">
      <c r="F31" s="15"/>
      <c r="G31" s="12"/>
      <c r="H31" s="13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</row>
  </sheetData>
  <mergeCells count="3">
    <mergeCell ref="F8:H10"/>
    <mergeCell ref="F11:H15"/>
    <mergeCell ref="F16:H1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Main</vt:lpstr>
      <vt:lpstr>Customer Distribution</vt:lpstr>
      <vt:lpstr>Asset Management Overview</vt:lpstr>
      <vt:lpstr>Customer Trends Report</vt:lpstr>
      <vt:lpstr>Customer Position</vt:lpstr>
      <vt:lpstr>Share TXN Input</vt:lpstr>
      <vt:lpstr>Connectivity</vt:lpstr>
      <vt:lpstr>Organization Structure</vt:lpstr>
      <vt:lpstr>Daily Event</vt:lpstr>
      <vt:lpstr>Create 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2018-10-31T14:58:00Z</dcterms:modified>
</cp:coreProperties>
</file>