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ny\Bonn\Data\WoRMS\videos\DZNE_data\#3714\"/>
    </mc:Choice>
  </mc:AlternateContent>
  <xr:revisionPtr revIDLastSave="0" documentId="13_ncr:1_{B6F5072D-90DE-46F9-962E-D01E869EBCCF}" xr6:coauthVersionLast="47" xr6:coauthVersionMax="47" xr10:uidLastSave="{00000000-0000-0000-0000-000000000000}"/>
  <bookViews>
    <workbookView xWindow="2730" yWindow="2730" windowWidth="21600" windowHeight="11385" xr2:uid="{0B047C29-77A1-4D4D-98F2-898FBA7069DB}"/>
  </bookViews>
  <sheets>
    <sheet name="Sheet1" sheetId="1" r:id="rId1"/>
    <sheet name="Sheet2" sheetId="6" r:id="rId2"/>
    <sheet name="Sheet3" sheetId="7" r:id="rId3"/>
    <sheet name="Sheet4" sheetId="8" r:id="rId4"/>
    <sheet name="Sheet5" sheetId="9" r:id="rId5"/>
    <sheet name="Sheet6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8" i="1"/>
  <c r="J9" i="1"/>
  <c r="J2" i="1"/>
  <c r="K10" i="1"/>
  <c r="D8" i="1"/>
  <c r="H8" i="1" s="1"/>
  <c r="D6" i="1"/>
  <c r="H6" i="1" s="1"/>
  <c r="H5" i="1"/>
  <c r="D5" i="1"/>
  <c r="D4" i="1"/>
  <c r="H4" i="1" s="1"/>
  <c r="D3" i="1"/>
  <c r="H3" i="1" s="1"/>
  <c r="D2" i="1"/>
  <c r="H2" i="1" s="1"/>
  <c r="F3" i="10"/>
  <c r="B3" i="10"/>
  <c r="F3" i="9"/>
  <c r="B3" i="9"/>
  <c r="F3" i="8"/>
  <c r="B3" i="8"/>
  <c r="F3" i="6"/>
  <c r="F3" i="7"/>
  <c r="B3" i="7"/>
  <c r="B3" i="6"/>
</calcChain>
</file>

<file path=xl/sharedStrings.xml><?xml version="1.0" encoding="utf-8"?>
<sst xmlns="http://schemas.openxmlformats.org/spreadsheetml/2006/main" count="80" uniqueCount="44">
  <si>
    <t>start_frame</t>
  </si>
  <si>
    <t>diam um</t>
  </si>
  <si>
    <t xml:space="preserve">trajectoru </t>
  </si>
  <si>
    <t>length</t>
  </si>
  <si>
    <t>time</t>
  </si>
  <si>
    <t>comment</t>
  </si>
  <si>
    <t>Freq per min</t>
  </si>
  <si>
    <t>0 213 131</t>
  </si>
  <si>
    <t>1 441 442</t>
  </si>
  <si>
    <t>0 170 96</t>
  </si>
  <si>
    <t>1 714 391</t>
  </si>
  <si>
    <t>speed (um/s)</t>
  </si>
  <si>
    <t>0 360 15</t>
  </si>
  <si>
    <t>1 740 176</t>
  </si>
  <si>
    <t>0 115 102</t>
  </si>
  <si>
    <t>1 103 320</t>
  </si>
  <si>
    <t>2 10 397</t>
  </si>
  <si>
    <t>0 270 149</t>
  </si>
  <si>
    <t>1 338 373</t>
  </si>
  <si>
    <t>614, 178, 712, 390</t>
  </si>
  <si>
    <t>6 worms in TP1 3min and ??  worm in TP2 3 min, nice clear worms</t>
  </si>
  <si>
    <t>end_frame</t>
  </si>
  <si>
    <t>trajectory</t>
  </si>
  <si>
    <t>234, 146, 371, 404,510, 418</t>
  </si>
  <si>
    <t>pixel size is 0.84 um OR is it 0.84 pixels/um, I think it’s the former</t>
  </si>
  <si>
    <t>213, 71, 712, 388</t>
  </si>
  <si>
    <t>213, 71, 103, 367,</t>
  </si>
  <si>
    <t>411, 35, 757, 204</t>
  </si>
  <si>
    <t>duration</t>
  </si>
  <si>
    <t>duration in seconds</t>
  </si>
  <si>
    <t>length diam in um</t>
  </si>
  <si>
    <t>speed um/s</t>
  </si>
  <si>
    <t>diam</t>
  </si>
  <si>
    <t>speed</t>
  </si>
  <si>
    <t>edge of FOV</t>
  </si>
  <si>
    <t>119 73, 88 313, 9 405</t>
  </si>
  <si>
    <t>Worm cut at end of vid no dur</t>
  </si>
  <si>
    <t>248 123, 340 371</t>
  </si>
  <si>
    <t>TP1</t>
  </si>
  <si>
    <t>Video</t>
  </si>
  <si>
    <t>TP2</t>
  </si>
  <si>
    <t>diam_px</t>
  </si>
  <si>
    <t>diam_prof</t>
  </si>
  <si>
    <t>pixelsize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</si>
</sst>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371B-7403-42AE-AC75-5765B680C8D2}">
  <dimension ref="A1:M11"/>
  <sheetViews>
    <sheetView tabSelected="1" workbookViewId="0">
      <selection activeCell="J6" sqref="J6"/>
    </sheetView>
  </sheetViews>
  <sheetFormatPr defaultRowHeight="15" x14ac:dyDescent="0.25"/>
  <cols>
    <col min="1" max="1" width="11.5703125" customWidth="1"/>
    <col min="2" max="3" width="13.28515625" customWidth="1"/>
    <col min="4" max="4" width="16.5703125" customWidth="1"/>
    <col min="5" max="5" width="12.7109375" customWidth="1"/>
    <col min="6" max="6" width="10.7109375" customWidth="1"/>
    <col min="7" max="7" width="12" customWidth="1"/>
  </cols>
  <sheetData>
    <row r="1" spans="1:13" x14ac:dyDescent="0.25">
      <c r="A1" t="s">
        <v>39</v>
      </c>
      <c r="B1" t="s">
        <v>0</v>
      </c>
      <c r="C1" t="s">
        <v>21</v>
      </c>
      <c r="D1" t="s">
        <v>28</v>
      </c>
      <c r="E1" t="s">
        <v>22</v>
      </c>
      <c r="F1" t="s">
        <v>3</v>
      </c>
      <c r="G1" t="s">
        <v>32</v>
      </c>
      <c r="H1" t="s">
        <v>33</v>
      </c>
      <c r="I1" t="s">
        <v>41</v>
      </c>
      <c r="J1" t="s">
        <v>42</v>
      </c>
      <c r="K1" t="s">
        <v>6</v>
      </c>
      <c r="L1" t="s">
        <v>43</v>
      </c>
      <c r="M1" t="s">
        <v>5</v>
      </c>
    </row>
    <row r="2" spans="1:13" x14ac:dyDescent="0.25">
      <c r="A2" t="s">
        <v>38</v>
      </c>
      <c r="B2">
        <v>1</v>
      </c>
      <c r="C2">
        <v>500</v>
      </c>
      <c r="D2">
        <f>(C2-B2)/34.5</f>
        <v>14.463768115942029</v>
      </c>
      <c r="E2" t="s">
        <v>19</v>
      </c>
      <c r="F2">
        <v>197</v>
      </c>
      <c r="G2">
        <v>140</v>
      </c>
      <c r="H2">
        <f>F2/D2</f>
        <v>13.620240480961924</v>
      </c>
      <c r="I2">
        <v>264</v>
      </c>
      <c r="J2">
        <f>I2*L$2</f>
        <v>221.76</v>
      </c>
      <c r="L2">
        <v>0.84</v>
      </c>
      <c r="M2" t="s">
        <v>20</v>
      </c>
    </row>
    <row r="3" spans="1:13" x14ac:dyDescent="0.25">
      <c r="B3">
        <v>342</v>
      </c>
      <c r="C3">
        <v>995</v>
      </c>
      <c r="D3">
        <f>(C3-B3)/34.5</f>
        <v>18.927536231884059</v>
      </c>
      <c r="E3" t="s">
        <v>23</v>
      </c>
      <c r="F3">
        <v>437</v>
      </c>
      <c r="G3">
        <v>185</v>
      </c>
      <c r="H3">
        <f>F3/D3</f>
        <v>23.088055130168453</v>
      </c>
      <c r="I3">
        <v>320</v>
      </c>
      <c r="J3">
        <f t="shared" ref="J3:J9" si="0">I3*L$2</f>
        <v>268.8</v>
      </c>
      <c r="M3" t="s">
        <v>24</v>
      </c>
    </row>
    <row r="4" spans="1:13" x14ac:dyDescent="0.25">
      <c r="B4">
        <v>1140</v>
      </c>
      <c r="C4">
        <v>2076</v>
      </c>
      <c r="D4">
        <f>(C4-B4)/34.5</f>
        <v>27.130434782608695</v>
      </c>
      <c r="E4" t="s">
        <v>25</v>
      </c>
      <c r="F4">
        <v>498</v>
      </c>
      <c r="G4">
        <v>150</v>
      </c>
      <c r="H4">
        <f t="shared" ref="H4:H8" si="1">F4/D4</f>
        <v>18.35576923076923</v>
      </c>
      <c r="I4">
        <v>276</v>
      </c>
      <c r="J4">
        <f t="shared" si="0"/>
        <v>231.84</v>
      </c>
      <c r="M4" t="s">
        <v>29</v>
      </c>
    </row>
    <row r="5" spans="1:13" x14ac:dyDescent="0.25">
      <c r="B5">
        <v>1140</v>
      </c>
      <c r="C5">
        <v>1764</v>
      </c>
      <c r="D5">
        <f>(C5-B5)/34.5</f>
        <v>18.086956521739129</v>
      </c>
      <c r="E5" t="s">
        <v>26</v>
      </c>
      <c r="F5">
        <v>259</v>
      </c>
      <c r="G5">
        <v>153</v>
      </c>
      <c r="H5">
        <f t="shared" si="1"/>
        <v>14.31971153846154</v>
      </c>
      <c r="I5">
        <v>252</v>
      </c>
      <c r="J5">
        <f t="shared" si="0"/>
        <v>211.67999999999998</v>
      </c>
      <c r="M5" t="s">
        <v>30</v>
      </c>
    </row>
    <row r="6" spans="1:13" x14ac:dyDescent="0.25">
      <c r="B6">
        <v>2439</v>
      </c>
      <c r="C6">
        <v>3063</v>
      </c>
      <c r="D6">
        <f>(C6-B6)/34.5</f>
        <v>18.086956521739129</v>
      </c>
      <c r="E6" t="s">
        <v>27</v>
      </c>
      <c r="F6">
        <v>326</v>
      </c>
      <c r="G6">
        <v>209</v>
      </c>
      <c r="H6">
        <f t="shared" si="1"/>
        <v>18.024038461538463</v>
      </c>
      <c r="I6">
        <v>290</v>
      </c>
      <c r="J6">
        <f t="shared" si="0"/>
        <v>243.6</v>
      </c>
      <c r="M6" t="s">
        <v>31</v>
      </c>
    </row>
    <row r="7" spans="1:13" x14ac:dyDescent="0.25">
      <c r="B7">
        <v>3709</v>
      </c>
      <c r="M7" t="s">
        <v>34</v>
      </c>
    </row>
    <row r="8" spans="1:13" x14ac:dyDescent="0.25">
      <c r="B8">
        <v>3629</v>
      </c>
      <c r="C8">
        <v>4217</v>
      </c>
      <c r="D8">
        <f>(C8-B8)/34.5</f>
        <v>17.043478260869566</v>
      </c>
      <c r="E8" t="s">
        <v>35</v>
      </c>
      <c r="F8">
        <v>307</v>
      </c>
      <c r="G8">
        <v>185</v>
      </c>
      <c r="H8">
        <f t="shared" si="1"/>
        <v>18.012755102040813</v>
      </c>
      <c r="I8">
        <v>307</v>
      </c>
      <c r="J8">
        <f t="shared" si="0"/>
        <v>257.88</v>
      </c>
    </row>
    <row r="9" spans="1:13" x14ac:dyDescent="0.25">
      <c r="B9">
        <v>4994</v>
      </c>
      <c r="C9">
        <v>5400</v>
      </c>
      <c r="E9" t="s">
        <v>37</v>
      </c>
      <c r="G9">
        <v>175</v>
      </c>
      <c r="I9">
        <v>300</v>
      </c>
      <c r="J9">
        <f t="shared" si="0"/>
        <v>252</v>
      </c>
      <c r="M9" t="s">
        <v>36</v>
      </c>
    </row>
    <row r="10" spans="1:13" x14ac:dyDescent="0.25">
      <c r="K10">
        <f>8/3</f>
        <v>2.6666666666666665</v>
      </c>
    </row>
    <row r="11" spans="1:13" x14ac:dyDescent="0.25">
      <c r="A11" t="s">
        <v>40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0C99-5CDF-4E6B-A5F6-FB8604FEC12C}">
  <dimension ref="A1:H3"/>
  <sheetViews>
    <sheetView workbookViewId="0">
      <selection activeCell="F1" sqref="F1:F3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11</v>
      </c>
      <c r="G1" t="s">
        <v>6</v>
      </c>
      <c r="H1" t="s">
        <v>5</v>
      </c>
    </row>
    <row r="2" spans="1:8" x14ac:dyDescent="0.25">
      <c r="A2">
        <v>233</v>
      </c>
      <c r="C2">
        <v>170</v>
      </c>
      <c r="D2" t="s">
        <v>7</v>
      </c>
    </row>
    <row r="3" spans="1:8" x14ac:dyDescent="0.25">
      <c r="A3">
        <v>975</v>
      </c>
      <c r="B3">
        <f>(A3-A2)/34.5</f>
        <v>21.507246376811594</v>
      </c>
      <c r="D3" t="s">
        <v>8</v>
      </c>
      <c r="E3">
        <v>328</v>
      </c>
      <c r="F3">
        <f>E3/B3</f>
        <v>15.25067385444744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B5FF-E33D-4615-A521-B98E2F7BB63C}">
  <dimension ref="A1:H3"/>
  <sheetViews>
    <sheetView workbookViewId="0">
      <selection activeCell="D5" sqref="D5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11</v>
      </c>
      <c r="G1" t="s">
        <v>6</v>
      </c>
      <c r="H1" t="s">
        <v>5</v>
      </c>
    </row>
    <row r="2" spans="1:8" ht="15.75" customHeight="1" x14ac:dyDescent="0.25">
      <c r="A2">
        <v>1190</v>
      </c>
      <c r="D2" t="s">
        <v>9</v>
      </c>
    </row>
    <row r="3" spans="1:8" x14ac:dyDescent="0.25">
      <c r="A3">
        <v>2243</v>
      </c>
      <c r="B3">
        <f>(A3-A2)/34.5</f>
        <v>30.521739130434781</v>
      </c>
      <c r="C3">
        <v>110</v>
      </c>
      <c r="D3" t="s">
        <v>10</v>
      </c>
      <c r="E3">
        <v>523</v>
      </c>
      <c r="F3">
        <f>E3/B3</f>
        <v>17.135327635327634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1831-3A02-48D4-8A04-454BAD49D6E6}">
  <dimension ref="A1:H3"/>
  <sheetViews>
    <sheetView workbookViewId="0">
      <selection activeCell="F3" sqref="F3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11</v>
      </c>
      <c r="G1" t="s">
        <v>6</v>
      </c>
      <c r="H1" t="s">
        <v>5</v>
      </c>
    </row>
    <row r="2" spans="1:8" x14ac:dyDescent="0.25">
      <c r="A2">
        <v>2330</v>
      </c>
      <c r="D2" t="s">
        <v>12</v>
      </c>
    </row>
    <row r="3" spans="1:8" x14ac:dyDescent="0.25">
      <c r="A3">
        <v>2991</v>
      </c>
      <c r="B3">
        <f>(A3-A2)/34.5</f>
        <v>19.159420289855074</v>
      </c>
      <c r="C3">
        <v>150</v>
      </c>
      <c r="D3" t="s">
        <v>13</v>
      </c>
      <c r="E3">
        <v>347</v>
      </c>
      <c r="F3">
        <f>E3/B3</f>
        <v>18.111195158850226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5C75-3AD7-4677-92AB-B9154B8E6B58}">
  <dimension ref="A1:H4"/>
  <sheetViews>
    <sheetView workbookViewId="0">
      <selection activeCell="F3" sqref="F3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11</v>
      </c>
      <c r="G1" t="s">
        <v>6</v>
      </c>
      <c r="H1" t="s">
        <v>5</v>
      </c>
    </row>
    <row r="2" spans="1:8" x14ac:dyDescent="0.25">
      <c r="A2">
        <v>3658</v>
      </c>
      <c r="D2" t="s">
        <v>14</v>
      </c>
    </row>
    <row r="3" spans="1:8" x14ac:dyDescent="0.25">
      <c r="A3">
        <v>4181</v>
      </c>
      <c r="B3">
        <f>(A3-A2)/34.5</f>
        <v>15.159420289855072</v>
      </c>
      <c r="C3">
        <v>150</v>
      </c>
      <c r="D3" t="s">
        <v>15</v>
      </c>
      <c r="E3">
        <v>286</v>
      </c>
      <c r="F3">
        <f>E3/B3</f>
        <v>18.866156787762907</v>
      </c>
    </row>
    <row r="4" spans="1:8" x14ac:dyDescent="0.25">
      <c r="D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B771-A6A6-4352-86A6-9BEEFE8078E0}">
  <dimension ref="A1:H3"/>
  <sheetViews>
    <sheetView workbookViewId="0">
      <selection activeCell="F5" sqref="F5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11</v>
      </c>
      <c r="G1" t="s">
        <v>6</v>
      </c>
      <c r="H1" t="s">
        <v>5</v>
      </c>
    </row>
    <row r="2" spans="1:8" x14ac:dyDescent="0.25">
      <c r="A2">
        <v>5052</v>
      </c>
      <c r="D2" t="s">
        <v>17</v>
      </c>
    </row>
    <row r="3" spans="1:8" x14ac:dyDescent="0.25">
      <c r="A3">
        <v>5400</v>
      </c>
      <c r="B3">
        <f>(A3-A2)/34.5</f>
        <v>10.086956521739131</v>
      </c>
      <c r="C3">
        <v>150</v>
      </c>
      <c r="D3" t="s">
        <v>18</v>
      </c>
      <c r="E3">
        <v>197</v>
      </c>
      <c r="F3">
        <f>E3/B3</f>
        <v>19.530172413793103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Kelly</dc:creator>
  <cp:lastModifiedBy>Tony Kelly</cp:lastModifiedBy>
  <dcterms:created xsi:type="dcterms:W3CDTF">2021-08-16T14:00:42Z</dcterms:created>
  <dcterms:modified xsi:type="dcterms:W3CDTF">2023-04-29T03:20:21Z</dcterms:modified>
</cp:coreProperties>
</file>