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ony\Bonn\Data\WoRMS\videos\DZNE_data\#9968\"/>
    </mc:Choice>
  </mc:AlternateContent>
  <xr:revisionPtr revIDLastSave="0" documentId="13_ncr:1_{05FE292E-AFBA-406F-BB14-A129E83CF74A}" xr6:coauthVersionLast="47" xr6:coauthVersionMax="47" xr10:uidLastSave="{00000000-0000-0000-0000-000000000000}"/>
  <bookViews>
    <workbookView xWindow="3990" yWindow="3840" windowWidth="24000" windowHeight="11385" xr2:uid="{0B047C29-77A1-4D4D-98F2-898FBA7069D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2" i="1"/>
  <c r="P4" i="1"/>
  <c r="I3" i="1"/>
  <c r="I4" i="1"/>
  <c r="I2" i="1"/>
  <c r="G4" i="1"/>
  <c r="D4" i="1"/>
  <c r="J4" i="1" s="1"/>
  <c r="G3" i="1"/>
  <c r="G2" i="1"/>
  <c r="D3" i="1"/>
  <c r="J3" i="1" s="1"/>
  <c r="D2" i="1"/>
  <c r="J2" i="1" s="1"/>
  <c r="B3" i="5"/>
  <c r="B3" i="4"/>
  <c r="B3" i="3"/>
  <c r="B4" i="2"/>
</calcChain>
</file>

<file path=xl/sharedStrings.xml><?xml version="1.0" encoding="utf-8"?>
<sst xmlns="http://schemas.openxmlformats.org/spreadsheetml/2006/main" count="43" uniqueCount="31">
  <si>
    <t>start_frame</t>
  </si>
  <si>
    <t xml:space="preserve">trajectoru </t>
  </si>
  <si>
    <t>length</t>
  </si>
  <si>
    <t>0 721 457</t>
  </si>
  <si>
    <t>1 689 398</t>
  </si>
  <si>
    <t>2 730 275</t>
  </si>
  <si>
    <t>length (um)</t>
  </si>
  <si>
    <t>comment</t>
  </si>
  <si>
    <t>time(s)</t>
  </si>
  <si>
    <t>diam (um)</t>
  </si>
  <si>
    <t>0 654 361</t>
  </si>
  <si>
    <t>1 829 451</t>
  </si>
  <si>
    <t>0 494 456</t>
  </si>
  <si>
    <t>1 657 391</t>
  </si>
  <si>
    <t>2 748 405</t>
  </si>
  <si>
    <t>1 worms in TP2, another 2 are very faint and not analysed</t>
  </si>
  <si>
    <t>Freq per min</t>
  </si>
  <si>
    <t>Video</t>
  </si>
  <si>
    <t>end_frame</t>
  </si>
  <si>
    <t>duration</t>
  </si>
  <si>
    <t>trajectory</t>
  </si>
  <si>
    <t>diam</t>
  </si>
  <si>
    <t>speed</t>
  </si>
  <si>
    <t>TP1</t>
  </si>
  <si>
    <t>resolution um/px</t>
  </si>
  <si>
    <t>fps</t>
  </si>
  <si>
    <t>distance px</t>
  </si>
  <si>
    <t>not very clear events</t>
  </si>
  <si>
    <t>diam px</t>
  </si>
  <si>
    <t>diam_px</t>
  </si>
  <si>
    <t>diam_prof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</si>
</sst>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Normal" xfId="0" builtinId="0"/>
    <cellStyle name="Normal 2" xfId="1" xr:uid="{15C204E0-C99C-481E-A93D-B4389F7C74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371B-7403-42AE-AC75-5765B680C8D2}">
  <dimension ref="A1:P8"/>
  <sheetViews>
    <sheetView tabSelected="1" workbookViewId="0">
      <selection activeCell="M7" sqref="M7"/>
    </sheetView>
  </sheetViews>
  <sheetFormatPr defaultRowHeight="15" x14ac:dyDescent="0.25"/>
  <cols>
    <col min="4" max="4" width="19.85546875" customWidth="1"/>
    <col min="6" max="7" width="12" customWidth="1"/>
  </cols>
  <sheetData>
    <row r="1" spans="1:16" x14ac:dyDescent="0.25">
      <c r="A1" t="s">
        <v>17</v>
      </c>
      <c r="B1" t="s">
        <v>0</v>
      </c>
      <c r="C1" t="s">
        <v>18</v>
      </c>
      <c r="D1" t="s">
        <v>19</v>
      </c>
      <c r="E1" t="s">
        <v>20</v>
      </c>
      <c r="F1" t="s">
        <v>26</v>
      </c>
      <c r="G1" t="s">
        <v>2</v>
      </c>
      <c r="H1" t="s">
        <v>28</v>
      </c>
      <c r="I1" t="s">
        <v>21</v>
      </c>
      <c r="J1" t="s">
        <v>22</v>
      </c>
      <c r="K1" t="s">
        <v>16</v>
      </c>
      <c r="L1" t="s">
        <v>29</v>
      </c>
      <c r="M1" t="s">
        <v>30</v>
      </c>
      <c r="N1" t="s">
        <v>24</v>
      </c>
      <c r="O1" t="s">
        <v>25</v>
      </c>
      <c r="P1" t="s">
        <v>7</v>
      </c>
    </row>
    <row r="2" spans="1:16" ht="15.75" x14ac:dyDescent="0.25">
      <c r="A2" t="s">
        <v>23</v>
      </c>
      <c r="B2">
        <v>2280</v>
      </c>
      <c r="C2">
        <v>2530</v>
      </c>
      <c r="D2">
        <f>(C2-B2)/O$2</f>
        <v>6.756756756756757</v>
      </c>
      <c r="F2">
        <v>80</v>
      </c>
      <c r="G2">
        <f>F2*N$2</f>
        <v>64.800000000000011</v>
      </c>
      <c r="H2">
        <v>170</v>
      </c>
      <c r="I2">
        <f>H2*N$2</f>
        <v>137.70000000000002</v>
      </c>
      <c r="J2">
        <f>(F2/D2)*N$2</f>
        <v>9.5904000000000007</v>
      </c>
      <c r="L2" s="2">
        <v>313</v>
      </c>
      <c r="M2" s="2">
        <f>L2*N$2</f>
        <v>253.53000000000003</v>
      </c>
      <c r="N2">
        <v>0.81</v>
      </c>
      <c r="O2">
        <v>37</v>
      </c>
      <c r="P2" t="s">
        <v>27</v>
      </c>
    </row>
    <row r="3" spans="1:16" ht="15.75" x14ac:dyDescent="0.25">
      <c r="B3">
        <v>3090</v>
      </c>
      <c r="C3">
        <v>3790</v>
      </c>
      <c r="D3">
        <f>(C3-B3)/O$2</f>
        <v>18.918918918918919</v>
      </c>
      <c r="F3">
        <v>220</v>
      </c>
      <c r="G3">
        <f>F3*N$2</f>
        <v>178.20000000000002</v>
      </c>
      <c r="H3">
        <v>140</v>
      </c>
      <c r="I3">
        <f t="shared" ref="I3:I4" si="0">H3*N$2</f>
        <v>113.4</v>
      </c>
      <c r="J3">
        <f>(F3/D3)*N$2</f>
        <v>9.419142857142857</v>
      </c>
      <c r="L3" s="2">
        <v>312</v>
      </c>
      <c r="M3" s="2">
        <f t="shared" ref="M3:M4" si="1">L3*N$2</f>
        <v>252.72000000000003</v>
      </c>
    </row>
    <row r="4" spans="1:16" ht="15.75" x14ac:dyDescent="0.25">
      <c r="B4">
        <v>5600</v>
      </c>
      <c r="C4">
        <v>5940</v>
      </c>
      <c r="D4">
        <f>(C4-B4)/O$2</f>
        <v>9.1891891891891895</v>
      </c>
      <c r="F4">
        <v>99</v>
      </c>
      <c r="G4">
        <f>F4*N$2</f>
        <v>80.190000000000012</v>
      </c>
      <c r="H4">
        <v>180</v>
      </c>
      <c r="I4">
        <f t="shared" si="0"/>
        <v>145.80000000000001</v>
      </c>
      <c r="J4">
        <f>(F4/D4)*N$2</f>
        <v>8.7265588235294125</v>
      </c>
      <c r="K4">
        <v>1</v>
      </c>
      <c r="L4" s="2">
        <v>311</v>
      </c>
      <c r="M4" s="2">
        <f t="shared" si="1"/>
        <v>251.91000000000003</v>
      </c>
      <c r="P4">
        <f>6500/37/60</f>
        <v>2.9279279279279278</v>
      </c>
    </row>
    <row r="7" spans="1:16" x14ac:dyDescent="0.25">
      <c r="K7" s="1"/>
      <c r="L7" s="1"/>
      <c r="M7" s="1"/>
    </row>
    <row r="8" spans="1:16" x14ac:dyDescent="0.25">
      <c r="K8" s="1"/>
      <c r="L8" s="1"/>
      <c r="M8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2E5C-0474-40F1-AF05-6C6483FCA3F9}">
  <dimension ref="A1:E4"/>
  <sheetViews>
    <sheetView workbookViewId="0">
      <selection sqref="A1:F1"/>
    </sheetView>
  </sheetViews>
  <sheetFormatPr defaultRowHeight="15" x14ac:dyDescent="0.25"/>
  <sheetData>
    <row r="1" spans="1:5" x14ac:dyDescent="0.25">
      <c r="A1" t="s">
        <v>0</v>
      </c>
      <c r="B1" t="s">
        <v>8</v>
      </c>
      <c r="C1" t="s">
        <v>9</v>
      </c>
      <c r="D1" t="s">
        <v>1</v>
      </c>
      <c r="E1" t="s">
        <v>6</v>
      </c>
    </row>
    <row r="2" spans="1:5" x14ac:dyDescent="0.25">
      <c r="A2">
        <v>2760</v>
      </c>
      <c r="D2" t="s">
        <v>3</v>
      </c>
    </row>
    <row r="3" spans="1:5" x14ac:dyDescent="0.25">
      <c r="A3">
        <v>2802</v>
      </c>
      <c r="C3">
        <v>120</v>
      </c>
      <c r="D3" t="s">
        <v>4</v>
      </c>
    </row>
    <row r="4" spans="1:5" x14ac:dyDescent="0.25">
      <c r="A4">
        <v>2996</v>
      </c>
      <c r="B4">
        <f>(A4-A2)/32.2</f>
        <v>7.3291925465838501</v>
      </c>
      <c r="D4" t="s">
        <v>5</v>
      </c>
      <c r="E4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8BA4-5458-468B-A1E6-FF123694D2D9}">
  <dimension ref="A1:E3"/>
  <sheetViews>
    <sheetView workbookViewId="0">
      <selection activeCell="B7" sqref="B7"/>
    </sheetView>
  </sheetViews>
  <sheetFormatPr defaultRowHeight="15" x14ac:dyDescent="0.25"/>
  <cols>
    <col min="2" max="2" width="10.7109375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</v>
      </c>
      <c r="E1" t="s">
        <v>6</v>
      </c>
    </row>
    <row r="2" spans="1:5" x14ac:dyDescent="0.25">
      <c r="A2">
        <v>4674</v>
      </c>
      <c r="C2">
        <v>110</v>
      </c>
      <c r="D2" t="s">
        <v>10</v>
      </c>
      <c r="E2">
        <v>142</v>
      </c>
    </row>
    <row r="3" spans="1:5" x14ac:dyDescent="0.25">
      <c r="A3">
        <v>5014</v>
      </c>
      <c r="B3">
        <f>(A3-A2)/32.2</f>
        <v>10.559006211180124</v>
      </c>
      <c r="D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67C1-D20E-49A3-AF9E-9885F59EC153}">
  <dimension ref="A1:G4"/>
  <sheetViews>
    <sheetView workbookViewId="0">
      <selection activeCell="G1" sqref="G1:G1048576"/>
    </sheetView>
  </sheetViews>
  <sheetFormatPr defaultRowHeight="15" x14ac:dyDescent="0.25"/>
  <sheetData>
    <row r="1" spans="1:7" x14ac:dyDescent="0.25">
      <c r="A1" t="s">
        <v>0</v>
      </c>
      <c r="B1" t="s">
        <v>8</v>
      </c>
      <c r="C1" t="s">
        <v>9</v>
      </c>
      <c r="D1" t="s">
        <v>1</v>
      </c>
      <c r="E1" t="s">
        <v>6</v>
      </c>
      <c r="G1" t="s">
        <v>7</v>
      </c>
    </row>
    <row r="2" spans="1:7" x14ac:dyDescent="0.25">
      <c r="A2">
        <v>1498</v>
      </c>
      <c r="D2" t="s">
        <v>12</v>
      </c>
      <c r="G2" t="s">
        <v>15</v>
      </c>
    </row>
    <row r="3" spans="1:7" x14ac:dyDescent="0.25">
      <c r="A3">
        <v>1679</v>
      </c>
      <c r="B3">
        <f>(A3-A2)/32.2</f>
        <v>5.6211180124223601</v>
      </c>
      <c r="C3">
        <v>85</v>
      </c>
      <c r="D3" t="s">
        <v>13</v>
      </c>
      <c r="E3">
        <v>195</v>
      </c>
    </row>
    <row r="4" spans="1:7" x14ac:dyDescent="0.25">
      <c r="D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11CB-0E76-4EC2-B358-46477542B7C7}">
  <dimension ref="A2:B3"/>
  <sheetViews>
    <sheetView workbookViewId="0">
      <selection activeCell="C3" sqref="C3"/>
    </sheetView>
  </sheetViews>
  <sheetFormatPr defaultRowHeight="15" x14ac:dyDescent="0.25"/>
  <sheetData>
    <row r="2" spans="1:2" x14ac:dyDescent="0.25">
      <c r="A2">
        <v>4391</v>
      </c>
    </row>
    <row r="3" spans="1:2" x14ac:dyDescent="0.25">
      <c r="A3">
        <v>4482</v>
      </c>
      <c r="B3">
        <f>(A3-A2)/32.2</f>
        <v>2.8260869565217388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Kelly</dc:creator>
  <cp:lastModifiedBy>Tony Kelly</cp:lastModifiedBy>
  <dcterms:created xsi:type="dcterms:W3CDTF">2021-08-16T14:00:42Z</dcterms:created>
  <dcterms:modified xsi:type="dcterms:W3CDTF">2023-04-26T14:55:52Z</dcterms:modified>
</cp:coreProperties>
</file>