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kim\Desktop\"/>
    </mc:Choice>
  </mc:AlternateContent>
  <xr:revisionPtr revIDLastSave="0" documentId="8_{990C2D53-00F7-490D-83F1-C733935512CA}" xr6:coauthVersionLast="47" xr6:coauthVersionMax="47" xr10:uidLastSave="{00000000-0000-0000-0000-000000000000}"/>
  <bookViews>
    <workbookView xWindow="28680" yWindow="-120" windowWidth="29040" windowHeight="15720" activeTab="3" xr2:uid="{B988ED70-15A5-47B6-9DD4-56456770257A}"/>
  </bookViews>
  <sheets>
    <sheet name="Systematic Sampling" sheetId="1" r:id="rId1"/>
    <sheet name="Random Sampling" sheetId="2" r:id="rId2"/>
    <sheet name="Descriptive" sheetId="3" r:id="rId3"/>
    <sheet name="Posi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4" l="1"/>
  <c r="D12" i="4"/>
  <c r="D11" i="4"/>
  <c r="D10" i="4"/>
  <c r="E7" i="4"/>
  <c r="E6" i="4"/>
  <c r="E5" i="4"/>
  <c r="D7" i="4"/>
  <c r="D6" i="4"/>
  <c r="D5" i="4"/>
  <c r="D4" i="4"/>
  <c r="D3" i="4"/>
  <c r="G11" i="3"/>
  <c r="G10" i="3"/>
  <c r="G4" i="3"/>
  <c r="G3" i="3"/>
  <c r="B2" i="3" a="1"/>
  <c r="B2" i="3" s="1"/>
  <c r="G7" i="3" s="1"/>
  <c r="G2" i="3"/>
  <c r="B2" i="2"/>
  <c r="B6" i="2"/>
  <c r="B3" i="2"/>
  <c r="B4" i="2"/>
  <c r="B5" i="2"/>
  <c r="G9" i="3" l="1"/>
  <c r="G8" i="3"/>
  <c r="C2" i="3" a="1"/>
  <c r="C2" i="3" s="1"/>
  <c r="D2" i="3" s="1" a="1"/>
  <c r="D2" i="3" s="1"/>
  <c r="G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<sst xmlns="http://schemas.openxmlformats.org/spreadsheetml/2006/main" count="39" uniqueCount="38">
  <si>
    <t>SELECTED</t>
  </si>
  <si>
    <t>HH_ID</t>
  </si>
  <si>
    <t>Systematic Random Sampling</t>
  </si>
  <si>
    <t>Friends</t>
  </si>
  <si>
    <t>toy</t>
  </si>
  <si>
    <t>john</t>
  </si>
  <si>
    <t>mary</t>
  </si>
  <si>
    <t>anna</t>
  </si>
  <si>
    <t>david</t>
  </si>
  <si>
    <t>sampling</t>
  </si>
  <si>
    <t>n=2</t>
  </si>
  <si>
    <t>Random_Num</t>
  </si>
  <si>
    <t>X</t>
  </si>
  <si>
    <t>N</t>
  </si>
  <si>
    <t>mean</t>
  </si>
  <si>
    <t>median</t>
  </si>
  <si>
    <t>mode</t>
  </si>
  <si>
    <t>Range</t>
  </si>
  <si>
    <t>Variance.S</t>
  </si>
  <si>
    <t>Variance.P</t>
  </si>
  <si>
    <t>D</t>
  </si>
  <si>
    <t>D^2</t>
  </si>
  <si>
    <t>SD.S</t>
  </si>
  <si>
    <t>SD.P</t>
  </si>
  <si>
    <t>Lays Price</t>
  </si>
  <si>
    <t>Position</t>
  </si>
  <si>
    <t>min</t>
  </si>
  <si>
    <t>max</t>
  </si>
  <si>
    <t>range</t>
  </si>
  <si>
    <t>p25 (Q1)</t>
  </si>
  <si>
    <t>p50 (Q2)</t>
  </si>
  <si>
    <t>p75 (Q3)</t>
  </si>
  <si>
    <t>Spread</t>
  </si>
  <si>
    <t>sd.s</t>
  </si>
  <si>
    <t>var.s</t>
  </si>
  <si>
    <t>IQR</t>
  </si>
  <si>
    <t>inter quartile range</t>
  </si>
  <si>
    <t>Q3-Q1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</si>
</sst>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.000000_);_(* \(#,##0.0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7" fontId="0" fillId="0" borderId="0" xfId="1" applyNumberFormat="1" applyFont="1" applyFill="1" applyAlignment="1">
      <alignment horizontal="center"/>
    </xf>
    <xf numFmtId="0" fontId="0" fillId="3" borderId="0" xfId="0" applyFill="1"/>
    <xf numFmtId="43" fontId="0" fillId="3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2FF0-ACC9-4C63-B78F-7E9F439E60BA}">
  <dimension ref="A1:D12"/>
  <sheetViews>
    <sheetView zoomScale="295" zoomScaleNormal="295" workbookViewId="0">
      <selection activeCell="C7" sqref="C7"/>
    </sheetView>
  </sheetViews>
  <sheetFormatPr defaultRowHeight="14.5" x14ac:dyDescent="0.35"/>
  <cols>
    <col min="1" max="2" width="8.7265625" style="3"/>
  </cols>
  <sheetData>
    <row r="1" spans="1:4" x14ac:dyDescent="0.35">
      <c r="A1" s="2" t="s">
        <v>1</v>
      </c>
      <c r="B1" s="2" t="s">
        <v>0</v>
      </c>
    </row>
    <row r="2" spans="1:4" x14ac:dyDescent="0.35">
      <c r="A2" s="5">
        <v>1</v>
      </c>
      <c r="B2" s="5" t="b">
        <v>1</v>
      </c>
      <c r="D2" t="s">
        <v>2</v>
      </c>
    </row>
    <row r="3" spans="1:4" x14ac:dyDescent="0.35">
      <c r="A3" s="3">
        <v>2</v>
      </c>
    </row>
    <row r="4" spans="1:4" x14ac:dyDescent="0.35">
      <c r="A4" s="3">
        <v>3</v>
      </c>
    </row>
    <row r="5" spans="1:4" x14ac:dyDescent="0.35">
      <c r="A5" s="3">
        <v>4</v>
      </c>
    </row>
    <row r="6" spans="1:4" x14ac:dyDescent="0.35">
      <c r="A6" s="3">
        <v>5</v>
      </c>
    </row>
    <row r="7" spans="1:4" x14ac:dyDescent="0.35">
      <c r="A7" s="5">
        <v>6</v>
      </c>
      <c r="B7" s="5" t="b">
        <v>1</v>
      </c>
    </row>
    <row r="8" spans="1:4" x14ac:dyDescent="0.35">
      <c r="A8" s="3">
        <v>7</v>
      </c>
    </row>
    <row r="9" spans="1:4" x14ac:dyDescent="0.35">
      <c r="A9" s="3">
        <v>8</v>
      </c>
    </row>
    <row r="10" spans="1:4" x14ac:dyDescent="0.35">
      <c r="A10" s="3">
        <v>9</v>
      </c>
    </row>
    <row r="11" spans="1:4" x14ac:dyDescent="0.35">
      <c r="A11" s="3">
        <v>10</v>
      </c>
    </row>
    <row r="12" spans="1:4" x14ac:dyDescent="0.35">
      <c r="A12" s="5">
        <v>11</v>
      </c>
      <c r="B12" s="5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8F3B-30C6-4E86-A433-588ED274721B}">
  <dimension ref="A1:E6"/>
  <sheetViews>
    <sheetView zoomScale="400" zoomScaleNormal="400" workbookViewId="0">
      <selection activeCell="B2" sqref="B2:B6"/>
    </sheetView>
  </sheetViews>
  <sheetFormatPr defaultRowHeight="14.5" x14ac:dyDescent="0.35"/>
  <sheetData>
    <row r="1" spans="1:5" x14ac:dyDescent="0.35">
      <c r="A1" s="1" t="s">
        <v>3</v>
      </c>
      <c r="B1" s="1" t="s">
        <v>11</v>
      </c>
    </row>
    <row r="2" spans="1:5" x14ac:dyDescent="0.35">
      <c r="A2" s="4" t="s">
        <v>4</v>
      </c>
      <c r="B2" s="4">
        <f ca="1">RAND()</f>
        <v>0.47663073256575017</v>
      </c>
    </row>
    <row r="3" spans="1:5" x14ac:dyDescent="0.35">
      <c r="A3" s="4" t="s">
        <v>6</v>
      </c>
      <c r="B3" s="4">
        <f ca="1">RAND()</f>
        <v>0.151428439456743</v>
      </c>
    </row>
    <row r="4" spans="1:5" x14ac:dyDescent="0.35">
      <c r="A4" t="s">
        <v>7</v>
      </c>
      <c r="B4">
        <f ca="1">RAND()</f>
        <v>0.43503422121069957</v>
      </c>
      <c r="E4" t="s">
        <v>9</v>
      </c>
    </row>
    <row r="5" spans="1:5" x14ac:dyDescent="0.35">
      <c r="A5" t="s">
        <v>8</v>
      </c>
      <c r="B5">
        <f ca="1">RAND()</f>
        <v>0.63853243971618534</v>
      </c>
      <c r="E5" t="s">
        <v>10</v>
      </c>
    </row>
    <row r="6" spans="1:5" x14ac:dyDescent="0.35">
      <c r="A6" t="s">
        <v>5</v>
      </c>
      <c r="B6">
        <f ca="1">RAND()</f>
        <v>0.18911982298803542</v>
      </c>
    </row>
  </sheetData>
  <sortState xmlns:xlrd2="http://schemas.microsoft.com/office/spreadsheetml/2017/richdata2" ref="A2:B6">
    <sortCondition descending="1" ref="B2:B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8F57-3AFE-4A2C-B7BA-F674E5DE86A0}">
  <dimension ref="A1:G11"/>
  <sheetViews>
    <sheetView topLeftCell="B1" zoomScale="385" zoomScaleNormal="385" workbookViewId="0">
      <selection activeCell="G11" sqref="G11"/>
    </sheetView>
  </sheetViews>
  <sheetFormatPr defaultRowHeight="14.5" x14ac:dyDescent="0.35"/>
  <cols>
    <col min="1" max="1" width="0" style="3" hidden="1" customWidth="1"/>
    <col min="2" max="2" width="8.7265625" style="7"/>
    <col min="3" max="4" width="10.54296875" style="7" customWidth="1"/>
    <col min="5" max="5" width="5.1796875" style="7" customWidth="1"/>
    <col min="6" max="6" width="9.81640625" customWidth="1"/>
  </cols>
  <sheetData>
    <row r="1" spans="1:7" x14ac:dyDescent="0.35">
      <c r="A1" s="2" t="s">
        <v>12</v>
      </c>
      <c r="B1" s="6" t="s">
        <v>12</v>
      </c>
      <c r="C1" s="6" t="s">
        <v>20</v>
      </c>
      <c r="D1" s="6" t="s">
        <v>21</v>
      </c>
      <c r="E1" s="6"/>
    </row>
    <row r="2" spans="1:7" x14ac:dyDescent="0.35">
      <c r="A2" s="3">
        <v>20</v>
      </c>
      <c r="B2" s="7" cm="1">
        <f t="array" ref="B2:B6">_xlfn._xlws.SORT(A2:A6,1,1)</f>
        <v>20</v>
      </c>
      <c r="C2" s="7" cm="1">
        <f t="array" ref="C2:C6">_xlfn.ANCHORARRAY(B2)-G3</f>
        <v>-3.3999999999999986</v>
      </c>
      <c r="D2" s="7" cm="1">
        <f t="array" ref="D2:D6">_xlfn.ANCHORARRAY(C2)^2</f>
        <v>11.55999999999999</v>
      </c>
      <c r="F2" t="s">
        <v>13</v>
      </c>
      <c r="G2">
        <f>COUNT(A:A)</f>
        <v>5</v>
      </c>
    </row>
    <row r="3" spans="1:7" x14ac:dyDescent="0.35">
      <c r="A3" s="3">
        <v>25</v>
      </c>
      <c r="B3" s="7">
        <v>20</v>
      </c>
      <c r="C3" s="7">
        <v>-3.3999999999999986</v>
      </c>
      <c r="D3" s="7">
        <v>11.55999999999999</v>
      </c>
      <c r="F3" t="s">
        <v>14</v>
      </c>
      <c r="G3">
        <f>AVERAGE(A:A)</f>
        <v>23.4</v>
      </c>
    </row>
    <row r="4" spans="1:7" x14ac:dyDescent="0.35">
      <c r="A4" s="3">
        <v>30</v>
      </c>
      <c r="B4" s="7">
        <v>22</v>
      </c>
      <c r="C4" s="7">
        <v>-1.3999999999999986</v>
      </c>
      <c r="D4" s="7">
        <v>1.959999999999996</v>
      </c>
      <c r="F4" t="s">
        <v>15</v>
      </c>
      <c r="G4">
        <f>MEDIAN(A:A)</f>
        <v>22</v>
      </c>
    </row>
    <row r="5" spans="1:7" x14ac:dyDescent="0.35">
      <c r="A5" s="3">
        <v>20</v>
      </c>
      <c r="B5" s="7">
        <v>25</v>
      </c>
      <c r="C5" s="7">
        <v>1.6000000000000014</v>
      </c>
      <c r="D5" s="7">
        <v>2.5600000000000045</v>
      </c>
      <c r="F5" t="s">
        <v>16</v>
      </c>
      <c r="G5">
        <f>MODE(B:B)</f>
        <v>20</v>
      </c>
    </row>
    <row r="6" spans="1:7" x14ac:dyDescent="0.35">
      <c r="A6" s="3">
        <v>22</v>
      </c>
      <c r="B6" s="7">
        <v>30</v>
      </c>
      <c r="C6" s="7">
        <v>6.6000000000000014</v>
      </c>
      <c r="D6" s="7">
        <v>43.560000000000016</v>
      </c>
    </row>
    <row r="7" spans="1:7" x14ac:dyDescent="0.35">
      <c r="F7" t="s">
        <v>17</v>
      </c>
      <c r="G7">
        <f>MAX(B:B)-MIN(B:B)</f>
        <v>10</v>
      </c>
    </row>
    <row r="8" spans="1:7" x14ac:dyDescent="0.35">
      <c r="C8" s="8"/>
      <c r="F8" t="s">
        <v>18</v>
      </c>
      <c r="G8">
        <f>_xlfn.VAR.S(B:B)</f>
        <v>17.799999999999955</v>
      </c>
    </row>
    <row r="9" spans="1:7" x14ac:dyDescent="0.35">
      <c r="F9" t="s">
        <v>19</v>
      </c>
      <c r="G9">
        <f>_xlfn.VAR.P(B:B)</f>
        <v>14.24</v>
      </c>
    </row>
    <row r="10" spans="1:7" x14ac:dyDescent="0.35">
      <c r="F10" s="9" t="s">
        <v>22</v>
      </c>
      <c r="G10" s="10">
        <f>_xlfn.STDEV.S(B:B)</f>
        <v>4.2190046219457917</v>
      </c>
    </row>
    <row r="11" spans="1:7" x14ac:dyDescent="0.35">
      <c r="F11" s="9" t="s">
        <v>23</v>
      </c>
      <c r="G11" s="10">
        <f>_xlfn.STDEV.P(B:B)</f>
        <v>3.7735924528226414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D8A2-3251-4C06-A295-0F56924ADCA9}">
  <dimension ref="A1:E20"/>
  <sheetViews>
    <sheetView tabSelected="1" topLeftCell="A4" zoomScale="280" zoomScaleNormal="280" workbookViewId="0">
      <selection activeCell="B7" sqref="B7"/>
    </sheetView>
  </sheetViews>
  <sheetFormatPr defaultRowHeight="14.5" x14ac:dyDescent="0.35"/>
  <cols>
    <col min="4" max="4" width="8.7265625" style="3"/>
  </cols>
  <sheetData>
    <row r="1" spans="1:5" x14ac:dyDescent="0.35">
      <c r="A1" t="s">
        <v>24</v>
      </c>
    </row>
    <row r="2" spans="1:5" x14ac:dyDescent="0.35">
      <c r="A2">
        <v>23</v>
      </c>
      <c r="C2" s="1" t="s">
        <v>25</v>
      </c>
    </row>
    <row r="3" spans="1:5" x14ac:dyDescent="0.35">
      <c r="A3">
        <v>26</v>
      </c>
      <c r="C3" t="s">
        <v>26</v>
      </c>
      <c r="D3" s="3">
        <f>MIN(A:A)</f>
        <v>21</v>
      </c>
    </row>
    <row r="4" spans="1:5" x14ac:dyDescent="0.35">
      <c r="A4">
        <v>35</v>
      </c>
      <c r="C4" t="s">
        <v>27</v>
      </c>
      <c r="D4" s="3">
        <f>MAX(A:A)</f>
        <v>35</v>
      </c>
    </row>
    <row r="5" spans="1:5" x14ac:dyDescent="0.35">
      <c r="A5">
        <v>24</v>
      </c>
      <c r="C5" t="s">
        <v>29</v>
      </c>
      <c r="D5" s="3">
        <f>PERCENTILE(A:A,0.25)</f>
        <v>23.5</v>
      </c>
      <c r="E5">
        <f>QUARTILE(A:A, 1)</f>
        <v>23.5</v>
      </c>
    </row>
    <row r="6" spans="1:5" x14ac:dyDescent="0.35">
      <c r="A6">
        <v>24</v>
      </c>
      <c r="C6" t="s">
        <v>30</v>
      </c>
      <c r="D6" s="3">
        <f>PERCENTILE(A:A,0.5)</f>
        <v>26</v>
      </c>
      <c r="E6">
        <f>QUARTILE(A:A, 2)</f>
        <v>26</v>
      </c>
    </row>
    <row r="7" spans="1:5" x14ac:dyDescent="0.35">
      <c r="A7">
        <v>32</v>
      </c>
      <c r="C7" t="s">
        <v>31</v>
      </c>
      <c r="D7" s="3">
        <f>PERCENTILE(A:A,0.75)</f>
        <v>31</v>
      </c>
      <c r="E7">
        <f>QUARTILE(A:A, 3)</f>
        <v>31</v>
      </c>
    </row>
    <row r="8" spans="1:5" x14ac:dyDescent="0.35">
      <c r="A8">
        <v>30</v>
      </c>
    </row>
    <row r="9" spans="1:5" x14ac:dyDescent="0.35">
      <c r="A9">
        <v>30</v>
      </c>
      <c r="C9" s="1" t="s">
        <v>32</v>
      </c>
    </row>
    <row r="10" spans="1:5" x14ac:dyDescent="0.35">
      <c r="A10">
        <v>21</v>
      </c>
      <c r="C10" t="s">
        <v>28</v>
      </c>
      <c r="D10" s="3">
        <f>MAX(A:A)-MIN(A:A)</f>
        <v>14</v>
      </c>
    </row>
    <row r="11" spans="1:5" x14ac:dyDescent="0.35">
      <c r="A11">
        <v>31</v>
      </c>
      <c r="C11" t="s">
        <v>33</v>
      </c>
      <c r="D11" s="3">
        <f>_xlfn.STDEV.S(A:A)</f>
        <v>4.3956384549801806</v>
      </c>
    </row>
    <row r="12" spans="1:5" x14ac:dyDescent="0.35">
      <c r="A12">
        <v>23</v>
      </c>
      <c r="C12" t="s">
        <v>34</v>
      </c>
      <c r="D12" s="3">
        <f>D11^2</f>
        <v>19.321637426900548</v>
      </c>
    </row>
    <row r="13" spans="1:5" x14ac:dyDescent="0.35">
      <c r="A13">
        <v>25</v>
      </c>
      <c r="C13" t="s">
        <v>35</v>
      </c>
      <c r="D13" s="3">
        <f>D7-D5</f>
        <v>7.5</v>
      </c>
      <c r="E13" t="s">
        <v>37</v>
      </c>
    </row>
    <row r="14" spans="1:5" x14ac:dyDescent="0.35">
      <c r="A14">
        <v>26</v>
      </c>
      <c r="C14" t="s">
        <v>36</v>
      </c>
    </row>
    <row r="15" spans="1:5" x14ac:dyDescent="0.35">
      <c r="A15">
        <v>33</v>
      </c>
    </row>
    <row r="16" spans="1:5" x14ac:dyDescent="0.35">
      <c r="A16">
        <v>31</v>
      </c>
    </row>
    <row r="17" spans="1:1" x14ac:dyDescent="0.35">
      <c r="A17">
        <v>32</v>
      </c>
    </row>
    <row r="18" spans="1:1" x14ac:dyDescent="0.35">
      <c r="A18">
        <v>23</v>
      </c>
    </row>
    <row r="19" spans="1:1" x14ac:dyDescent="0.35">
      <c r="A19">
        <v>21</v>
      </c>
    </row>
    <row r="20" spans="1:1" x14ac:dyDescent="0.35">
      <c r="A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Systematic Sampling</vt:lpstr>
      <vt:lpstr>Random Sampling</vt:lpstr>
      <vt:lpstr>Descriptive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Kasidis Satangmongkol</cp:lastModifiedBy>
  <dcterms:created xsi:type="dcterms:W3CDTF">2023-07-08T02:48:10Z</dcterms:created>
  <dcterms:modified xsi:type="dcterms:W3CDTF">2023-07-08T05:39:43Z</dcterms:modified>
</cp:coreProperties>
</file>