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Домашно 4\"/>
    </mc:Choice>
  </mc:AlternateContent>
  <xr:revisionPtr revIDLastSave="0" documentId="13_ncr:1_{67C9C839-C7BA-4D55-8AA0-9E9FA052B392}" xr6:coauthVersionLast="46" xr6:coauthVersionMax="46" xr10:uidLastSave="{00000000-0000-0000-0000-000000000000}"/>
  <bookViews>
    <workbookView xWindow="-108" yWindow="-108" windowWidth="23256" windowHeight="12576" tabRatio="837" firstSheet="1" activeTab="6" xr2:uid="{00000000-000D-0000-FFFF-FFFF00000000}"/>
  </bookViews>
  <sheets>
    <sheet name="База данни" sheetId="1" r:id="rId1"/>
    <sheet name="Задача 1 - Справка 1" sheetId="8" r:id="rId2"/>
    <sheet name="Задача 1 - Справка 2" sheetId="10" r:id="rId3"/>
    <sheet name="Задача 2 - Справка 3" sheetId="11" r:id="rId4"/>
    <sheet name="Задача 2 - Справка 4" sheetId="9" r:id="rId5"/>
    <sheet name="Задача 3" sheetId="15" r:id="rId6"/>
    <sheet name="Задача 4" sheetId="16" r:id="rId7"/>
    <sheet name="Задача 5" sheetId="17" r:id="rId8"/>
    <sheet name="Pivot Table" sheetId="18" r:id="rId9"/>
  </sheets>
  <definedNames>
    <definedName name="_xlnm._FilterDatabase" localSheetId="1" hidden="1">'Задача 1 - Справка 1'!$A$4:$E$52</definedName>
    <definedName name="_xlnm._FilterDatabase" localSheetId="2" hidden="1">'Задача 1 - Справка 2'!$A$4:$E$52</definedName>
    <definedName name="_xlnm._FilterDatabase" localSheetId="3" hidden="1">'Задача 2 - Справка 3'!$A$7:$E$55</definedName>
    <definedName name="_xlnm._FilterDatabase" localSheetId="4" hidden="1">'Задача 2 - Справка 4'!$A$7:$E$7</definedName>
    <definedName name="_xlcn.WorksheetConnection_БазаданниA1G491" hidden="1">'База данни'!$A$1:$G$49</definedName>
    <definedName name="_xlnm.Criteria" localSheetId="3">'Задача 2 - Справка 3'!$H$8:$L$11</definedName>
    <definedName name="_xlnm.Criteria" localSheetId="4">'Задача 2 - Справка 4'!$I$8:$M$10</definedName>
    <definedName name="_xlnm.Extract" localSheetId="3">'Задача 2 - Справка 3'!$H$14:$L$14</definedName>
    <definedName name="_xlnm.Extract" localSheetId="4">'Задача 2 - Справка 4'!$I$12:$M$12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База данни!$A$1:$G$49"/>
        </x15:modelTables>
      </x15:dataModel>
    </ext>
  </extLst>
</workbook>
</file>

<file path=xl/calcChain.xml><?xml version="1.0" encoding="utf-8"?>
<calcChain xmlns="http://schemas.openxmlformats.org/spreadsheetml/2006/main">
  <c r="F32" i="16" l="1"/>
  <c r="G32" i="16" s="1"/>
  <c r="H32" i="16" s="1"/>
  <c r="I32" i="16" s="1"/>
  <c r="F33" i="16"/>
  <c r="G33" i="16" s="1"/>
  <c r="H33" i="16" s="1"/>
  <c r="I33" i="16" s="1"/>
  <c r="F34" i="16"/>
  <c r="G34" i="16" s="1"/>
  <c r="F31" i="16"/>
  <c r="G31" i="16" s="1"/>
  <c r="H31" i="16" s="1"/>
  <c r="D32" i="16"/>
  <c r="D33" i="16"/>
  <c r="D34" i="16"/>
  <c r="D31" i="16"/>
  <c r="C32" i="16"/>
  <c r="C33" i="16"/>
  <c r="C34" i="16"/>
  <c r="C31" i="16"/>
  <c r="H34" i="16" l="1"/>
  <c r="I34" i="16" s="1"/>
  <c r="H28" i="16"/>
  <c r="I28" i="9"/>
  <c r="H36" i="11"/>
  <c r="I31" i="16"/>
  <c r="I36" i="16" l="1"/>
  <c r="I37" i="16" s="1"/>
  <c r="I38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90430D-3F3A-4E18-9838-EECA152206F3}" keepAlive="1" name="ThisWorkbookDataModel" description="Модел на данните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AFBA6E-4AB1-46EC-AB94-B4287FAAAEC2}" name="WorksheetConnection_База данни!$A$1:$G$49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БазаданниA1G4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Продукти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<sst xmlns="http://schemas.openxmlformats.org/spreadsheetml/2006/main" count="1264" uniqueCount="72">
  <si>
    <t>Продукти</t>
  </si>
  <si>
    <t>Магазинери</t>
  </si>
  <si>
    <t>Месец</t>
  </si>
  <si>
    <t>Седмица</t>
  </si>
  <si>
    <t>Брой продадени изделия</t>
  </si>
  <si>
    <t>Продукт А</t>
  </si>
  <si>
    <t>Иванов</t>
  </si>
  <si>
    <t>Май</t>
  </si>
  <si>
    <t>1-ва седмица</t>
  </si>
  <si>
    <t>Велев</t>
  </si>
  <si>
    <t>2-ра седмица</t>
  </si>
  <si>
    <t>3-та седмица</t>
  </si>
  <si>
    <t>4-та седмица</t>
  </si>
  <si>
    <t>Продукт Б</t>
  </si>
  <si>
    <t>Петров</t>
  </si>
  <si>
    <t>Продукт В</t>
  </si>
  <si>
    <t>Продукт Г</t>
  </si>
  <si>
    <t>Юни</t>
  </si>
  <si>
    <t>Илиев</t>
  </si>
  <si>
    <t>Юли</t>
  </si>
  <si>
    <t>1. Да се направи справката:</t>
  </si>
  <si>
    <r>
      <t xml:space="preserve">Справка 1: </t>
    </r>
    <r>
      <rPr>
        <sz val="10"/>
        <rFont val="Arial"/>
        <family val="2"/>
        <charset val="204"/>
      </rPr>
      <t>Всички продажби от продукт Б, направени от магазинерите Петров и Илиев през 4-та седмица (AutoFilter).</t>
    </r>
  </si>
  <si>
    <r>
      <t xml:space="preserve">Справка 1: </t>
    </r>
    <r>
      <rPr>
        <sz val="10"/>
        <rFont val="Arial"/>
        <family val="2"/>
        <charset val="204"/>
      </rPr>
      <t>Всички продажби направени от магазинера Велев с продадено количество над 750 броя (AutoFilter).</t>
    </r>
  </si>
  <si>
    <t>2. Пресметнете:</t>
  </si>
  <si>
    <t>и всички продадени изделия през месец Юни с продажби под 500 броя   (Advanced Filter).</t>
  </si>
  <si>
    <r>
      <t xml:space="preserve">Справка 4: </t>
    </r>
    <r>
      <rPr>
        <sz val="10"/>
        <rFont val="Arial"/>
        <family val="2"/>
        <charset val="204"/>
      </rPr>
      <t>Всички продадени изделия през месец Май с продажби над 500 броя</t>
    </r>
  </si>
  <si>
    <r>
      <t xml:space="preserve">Справка 3: </t>
    </r>
    <r>
      <rPr>
        <sz val="10"/>
        <rFont val="Arial"/>
        <family val="2"/>
        <charset val="204"/>
      </rPr>
      <t>Всички продадени изделия през месец Юли от магазинера Велев</t>
    </r>
  </si>
  <si>
    <t>и всички продажби направени през 1-ва седмица на месец Юли (Advanced Filter).</t>
  </si>
  <si>
    <t>средното количество продадени изделия за справка 3.</t>
  </si>
  <si>
    <t>максималното количество продадени изделия за справка 4.</t>
  </si>
  <si>
    <t>Обединяване на данни</t>
  </si>
  <si>
    <t>Единична цена</t>
  </si>
  <si>
    <t>Продукт Д</t>
  </si>
  <si>
    <t>1. Извършете обединение на бройките продадени изделия от първата и втората таблица.</t>
  </si>
  <si>
    <r>
      <rPr>
        <b/>
        <sz val="10"/>
        <rFont val="Arial"/>
        <family val="2"/>
        <charset val="204"/>
      </rPr>
      <t>1. Изработете осева таблица</t>
    </r>
    <r>
      <rPr>
        <sz val="10"/>
        <rFont val="Arial"/>
        <family val="2"/>
        <charset val="204"/>
      </rPr>
      <t xml:space="preserve"> (Pivot Table) със следната структура:</t>
    </r>
  </si>
  <si>
    <r>
      <rPr>
        <b/>
        <sz val="10"/>
        <rFont val="Arial"/>
        <family val="2"/>
        <charset val="204"/>
      </rPr>
      <t>Totals:</t>
    </r>
    <r>
      <rPr>
        <sz val="10"/>
        <rFont val="Arial"/>
        <family val="2"/>
        <charset val="204"/>
      </rPr>
      <t xml:space="preserve"> сума и максимална стойност</t>
    </r>
  </si>
  <si>
    <t>Брой продадени</t>
  </si>
  <si>
    <t>изделия</t>
  </si>
  <si>
    <r>
      <rPr>
        <b/>
        <sz val="10"/>
        <rFont val="Arial"/>
        <family val="2"/>
        <charset val="204"/>
      </rPr>
      <t>2.</t>
    </r>
    <r>
      <rPr>
        <sz val="10"/>
        <rFont val="Arial"/>
        <family val="2"/>
        <charset val="204"/>
      </rPr>
      <t xml:space="preserve"> Изведете справката</t>
    </r>
    <r>
      <rPr>
        <sz val="10"/>
        <rFont val="Arial"/>
        <family val="2"/>
      </rPr>
      <t xml:space="preserve"> за направените продажби от магазинерите Велев и Илиев през месец Юни.</t>
    </r>
  </si>
  <si>
    <t>Код</t>
  </si>
  <si>
    <t>Ед. цена</t>
  </si>
  <si>
    <r>
      <t>Задача:</t>
    </r>
    <r>
      <rPr>
        <sz val="10"/>
        <rFont val="Arial"/>
        <family val="2"/>
        <charset val="204"/>
      </rPr>
      <t xml:space="preserve"> Да се изработи на лист с име "Фактура" документ-макет от показания
 вариант, като се използва предоставената база данни.</t>
    </r>
  </si>
  <si>
    <t>да се получават автоматично с необходимите функции за търсене.</t>
  </si>
  <si>
    <t xml:space="preserve"> в червено - по-голяма от 500 лв. и в синьо в останалите случаи.</t>
  </si>
  <si>
    <r>
      <rPr>
        <b/>
        <sz val="10"/>
        <rFont val="Arial"/>
        <family val="2"/>
        <charset val="204"/>
      </rPr>
      <t xml:space="preserve">2. </t>
    </r>
    <r>
      <rPr>
        <sz val="10"/>
        <rFont val="Arial"/>
        <family val="2"/>
        <charset val="204"/>
      </rPr>
      <t>Попълва се "Количество", а колона "Крайна цена" се изчислява като "Количеството" Х "Единична цена".</t>
    </r>
  </si>
  <si>
    <r>
      <rPr>
        <b/>
        <sz val="10"/>
        <rFont val="Arial"/>
        <family val="2"/>
        <charset val="204"/>
      </rPr>
      <t xml:space="preserve">5. </t>
    </r>
    <r>
      <rPr>
        <sz val="10"/>
        <rFont val="Arial"/>
        <family val="2"/>
        <charset val="204"/>
      </rPr>
      <t xml:space="preserve"> В колона "Сума" за стойностите да се визуализират в зелено ако сумата е по-малка от 400 лв.,</t>
    </r>
  </si>
  <si>
    <r>
      <rPr>
        <b/>
        <sz val="10"/>
        <rFont val="Arial"/>
        <family val="2"/>
        <charset val="204"/>
      </rPr>
      <t>3.</t>
    </r>
    <r>
      <rPr>
        <sz val="10"/>
        <rFont val="Arial"/>
        <family val="2"/>
        <charset val="204"/>
      </rPr>
      <t xml:space="preserve"> Колона "Отстъпка" - ако направените продажби са с количество над 15 броя, то отстъпката е 5% от "Крайна цена", в противен случай - 0 лв. Колона "Сума за плащане" се изчислява като "Крайна цена" - "Отстъпка".</t>
    </r>
  </si>
  <si>
    <r>
      <rPr>
        <b/>
        <sz val="10"/>
        <rFont val="Arial"/>
        <family val="2"/>
        <charset val="204"/>
      </rPr>
      <t xml:space="preserve">3. </t>
    </r>
    <r>
      <rPr>
        <sz val="10"/>
        <rFont val="Arial"/>
        <family val="2"/>
        <charset val="204"/>
      </rPr>
      <t>На нов лист с име "Pivot Chart" изработете осева диаграма, и на нея изработете справката от т. 2.</t>
    </r>
  </si>
  <si>
    <r>
      <t xml:space="preserve">Таблицата да съдържа </t>
    </r>
    <r>
      <rPr>
        <b/>
        <sz val="10"/>
        <rFont val="Arial"/>
        <family val="2"/>
        <charset val="204"/>
      </rPr>
      <t>GrandTotal</t>
    </r>
    <r>
      <rPr>
        <sz val="10"/>
        <rFont val="Arial"/>
        <family val="2"/>
        <charset val="204"/>
      </rPr>
      <t xml:space="preserve"> само за редовете</t>
    </r>
  </si>
  <si>
    <t>2. Извършете пресмятане на стойността за всяко изделие (Продадено количество х Ед. цена) от първа и третата таблица.</t>
  </si>
  <si>
    <r>
      <rPr>
        <b/>
        <sz val="10"/>
        <rFont val="Arial"/>
        <family val="2"/>
        <charset val="204"/>
      </rPr>
      <t xml:space="preserve">1. </t>
    </r>
    <r>
      <rPr>
        <sz val="10"/>
        <rFont val="Arial"/>
        <family val="2"/>
        <charset val="204"/>
      </rPr>
      <t xml:space="preserve">В колона "Код" се въвежда стойност от интервала в базата данни, а  колоните "Продукти", "Магазинери" и "Единична цена" </t>
    </r>
  </si>
  <si>
    <r>
      <rPr>
        <b/>
        <sz val="10"/>
        <rFont val="Arial"/>
        <family val="2"/>
        <charset val="204"/>
      </rPr>
      <t>4.</t>
    </r>
    <r>
      <rPr>
        <sz val="10"/>
        <rFont val="Arial"/>
        <family val="2"/>
        <charset val="204"/>
      </rPr>
      <t xml:space="preserve"> Поле  "№ на фактура" се въвежда от клавиатурата, а в поле "Дата" автоматично  да се появява актуалната дата</t>
    </r>
  </si>
  <si>
    <t>Средно количество</t>
  </si>
  <si>
    <t>&gt;500</t>
  </si>
  <si>
    <t>&lt;500</t>
  </si>
  <si>
    <t>Максимално количество:</t>
  </si>
  <si>
    <t>ФАКТУРА №</t>
  </si>
  <si>
    <t>Дата:</t>
  </si>
  <si>
    <t>Количество</t>
  </si>
  <si>
    <t>Крайна цена</t>
  </si>
  <si>
    <t>Отстъпка 5% при покупка над 15 броя</t>
  </si>
  <si>
    <t>Сума</t>
  </si>
  <si>
    <t>Общо:</t>
  </si>
  <si>
    <t>ДДС 20%:</t>
  </si>
  <si>
    <t>Крайна цена:</t>
  </si>
  <si>
    <t>(Всички)</t>
  </si>
  <si>
    <t>Етикети на колони</t>
  </si>
  <si>
    <t>Обща сума</t>
  </si>
  <si>
    <t>Етикети на редове</t>
  </si>
  <si>
    <t>Сума от Брой продадени изделия</t>
  </si>
  <si>
    <t>Сума на Брой продадени изделия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</si>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</sst>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лв&quot;"/>
    <numFmt numFmtId="165" formatCode="_-* #,##0.00\ [$лв.-402]_-;\-* #,##0.00\ [$лв.-402]_-;_-* &quot;-&quot;??\ [$лв.-402]_-;_-@_-"/>
    <numFmt numFmtId="166" formatCode="#,##0.00\ &quot;лв.&quot;"/>
  </numFmts>
  <fonts count="9" x14ac:knownFonts="1">
    <font>
      <sz val="10"/>
      <name val="Arial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ill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3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2" xfId="0" applyFon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5" borderId="3" xfId="0" applyFont="1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3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6" borderId="2" xfId="0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3" fillId="6" borderId="3" xfId="0" applyFon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/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Border="1"/>
    <xf numFmtId="0" fontId="2" fillId="4" borderId="0" xfId="0" applyFont="1" applyFill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0" fillId="0" borderId="8" xfId="0" applyFill="1" applyBorder="1" applyAlignment="1">
      <alignment horizontal="center"/>
    </xf>
    <xf numFmtId="0" fontId="3" fillId="0" borderId="15" xfId="0" applyFont="1" applyFill="1" applyBorder="1"/>
    <xf numFmtId="164" fontId="0" fillId="0" borderId="16" xfId="0" applyNumberFormat="1" applyBorder="1" applyAlignment="1">
      <alignment horizontal="center" vertical="center"/>
    </xf>
    <xf numFmtId="0" fontId="3" fillId="0" borderId="9" xfId="0" applyFont="1" applyFill="1" applyBorder="1"/>
    <xf numFmtId="0" fontId="0" fillId="0" borderId="10" xfId="0" applyFill="1" applyBorder="1" applyAlignment="1">
      <alignment horizontal="center"/>
    </xf>
    <xf numFmtId="0" fontId="3" fillId="0" borderId="11" xfId="0" applyFont="1" applyFill="1" applyBorder="1"/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0" borderId="16" xfId="0" applyFill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7" borderId="17" xfId="0" applyFont="1" applyFill="1" applyBorder="1"/>
    <xf numFmtId="0" fontId="0" fillId="7" borderId="0" xfId="0" applyFill="1" applyAlignment="1"/>
    <xf numFmtId="0" fontId="5" fillId="0" borderId="0" xfId="0" applyFont="1" applyFill="1" applyBorder="1"/>
    <xf numFmtId="0" fontId="0" fillId="0" borderId="0" xfId="0" applyFill="1" applyAlignment="1"/>
    <xf numFmtId="0" fontId="6" fillId="0" borderId="0" xfId="0" applyFont="1"/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6" fillId="0" borderId="0" xfId="0" applyFont="1" applyFill="1" applyAlignment="1"/>
    <xf numFmtId="0" fontId="7" fillId="7" borderId="20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7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165" fontId="0" fillId="4" borderId="26" xfId="0" applyNumberFormat="1" applyFill="1" applyBorder="1"/>
    <xf numFmtId="165" fontId="0" fillId="4" borderId="27" xfId="0" applyNumberFormat="1" applyFill="1" applyBorder="1"/>
    <xf numFmtId="165" fontId="0" fillId="4" borderId="28" xfId="0" applyNumberFormat="1" applyFill="1" applyBorder="1"/>
    <xf numFmtId="165" fontId="0" fillId="5" borderId="27" xfId="0" applyNumberFormat="1" applyFill="1" applyBorder="1"/>
    <xf numFmtId="165" fontId="0" fillId="5" borderId="28" xfId="0" applyNumberFormat="1" applyFill="1" applyBorder="1"/>
    <xf numFmtId="165" fontId="0" fillId="5" borderId="26" xfId="0" applyNumberFormat="1" applyFill="1" applyBorder="1"/>
    <xf numFmtId="165" fontId="0" fillId="3" borderId="26" xfId="0" applyNumberFormat="1" applyFill="1" applyBorder="1"/>
    <xf numFmtId="165" fontId="0" fillId="3" borderId="27" xfId="0" applyNumberFormat="1" applyFill="1" applyBorder="1"/>
    <xf numFmtId="165" fontId="0" fillId="3" borderId="28" xfId="0" applyNumberFormat="1" applyFill="1" applyBorder="1"/>
    <xf numFmtId="165" fontId="0" fillId="6" borderId="27" xfId="0" applyNumberFormat="1" applyFill="1" applyBorder="1"/>
    <xf numFmtId="165" fontId="0" fillId="6" borderId="28" xfId="0" applyNumberFormat="1" applyFill="1" applyBorder="1"/>
    <xf numFmtId="165" fontId="0" fillId="6" borderId="26" xfId="0" applyNumberFormat="1" applyFill="1" applyBorder="1"/>
    <xf numFmtId="0" fontId="0" fillId="4" borderId="0" xfId="0" applyFill="1" applyBorder="1"/>
    <xf numFmtId="0" fontId="6" fillId="4" borderId="0" xfId="0" applyFont="1" applyFill="1" applyBorder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Border="1" applyAlignment="1"/>
    <xf numFmtId="0" fontId="0" fillId="4" borderId="0" xfId="0" applyFill="1" applyBorder="1" applyAlignment="1">
      <alignment wrapText="1"/>
    </xf>
    <xf numFmtId="0" fontId="3" fillId="4" borderId="0" xfId="0" applyFont="1" applyFill="1" applyBorder="1"/>
    <xf numFmtId="0" fontId="3" fillId="6" borderId="0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3" fillId="0" borderId="0" xfId="0" applyNumberFormat="1" applyFont="1"/>
    <xf numFmtId="166" fontId="0" fillId="0" borderId="0" xfId="0" applyNumberFormat="1"/>
    <xf numFmtId="0" fontId="0" fillId="0" borderId="29" xfId="0" applyBorder="1"/>
    <xf numFmtId="166" fontId="0" fillId="0" borderId="29" xfId="0" applyNumberFormat="1" applyBorder="1"/>
    <xf numFmtId="166" fontId="0" fillId="0" borderId="29" xfId="0" applyNumberFormat="1" applyBorder="1" applyAlignment="1">
      <alignment horizontal="center" vertical="center"/>
    </xf>
    <xf numFmtId="0" fontId="0" fillId="0" borderId="31" xfId="0" applyBorder="1"/>
    <xf numFmtId="166" fontId="0" fillId="0" borderId="31" xfId="0" applyNumberFormat="1" applyBorder="1"/>
    <xf numFmtId="166" fontId="0" fillId="0" borderId="31" xfId="0" applyNumberFormat="1" applyBorder="1" applyAlignment="1">
      <alignment horizontal="center" vertical="center"/>
    </xf>
    <xf numFmtId="166" fontId="0" fillId="0" borderId="32" xfId="0" applyNumberFormat="1" applyBorder="1"/>
    <xf numFmtId="166" fontId="0" fillId="0" borderId="34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8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8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0" fontId="2" fillId="9" borderId="1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/>
    </xf>
    <xf numFmtId="0" fontId="0" fillId="9" borderId="30" xfId="0" applyFill="1" applyBorder="1"/>
    <xf numFmtId="0" fontId="0" fillId="9" borderId="33" xfId="0" applyFill="1" applyBorder="1"/>
    <xf numFmtId="0" fontId="0" fillId="9" borderId="31" xfId="0" applyFill="1" applyBorder="1"/>
    <xf numFmtId="0" fontId="0" fillId="9" borderId="29" xfId="0" applyFill="1" applyBorder="1"/>
  </cellXfs>
  <cellStyles count="1">
    <cellStyle name="Нормален" xfId="0" builtinId="0"/>
  </cellStyles>
  <dxfs count="3">
    <dxf>
      <font>
        <color theme="4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[Тони Тодоров 2001261067.xlsx]Pivot Table!Обобщена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2-ра седмица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Table'!$A$5:$A$9</c:f>
              <c:multiLvlStrCache>
                <c:ptCount val="2"/>
                <c:lvl>
                  <c:pt idx="0">
                    <c:v>Юни</c:v>
                  </c:pt>
                  <c:pt idx="1">
                    <c:v>Юни</c:v>
                  </c:pt>
                </c:lvl>
                <c:lvl>
                  <c:pt idx="0">
                    <c:v>Велев</c:v>
                  </c:pt>
                  <c:pt idx="1">
                    <c:v>Илиев</c:v>
                  </c:pt>
                </c:lvl>
              </c:multiLvlStrCache>
            </c:multiLvlStrRef>
          </c:cat>
          <c:val>
            <c:numRef>
              <c:f>'Pivot Table'!$B$5:$B$9</c:f>
              <c:numCache>
                <c:formatCode>General</c:formatCode>
                <c:ptCount val="2"/>
                <c:pt idx="0">
                  <c:v>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5-4273-8D55-B9A1CE4CFCC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3-та седмица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Table'!$A$5:$A$9</c:f>
              <c:multiLvlStrCache>
                <c:ptCount val="2"/>
                <c:lvl>
                  <c:pt idx="0">
                    <c:v>Юни</c:v>
                  </c:pt>
                  <c:pt idx="1">
                    <c:v>Юни</c:v>
                  </c:pt>
                </c:lvl>
                <c:lvl>
                  <c:pt idx="0">
                    <c:v>Велев</c:v>
                  </c:pt>
                  <c:pt idx="1">
                    <c:v>Илиев</c:v>
                  </c:pt>
                </c:lvl>
              </c:multiLvlStrCache>
            </c:multiLvlStrRef>
          </c:cat>
          <c:val>
            <c:numRef>
              <c:f>'Pivot Table'!$C$5:$C$9</c:f>
              <c:numCache>
                <c:formatCode>General</c:formatCode>
                <c:ptCount val="2"/>
                <c:pt idx="0">
                  <c:v>813</c:v>
                </c:pt>
                <c:pt idx="1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5-4273-8D55-B9A1CE4C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404799"/>
        <c:axId val="1325393151"/>
      </c:barChart>
      <c:lineChart>
        <c:grouping val="standard"/>
        <c:varyColors val="0"/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4-та седмица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Table'!$A$5:$A$9</c:f>
              <c:multiLvlStrCache>
                <c:ptCount val="2"/>
                <c:lvl>
                  <c:pt idx="0">
                    <c:v>Юни</c:v>
                  </c:pt>
                  <c:pt idx="1">
                    <c:v>Юни</c:v>
                  </c:pt>
                </c:lvl>
                <c:lvl>
                  <c:pt idx="0">
                    <c:v>Велев</c:v>
                  </c:pt>
                  <c:pt idx="1">
                    <c:v>Илиев</c:v>
                  </c:pt>
                </c:lvl>
              </c:multiLvlStrCache>
            </c:multiLvlStrRef>
          </c:cat>
          <c:val>
            <c:numRef>
              <c:f>'Pivot Table'!$D$5:$D$9</c:f>
              <c:numCache>
                <c:formatCode>General</c:formatCode>
                <c:ptCount val="2"/>
                <c:pt idx="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5-4273-8D55-B9A1CE4C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04799"/>
        <c:axId val="1325393151"/>
      </c:lineChart>
      <c:catAx>
        <c:axId val="13254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25393151"/>
        <c:crosses val="autoZero"/>
        <c:auto val="1"/>
        <c:lblAlgn val="ctr"/>
        <c:lblOffset val="100"/>
        <c:noMultiLvlLbl val="0"/>
      </c:catAx>
      <c:valAx>
        <c:axId val="13253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254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10</xdr:row>
      <xdr:rowOff>114300</xdr:rowOff>
    </xdr:from>
    <xdr:to>
      <xdr:col>9</xdr:col>
      <xdr:colOff>144780</xdr:colOff>
      <xdr:row>23</xdr:row>
      <xdr:rowOff>133350</xdr:rowOff>
    </xdr:to>
    <xdr:pic>
      <xdr:nvPicPr>
        <xdr:cNvPr id="2" name="Картин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752600"/>
          <a:ext cx="889635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2209800</xdr:colOff>
      <xdr:row>10</xdr:row>
      <xdr:rowOff>0</xdr:rowOff>
    </xdr:from>
    <xdr:to>
      <xdr:col>8</xdr:col>
      <xdr:colOff>563880</xdr:colOff>
      <xdr:row>32</xdr:row>
      <xdr:rowOff>76200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5B5ED082-FD2E-4DD2-BC98-0B7ED7C8A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NY" refreshedDate="44255.659311689815" createdVersion="6" refreshedVersion="6" minRefreshableVersion="3" recordCount="48" xr:uid="{91BBBD96-5CCB-4964-A5AD-FF4D6E2C1CED}">
  <cacheSource type="worksheet">
    <worksheetSource ref="A1:G49" sheet="База данни"/>
  </cacheSource>
  <cacheFields count="7">
    <cacheField name="Код" numFmtId="0">
      <sharedItems containsSemiMixedTypes="0" containsString="0" containsNumber="1" containsInteger="1" minValue="1001" maxValue="1048"/>
    </cacheField>
    <cacheField name="Продукти" numFmtId="0">
      <sharedItems count="4">
        <s v="Продукт А"/>
        <s v="Продукт Б"/>
        <s v="Продукт В"/>
        <s v="Продукт Г"/>
      </sharedItems>
    </cacheField>
    <cacheField name="Магазинери" numFmtId="0">
      <sharedItems count="4">
        <s v="Иванов"/>
        <s v="Велев"/>
        <s v="Илиев"/>
        <s v="Петров"/>
      </sharedItems>
    </cacheField>
    <cacheField name="Месец" numFmtId="0">
      <sharedItems count="3">
        <s v="Май"/>
        <s v="Юни"/>
        <s v="Юли"/>
      </sharedItems>
    </cacheField>
    <cacheField name="Седмица" numFmtId="0">
      <sharedItems count="4">
        <s v="1-ва седмица"/>
        <s v="2-ра седмица"/>
        <s v="3-та седмица"/>
        <s v="4-та седмица"/>
      </sharedItems>
    </cacheField>
    <cacheField name="Ед. цена" numFmtId="165">
      <sharedItems containsSemiMixedTypes="0" containsString="0" containsNumber="1" containsInteger="1" minValue="2" maxValue="45"/>
    </cacheField>
    <cacheField name="Брой продадени изделия" numFmtId="0">
      <sharedItems containsSemiMixedTypes="0" containsString="0" containsNumber="1" containsInteger="1" minValue="12" maxValue="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-TONY" refreshedDate="44255.662893287037" backgroundQuery="1" createdVersion="6" refreshedVersion="6" minRefreshableVersion="3" recordCount="0" supportSubquery="1" supportAdvancedDrill="1" xr:uid="{507EDE33-B66F-40DA-9DE8-07EC565E0D02}">
  <cacheSource type="external" connectionId="1"/>
  <cacheFields count="5">
    <cacheField name="[Measures].[Сума на Брой продадени изделия]" caption="Сума на Брой продадени изделия" numFmtId="0" hierarchy="9" level="32767"/>
    <cacheField name="[Диапазон].[Магазинери].[Магазинери]" caption="Магазинери" numFmtId="0" hierarchy="2" level="1">
      <sharedItems count="2">
        <s v="Велев"/>
        <s v="Илиев"/>
      </sharedItems>
    </cacheField>
    <cacheField name="[Диапазон].[Месец].[Месец]" caption="Месец" numFmtId="0" hierarchy="3" level="1">
      <sharedItems count="1">
        <s v="Юни"/>
      </sharedItems>
    </cacheField>
    <cacheField name="[Диапазон].[Седмица].[Седмица]" caption="Седмица" numFmtId="0" hierarchy="4" level="1">
      <sharedItems count="3">
        <s v="2-ра седмица"/>
        <s v="3-та седмица"/>
        <s v="4-та седмица"/>
      </sharedItems>
    </cacheField>
    <cacheField name="[Диапазон].[Продукти].[Продукти]" caption="Продукти" numFmtId="0" hierarchy="1" level="1">
      <sharedItems containsSemiMixedTypes="0" containsNonDate="0" containsString="0"/>
    </cacheField>
  </cacheFields>
  <cacheHierarchies count="10">
    <cacheHierarchy uniqueName="[Диапазон].[Код]" caption="Код" attribute="1" defaultMemberUniqueName="[Диапазон].[Код].[All]" allUniqueName="[Диапазон].[Код].[All]" dimensionUniqueName="[Диапазон]" displayFolder="" count="0" memberValueDatatype="20" unbalanced="0"/>
    <cacheHierarchy uniqueName="[Диапазон].[Продукти]" caption="Продукти" attribute="1" defaultMemberUniqueName="[Диапазон].[Продукти].[All]" allUniqueName="[Диапазон].[Продукти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Магазинери]" caption="Магазинери" attribute="1" defaultMemberUniqueName="[Диапазон].[Магазинери].[All]" allUniqueName="[Диапазон].[Магазинери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Месец]" caption="Месец" attribute="1" defaultMemberUniqueName="[Диапазон].[Месец].[All]" allUniqueName="[Диапазон].[Месец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Седмица]" caption="Седмица" attribute="1" defaultMemberUniqueName="[Диапазон].[Седмица].[All]" allUniqueName="[Диапазон].[Седмица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Ед. цена]" caption="Ед. цена" attribute="1" defaultMemberUniqueName="[Диапазон].[Ед. цена].[All]" allUniqueName="[Диапазон].[Ед. цена].[All]" dimensionUniqueName="[Диапазон]" displayFolder="" count="0" memberValueDatatype="20" unbalanced="0"/>
    <cacheHierarchy uniqueName="[Диапазон].[Брой продадени изделия]" caption="Брой продадени изделия" attribute="1" defaultMemberUniqueName="[Диапазон].[Брой продадени изделия].[All]" allUniqueName="[Диапазон].[Брой продадени изделия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а на Брой продадени изделия]" caption="Сума на Брой продадени изделия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001"/>
    <x v="0"/>
    <x v="0"/>
    <x v="0"/>
    <x v="0"/>
    <n v="20"/>
    <n v="236"/>
  </r>
  <r>
    <n v="1002"/>
    <x v="0"/>
    <x v="1"/>
    <x v="0"/>
    <x v="1"/>
    <n v="10"/>
    <n v="456"/>
  </r>
  <r>
    <n v="1003"/>
    <x v="0"/>
    <x v="0"/>
    <x v="0"/>
    <x v="2"/>
    <n v="15"/>
    <n v="159"/>
  </r>
  <r>
    <n v="1004"/>
    <x v="0"/>
    <x v="0"/>
    <x v="0"/>
    <x v="3"/>
    <n v="14"/>
    <n v="753"/>
  </r>
  <r>
    <n v="1005"/>
    <x v="0"/>
    <x v="0"/>
    <x v="1"/>
    <x v="0"/>
    <n v="20"/>
    <n v="951"/>
  </r>
  <r>
    <n v="1006"/>
    <x v="0"/>
    <x v="0"/>
    <x v="1"/>
    <x v="1"/>
    <n v="10"/>
    <n v="456"/>
  </r>
  <r>
    <n v="1007"/>
    <x v="0"/>
    <x v="2"/>
    <x v="1"/>
    <x v="2"/>
    <n v="15"/>
    <n v="6654"/>
  </r>
  <r>
    <n v="1008"/>
    <x v="0"/>
    <x v="0"/>
    <x v="1"/>
    <x v="3"/>
    <n v="14"/>
    <n v="12"/>
  </r>
  <r>
    <n v="1009"/>
    <x v="0"/>
    <x v="2"/>
    <x v="2"/>
    <x v="0"/>
    <n v="14"/>
    <n v="147"/>
  </r>
  <r>
    <n v="1010"/>
    <x v="0"/>
    <x v="0"/>
    <x v="2"/>
    <x v="1"/>
    <n v="15"/>
    <n v="65"/>
  </r>
  <r>
    <n v="1011"/>
    <x v="0"/>
    <x v="1"/>
    <x v="2"/>
    <x v="2"/>
    <n v="10"/>
    <n v="998"/>
  </r>
  <r>
    <n v="1012"/>
    <x v="0"/>
    <x v="1"/>
    <x v="2"/>
    <x v="3"/>
    <n v="5"/>
    <n v="47"/>
  </r>
  <r>
    <n v="1013"/>
    <x v="1"/>
    <x v="1"/>
    <x v="0"/>
    <x v="0"/>
    <n v="5"/>
    <n v="456"/>
  </r>
  <r>
    <n v="1014"/>
    <x v="1"/>
    <x v="1"/>
    <x v="0"/>
    <x v="1"/>
    <n v="10"/>
    <n v="444"/>
  </r>
  <r>
    <n v="1015"/>
    <x v="1"/>
    <x v="1"/>
    <x v="0"/>
    <x v="2"/>
    <n v="20"/>
    <n v="666"/>
  </r>
  <r>
    <n v="1016"/>
    <x v="1"/>
    <x v="3"/>
    <x v="0"/>
    <x v="3"/>
    <n v="30"/>
    <n v="481"/>
  </r>
  <r>
    <n v="1017"/>
    <x v="1"/>
    <x v="3"/>
    <x v="1"/>
    <x v="0"/>
    <n v="15"/>
    <n v="954"/>
  </r>
  <r>
    <n v="1018"/>
    <x v="1"/>
    <x v="1"/>
    <x v="1"/>
    <x v="1"/>
    <n v="20"/>
    <n v="4569"/>
  </r>
  <r>
    <n v="1019"/>
    <x v="1"/>
    <x v="2"/>
    <x v="1"/>
    <x v="2"/>
    <n v="25"/>
    <n v="21"/>
  </r>
  <r>
    <n v="1020"/>
    <x v="1"/>
    <x v="2"/>
    <x v="1"/>
    <x v="3"/>
    <n v="30"/>
    <n v="225"/>
  </r>
  <r>
    <n v="1021"/>
    <x v="1"/>
    <x v="0"/>
    <x v="2"/>
    <x v="0"/>
    <n v="30"/>
    <n v="369"/>
  </r>
  <r>
    <n v="1022"/>
    <x v="1"/>
    <x v="2"/>
    <x v="2"/>
    <x v="1"/>
    <n v="40"/>
    <n v="852"/>
  </r>
  <r>
    <n v="1023"/>
    <x v="1"/>
    <x v="0"/>
    <x v="2"/>
    <x v="2"/>
    <n v="15"/>
    <n v="179"/>
  </r>
  <r>
    <n v="1024"/>
    <x v="1"/>
    <x v="3"/>
    <x v="2"/>
    <x v="3"/>
    <n v="10"/>
    <n v="564"/>
  </r>
  <r>
    <n v="1025"/>
    <x v="2"/>
    <x v="3"/>
    <x v="0"/>
    <x v="0"/>
    <n v="15"/>
    <n v="963"/>
  </r>
  <r>
    <n v="1026"/>
    <x v="2"/>
    <x v="0"/>
    <x v="0"/>
    <x v="1"/>
    <n v="20"/>
    <n v="75"/>
  </r>
  <r>
    <n v="1027"/>
    <x v="2"/>
    <x v="0"/>
    <x v="0"/>
    <x v="2"/>
    <n v="10"/>
    <n v="156"/>
  </r>
  <r>
    <n v="1028"/>
    <x v="2"/>
    <x v="0"/>
    <x v="0"/>
    <x v="3"/>
    <n v="15"/>
    <n v="332"/>
  </r>
  <r>
    <n v="1029"/>
    <x v="2"/>
    <x v="0"/>
    <x v="1"/>
    <x v="0"/>
    <n v="20"/>
    <n v="147"/>
  </r>
  <r>
    <n v="1030"/>
    <x v="2"/>
    <x v="1"/>
    <x v="1"/>
    <x v="1"/>
    <n v="15"/>
    <n v="963"/>
  </r>
  <r>
    <n v="1031"/>
    <x v="2"/>
    <x v="1"/>
    <x v="1"/>
    <x v="2"/>
    <n v="20"/>
    <n v="456"/>
  </r>
  <r>
    <n v="1032"/>
    <x v="2"/>
    <x v="3"/>
    <x v="1"/>
    <x v="3"/>
    <n v="30"/>
    <n v="852"/>
  </r>
  <r>
    <n v="1033"/>
    <x v="2"/>
    <x v="3"/>
    <x v="2"/>
    <x v="0"/>
    <n v="15"/>
    <n v="897"/>
  </r>
  <r>
    <n v="1034"/>
    <x v="2"/>
    <x v="1"/>
    <x v="2"/>
    <x v="1"/>
    <n v="14"/>
    <n v="213"/>
  </r>
  <r>
    <n v="1035"/>
    <x v="2"/>
    <x v="1"/>
    <x v="2"/>
    <x v="2"/>
    <n v="12"/>
    <n v="213"/>
  </r>
  <r>
    <n v="1036"/>
    <x v="2"/>
    <x v="2"/>
    <x v="2"/>
    <x v="3"/>
    <n v="16"/>
    <n v="584"/>
  </r>
  <r>
    <n v="1037"/>
    <x v="3"/>
    <x v="1"/>
    <x v="0"/>
    <x v="0"/>
    <n v="15"/>
    <n v="445"/>
  </r>
  <r>
    <n v="1038"/>
    <x v="3"/>
    <x v="1"/>
    <x v="0"/>
    <x v="1"/>
    <n v="14"/>
    <n v="698"/>
  </r>
  <r>
    <n v="1039"/>
    <x v="3"/>
    <x v="3"/>
    <x v="0"/>
    <x v="2"/>
    <n v="13"/>
    <n v="226"/>
  </r>
  <r>
    <n v="1040"/>
    <x v="3"/>
    <x v="1"/>
    <x v="0"/>
    <x v="3"/>
    <n v="10"/>
    <n v="777"/>
  </r>
  <r>
    <n v="1041"/>
    <x v="3"/>
    <x v="3"/>
    <x v="1"/>
    <x v="0"/>
    <n v="2"/>
    <n v="654"/>
  </r>
  <r>
    <n v="1042"/>
    <x v="3"/>
    <x v="3"/>
    <x v="1"/>
    <x v="1"/>
    <n v="5"/>
    <n v="753"/>
  </r>
  <r>
    <n v="1043"/>
    <x v="3"/>
    <x v="1"/>
    <x v="1"/>
    <x v="2"/>
    <n v="6"/>
    <n v="357"/>
  </r>
  <r>
    <n v="1044"/>
    <x v="3"/>
    <x v="0"/>
    <x v="1"/>
    <x v="3"/>
    <n v="15"/>
    <n v="129"/>
  </r>
  <r>
    <n v="1045"/>
    <x v="3"/>
    <x v="2"/>
    <x v="2"/>
    <x v="0"/>
    <n v="18"/>
    <n v="997"/>
  </r>
  <r>
    <n v="1046"/>
    <x v="3"/>
    <x v="0"/>
    <x v="2"/>
    <x v="1"/>
    <n v="20"/>
    <n v="1002"/>
  </r>
  <r>
    <n v="1047"/>
    <x v="3"/>
    <x v="1"/>
    <x v="2"/>
    <x v="2"/>
    <n v="30"/>
    <n v="1009"/>
  </r>
  <r>
    <n v="1048"/>
    <x v="3"/>
    <x v="1"/>
    <x v="2"/>
    <x v="3"/>
    <n v="45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5FE0C-C17D-4D4A-A513-1C7ABEAB2BC5}" name="Обобщена таблица1" cacheId="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18:F35" firstHeaderRow="1" firstDataRow="2" firstDataCol="1" rowPageCount="1" colPageCount="1"/>
  <pivotFields count="7"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 sumSubtotal="1">
      <items count="5">
        <item x="1"/>
        <item x="0"/>
        <item x="2"/>
        <item x="3"/>
        <item t="sum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65"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Сума от Брой продадени издели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314E-ADBA-4310-B41C-748610CE1B44}" name="Обобщена таблица2" cacheId="1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5">
    <pivotField dataField="1" subtotalTop="0" showAll="0" defaultSubtotal="0"/>
    <pivotField axis="axisRow" allDrilled="1" showAll="0" dataSourceSort="1" defaultSubtotal="0" defaultAttributeDrillState="1">
      <items count="2">
        <item s="1" x="0"/>
        <item s="1" x="1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4" hier="1" name="[Диапазон].[Продукти].[All]" cap="All"/>
  </pageFields>
  <dataFields count="1">
    <dataField name="Сума на Брой продадени изделия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База данни!$A$1:$G$49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H1" sqref="H1"/>
    </sheetView>
  </sheetViews>
  <sheetFormatPr defaultRowHeight="13.2" x14ac:dyDescent="0.25"/>
  <cols>
    <col min="1" max="1" width="9.109375" style="108"/>
    <col min="2" max="3" width="14" customWidth="1"/>
    <col min="4" max="4" width="8.44140625" style="1" bestFit="1" customWidth="1"/>
    <col min="5" max="5" width="12.5546875" bestFit="1" customWidth="1"/>
    <col min="6" max="6" width="12.5546875" customWidth="1"/>
    <col min="7" max="7" width="31.109375" bestFit="1" customWidth="1"/>
  </cols>
  <sheetData>
    <row r="1" spans="1:7" ht="16.2" thickBot="1" x14ac:dyDescent="0.3">
      <c r="A1" s="50" t="s">
        <v>39</v>
      </c>
      <c r="B1" s="84" t="s">
        <v>0</v>
      </c>
      <c r="C1" s="84" t="s">
        <v>1</v>
      </c>
      <c r="D1" s="84" t="s">
        <v>2</v>
      </c>
      <c r="E1" s="84" t="s">
        <v>3</v>
      </c>
      <c r="F1" s="109" t="s">
        <v>40</v>
      </c>
      <c r="G1" s="85" t="s">
        <v>4</v>
      </c>
    </row>
    <row r="2" spans="1:7" x14ac:dyDescent="0.25">
      <c r="A2" s="98">
        <v>1001</v>
      </c>
      <c r="B2" s="15" t="s">
        <v>5</v>
      </c>
      <c r="C2" s="16" t="s">
        <v>6</v>
      </c>
      <c r="D2" s="16" t="s">
        <v>7</v>
      </c>
      <c r="E2" s="17" t="s">
        <v>8</v>
      </c>
      <c r="F2" s="110">
        <v>20</v>
      </c>
      <c r="G2" s="95">
        <v>236</v>
      </c>
    </row>
    <row r="3" spans="1:7" x14ac:dyDescent="0.25">
      <c r="A3" s="99">
        <v>1002</v>
      </c>
      <c r="B3" s="18" t="s">
        <v>5</v>
      </c>
      <c r="C3" s="19" t="s">
        <v>9</v>
      </c>
      <c r="D3" s="19" t="s">
        <v>7</v>
      </c>
      <c r="E3" s="20" t="s">
        <v>10</v>
      </c>
      <c r="F3" s="111">
        <v>10</v>
      </c>
      <c r="G3" s="96">
        <v>456</v>
      </c>
    </row>
    <row r="4" spans="1:7" x14ac:dyDescent="0.25">
      <c r="A4" s="99">
        <v>1003</v>
      </c>
      <c r="B4" s="18" t="s">
        <v>5</v>
      </c>
      <c r="C4" s="19" t="s">
        <v>6</v>
      </c>
      <c r="D4" s="19" t="s">
        <v>7</v>
      </c>
      <c r="E4" s="20" t="s">
        <v>11</v>
      </c>
      <c r="F4" s="111">
        <v>15</v>
      </c>
      <c r="G4" s="96">
        <v>159</v>
      </c>
    </row>
    <row r="5" spans="1:7" ht="13.8" thickBot="1" x14ac:dyDescent="0.3">
      <c r="A5" s="100">
        <v>1004</v>
      </c>
      <c r="B5" s="21" t="s">
        <v>5</v>
      </c>
      <c r="C5" s="22" t="s">
        <v>6</v>
      </c>
      <c r="D5" s="22" t="s">
        <v>7</v>
      </c>
      <c r="E5" s="23" t="s">
        <v>12</v>
      </c>
      <c r="F5" s="112">
        <v>14</v>
      </c>
      <c r="G5" s="97">
        <v>753</v>
      </c>
    </row>
    <row r="6" spans="1:7" x14ac:dyDescent="0.25">
      <c r="A6" s="98">
        <v>1005</v>
      </c>
      <c r="B6" s="15" t="s">
        <v>5</v>
      </c>
      <c r="C6" s="16" t="s">
        <v>6</v>
      </c>
      <c r="D6" s="16" t="s">
        <v>17</v>
      </c>
      <c r="E6" s="17" t="s">
        <v>8</v>
      </c>
      <c r="F6" s="110">
        <v>20</v>
      </c>
      <c r="G6" s="95">
        <v>951</v>
      </c>
    </row>
    <row r="7" spans="1:7" x14ac:dyDescent="0.25">
      <c r="A7" s="99">
        <v>1006</v>
      </c>
      <c r="B7" s="18" t="s">
        <v>5</v>
      </c>
      <c r="C7" s="19" t="s">
        <v>6</v>
      </c>
      <c r="D7" s="19" t="s">
        <v>17</v>
      </c>
      <c r="E7" s="20" t="s">
        <v>10</v>
      </c>
      <c r="F7" s="111">
        <v>10</v>
      </c>
      <c r="G7" s="96">
        <v>456</v>
      </c>
    </row>
    <row r="8" spans="1:7" x14ac:dyDescent="0.25">
      <c r="A8" s="99">
        <v>1007</v>
      </c>
      <c r="B8" s="18" t="s">
        <v>5</v>
      </c>
      <c r="C8" s="19" t="s">
        <v>18</v>
      </c>
      <c r="D8" s="19" t="s">
        <v>17</v>
      </c>
      <c r="E8" s="20" t="s">
        <v>11</v>
      </c>
      <c r="F8" s="111">
        <v>15</v>
      </c>
      <c r="G8" s="96">
        <v>6654</v>
      </c>
    </row>
    <row r="9" spans="1:7" ht="13.8" thickBot="1" x14ac:dyDescent="0.3">
      <c r="A9" s="100">
        <v>1008</v>
      </c>
      <c r="B9" s="21" t="s">
        <v>5</v>
      </c>
      <c r="C9" s="22" t="s">
        <v>6</v>
      </c>
      <c r="D9" s="22" t="s">
        <v>17</v>
      </c>
      <c r="E9" s="23" t="s">
        <v>12</v>
      </c>
      <c r="F9" s="112">
        <v>14</v>
      </c>
      <c r="G9" s="97">
        <v>12</v>
      </c>
    </row>
    <row r="10" spans="1:7" x14ac:dyDescent="0.25">
      <c r="A10" s="98">
        <v>1009</v>
      </c>
      <c r="B10" s="15" t="s">
        <v>5</v>
      </c>
      <c r="C10" s="16" t="s">
        <v>18</v>
      </c>
      <c r="D10" s="16" t="s">
        <v>19</v>
      </c>
      <c r="E10" s="17" t="s">
        <v>8</v>
      </c>
      <c r="F10" s="110">
        <v>14</v>
      </c>
      <c r="G10" s="95">
        <v>147</v>
      </c>
    </row>
    <row r="11" spans="1:7" x14ac:dyDescent="0.25">
      <c r="A11" s="99">
        <v>1010</v>
      </c>
      <c r="B11" s="18" t="s">
        <v>5</v>
      </c>
      <c r="C11" s="19" t="s">
        <v>6</v>
      </c>
      <c r="D11" s="19" t="s">
        <v>19</v>
      </c>
      <c r="E11" s="20" t="s">
        <v>10</v>
      </c>
      <c r="F11" s="111">
        <v>15</v>
      </c>
      <c r="G11" s="96">
        <v>65</v>
      </c>
    </row>
    <row r="12" spans="1:7" x14ac:dyDescent="0.25">
      <c r="A12" s="99">
        <v>1011</v>
      </c>
      <c r="B12" s="18" t="s">
        <v>5</v>
      </c>
      <c r="C12" s="19" t="s">
        <v>9</v>
      </c>
      <c r="D12" s="19" t="s">
        <v>19</v>
      </c>
      <c r="E12" s="20" t="s">
        <v>11</v>
      </c>
      <c r="F12" s="111">
        <v>10</v>
      </c>
      <c r="G12" s="96">
        <v>998</v>
      </c>
    </row>
    <row r="13" spans="1:7" ht="13.8" thickBot="1" x14ac:dyDescent="0.3">
      <c r="A13" s="100">
        <v>1012</v>
      </c>
      <c r="B13" s="21" t="s">
        <v>5</v>
      </c>
      <c r="C13" s="22" t="s">
        <v>9</v>
      </c>
      <c r="D13" s="22" t="s">
        <v>19</v>
      </c>
      <c r="E13" s="23" t="s">
        <v>12</v>
      </c>
      <c r="F13" s="112">
        <v>5</v>
      </c>
      <c r="G13" s="97">
        <v>47</v>
      </c>
    </row>
    <row r="14" spans="1:7" x14ac:dyDescent="0.25">
      <c r="A14" s="101">
        <v>1013</v>
      </c>
      <c r="B14" s="27" t="s">
        <v>13</v>
      </c>
      <c r="C14" s="28" t="s">
        <v>9</v>
      </c>
      <c r="D14" s="28" t="s">
        <v>7</v>
      </c>
      <c r="E14" s="29" t="s">
        <v>8</v>
      </c>
      <c r="F14" s="113">
        <v>5</v>
      </c>
      <c r="G14" s="93">
        <v>456</v>
      </c>
    </row>
    <row r="15" spans="1:7" x14ac:dyDescent="0.25">
      <c r="A15" s="101">
        <v>1014</v>
      </c>
      <c r="B15" s="27" t="s">
        <v>13</v>
      </c>
      <c r="C15" s="28" t="s">
        <v>9</v>
      </c>
      <c r="D15" s="28" t="s">
        <v>7</v>
      </c>
      <c r="E15" s="29" t="s">
        <v>10</v>
      </c>
      <c r="F15" s="113">
        <v>10</v>
      </c>
      <c r="G15" s="93">
        <v>444</v>
      </c>
    </row>
    <row r="16" spans="1:7" x14ac:dyDescent="0.25">
      <c r="A16" s="101">
        <v>1015</v>
      </c>
      <c r="B16" s="27" t="s">
        <v>13</v>
      </c>
      <c r="C16" s="28" t="s">
        <v>9</v>
      </c>
      <c r="D16" s="28" t="s">
        <v>7</v>
      </c>
      <c r="E16" s="29" t="s">
        <v>11</v>
      </c>
      <c r="F16" s="113">
        <v>20</v>
      </c>
      <c r="G16" s="93">
        <v>666</v>
      </c>
    </row>
    <row r="17" spans="1:7" ht="13.8" thickBot="1" x14ac:dyDescent="0.3">
      <c r="A17" s="102">
        <v>1016</v>
      </c>
      <c r="B17" s="30" t="s">
        <v>13</v>
      </c>
      <c r="C17" s="31" t="s">
        <v>14</v>
      </c>
      <c r="D17" s="31" t="s">
        <v>7</v>
      </c>
      <c r="E17" s="32" t="s">
        <v>12</v>
      </c>
      <c r="F17" s="114">
        <v>30</v>
      </c>
      <c r="G17" s="94">
        <v>481</v>
      </c>
    </row>
    <row r="18" spans="1:7" x14ac:dyDescent="0.25">
      <c r="A18" s="101">
        <v>1017</v>
      </c>
      <c r="B18" s="24" t="s">
        <v>13</v>
      </c>
      <c r="C18" s="25" t="s">
        <v>14</v>
      </c>
      <c r="D18" s="25" t="s">
        <v>17</v>
      </c>
      <c r="E18" s="26" t="s">
        <v>8</v>
      </c>
      <c r="F18" s="115">
        <v>15</v>
      </c>
      <c r="G18" s="92">
        <v>954</v>
      </c>
    </row>
    <row r="19" spans="1:7" x14ac:dyDescent="0.25">
      <c r="A19" s="101">
        <v>1018</v>
      </c>
      <c r="B19" s="27" t="s">
        <v>13</v>
      </c>
      <c r="C19" s="28" t="s">
        <v>9</v>
      </c>
      <c r="D19" s="28" t="s">
        <v>17</v>
      </c>
      <c r="E19" s="29" t="s">
        <v>10</v>
      </c>
      <c r="F19" s="113">
        <v>20</v>
      </c>
      <c r="G19" s="93">
        <v>4569</v>
      </c>
    </row>
    <row r="20" spans="1:7" x14ac:dyDescent="0.25">
      <c r="A20" s="101">
        <v>1019</v>
      </c>
      <c r="B20" s="27" t="s">
        <v>13</v>
      </c>
      <c r="C20" s="28" t="s">
        <v>18</v>
      </c>
      <c r="D20" s="28" t="s">
        <v>17</v>
      </c>
      <c r="E20" s="29" t="s">
        <v>11</v>
      </c>
      <c r="F20" s="113">
        <v>25</v>
      </c>
      <c r="G20" s="93">
        <v>21</v>
      </c>
    </row>
    <row r="21" spans="1:7" ht="13.8" thickBot="1" x14ac:dyDescent="0.3">
      <c r="A21" s="102">
        <v>1020</v>
      </c>
      <c r="B21" s="30" t="s">
        <v>13</v>
      </c>
      <c r="C21" s="31" t="s">
        <v>18</v>
      </c>
      <c r="D21" s="31" t="s">
        <v>17</v>
      </c>
      <c r="E21" s="32" t="s">
        <v>12</v>
      </c>
      <c r="F21" s="114">
        <v>30</v>
      </c>
      <c r="G21" s="94">
        <v>225</v>
      </c>
    </row>
    <row r="22" spans="1:7" x14ac:dyDescent="0.25">
      <c r="A22" s="101">
        <v>1021</v>
      </c>
      <c r="B22" s="24" t="s">
        <v>13</v>
      </c>
      <c r="C22" s="25" t="s">
        <v>6</v>
      </c>
      <c r="D22" s="25" t="s">
        <v>19</v>
      </c>
      <c r="E22" s="26" t="s">
        <v>8</v>
      </c>
      <c r="F22" s="115">
        <v>30</v>
      </c>
      <c r="G22" s="92">
        <v>369</v>
      </c>
    </row>
    <row r="23" spans="1:7" x14ac:dyDescent="0.25">
      <c r="A23" s="101">
        <v>1022</v>
      </c>
      <c r="B23" s="27" t="s">
        <v>13</v>
      </c>
      <c r="C23" s="28" t="s">
        <v>18</v>
      </c>
      <c r="D23" s="28" t="s">
        <v>19</v>
      </c>
      <c r="E23" s="29" t="s">
        <v>10</v>
      </c>
      <c r="F23" s="113">
        <v>40</v>
      </c>
      <c r="G23" s="93">
        <v>852</v>
      </c>
    </row>
    <row r="24" spans="1:7" x14ac:dyDescent="0.25">
      <c r="A24" s="101">
        <v>1023</v>
      </c>
      <c r="B24" s="27" t="s">
        <v>13</v>
      </c>
      <c r="C24" s="28" t="s">
        <v>6</v>
      </c>
      <c r="D24" s="28" t="s">
        <v>19</v>
      </c>
      <c r="E24" s="29" t="s">
        <v>11</v>
      </c>
      <c r="F24" s="113">
        <v>15</v>
      </c>
      <c r="G24" s="93">
        <v>179</v>
      </c>
    </row>
    <row r="25" spans="1:7" ht="13.8" thickBot="1" x14ac:dyDescent="0.3">
      <c r="A25" s="102">
        <v>1024</v>
      </c>
      <c r="B25" s="30" t="s">
        <v>13</v>
      </c>
      <c r="C25" s="31" t="s">
        <v>14</v>
      </c>
      <c r="D25" s="31" t="s">
        <v>19</v>
      </c>
      <c r="E25" s="32" t="s">
        <v>12</v>
      </c>
      <c r="F25" s="114">
        <v>10</v>
      </c>
      <c r="G25" s="94">
        <v>564</v>
      </c>
    </row>
    <row r="26" spans="1:7" x14ac:dyDescent="0.25">
      <c r="A26" s="103">
        <v>1025</v>
      </c>
      <c r="B26" s="6" t="s">
        <v>15</v>
      </c>
      <c r="C26" s="7" t="s">
        <v>14</v>
      </c>
      <c r="D26" s="7" t="s">
        <v>7</v>
      </c>
      <c r="E26" s="8" t="s">
        <v>8</v>
      </c>
      <c r="F26" s="116">
        <v>15</v>
      </c>
      <c r="G26" s="89">
        <v>963</v>
      </c>
    </row>
    <row r="27" spans="1:7" x14ac:dyDescent="0.25">
      <c r="A27" s="104">
        <v>1026</v>
      </c>
      <c r="B27" s="9" t="s">
        <v>15</v>
      </c>
      <c r="C27" s="10" t="s">
        <v>6</v>
      </c>
      <c r="D27" s="10" t="s">
        <v>7</v>
      </c>
      <c r="E27" s="11" t="s">
        <v>10</v>
      </c>
      <c r="F27" s="117">
        <v>20</v>
      </c>
      <c r="G27" s="90">
        <v>75</v>
      </c>
    </row>
    <row r="28" spans="1:7" x14ac:dyDescent="0.25">
      <c r="A28" s="104">
        <v>1027</v>
      </c>
      <c r="B28" s="9" t="s">
        <v>15</v>
      </c>
      <c r="C28" s="10" t="s">
        <v>6</v>
      </c>
      <c r="D28" s="10" t="s">
        <v>7</v>
      </c>
      <c r="E28" s="11" t="s">
        <v>11</v>
      </c>
      <c r="F28" s="117">
        <v>10</v>
      </c>
      <c r="G28" s="90">
        <v>156</v>
      </c>
    </row>
    <row r="29" spans="1:7" ht="13.8" thickBot="1" x14ac:dyDescent="0.3">
      <c r="A29" s="105">
        <v>1028</v>
      </c>
      <c r="B29" s="12" t="s">
        <v>15</v>
      </c>
      <c r="C29" s="13" t="s">
        <v>6</v>
      </c>
      <c r="D29" s="13" t="s">
        <v>7</v>
      </c>
      <c r="E29" s="14" t="s">
        <v>12</v>
      </c>
      <c r="F29" s="118">
        <v>15</v>
      </c>
      <c r="G29" s="91">
        <v>332</v>
      </c>
    </row>
    <row r="30" spans="1:7" x14ac:dyDescent="0.25">
      <c r="A30" s="103">
        <v>1029</v>
      </c>
      <c r="B30" s="6" t="s">
        <v>15</v>
      </c>
      <c r="C30" s="7" t="s">
        <v>6</v>
      </c>
      <c r="D30" s="7" t="s">
        <v>17</v>
      </c>
      <c r="E30" s="8" t="s">
        <v>8</v>
      </c>
      <c r="F30" s="116">
        <v>20</v>
      </c>
      <c r="G30" s="89">
        <v>147</v>
      </c>
    </row>
    <row r="31" spans="1:7" x14ac:dyDescent="0.25">
      <c r="A31" s="104">
        <v>1030</v>
      </c>
      <c r="B31" s="9" t="s">
        <v>15</v>
      </c>
      <c r="C31" s="10" t="s">
        <v>9</v>
      </c>
      <c r="D31" s="10" t="s">
        <v>17</v>
      </c>
      <c r="E31" s="11" t="s">
        <v>10</v>
      </c>
      <c r="F31" s="117">
        <v>15</v>
      </c>
      <c r="G31" s="90">
        <v>963</v>
      </c>
    </row>
    <row r="32" spans="1:7" x14ac:dyDescent="0.25">
      <c r="A32" s="104">
        <v>1031</v>
      </c>
      <c r="B32" s="9" t="s">
        <v>15</v>
      </c>
      <c r="C32" s="10" t="s">
        <v>9</v>
      </c>
      <c r="D32" s="10" t="s">
        <v>17</v>
      </c>
      <c r="E32" s="11" t="s">
        <v>11</v>
      </c>
      <c r="F32" s="117">
        <v>20</v>
      </c>
      <c r="G32" s="90">
        <v>456</v>
      </c>
    </row>
    <row r="33" spans="1:7" ht="13.8" thickBot="1" x14ac:dyDescent="0.3">
      <c r="A33" s="105">
        <v>1032</v>
      </c>
      <c r="B33" s="12" t="s">
        <v>15</v>
      </c>
      <c r="C33" s="13" t="s">
        <v>14</v>
      </c>
      <c r="D33" s="13" t="s">
        <v>17</v>
      </c>
      <c r="E33" s="14" t="s">
        <v>12</v>
      </c>
      <c r="F33" s="118">
        <v>30</v>
      </c>
      <c r="G33" s="91">
        <v>852</v>
      </c>
    </row>
    <row r="34" spans="1:7" x14ac:dyDescent="0.25">
      <c r="A34" s="103">
        <v>1033</v>
      </c>
      <c r="B34" s="6" t="s">
        <v>15</v>
      </c>
      <c r="C34" s="7" t="s">
        <v>14</v>
      </c>
      <c r="D34" s="7" t="s">
        <v>19</v>
      </c>
      <c r="E34" s="8" t="s">
        <v>8</v>
      </c>
      <c r="F34" s="116">
        <v>15</v>
      </c>
      <c r="G34" s="89">
        <v>897</v>
      </c>
    </row>
    <row r="35" spans="1:7" x14ac:dyDescent="0.25">
      <c r="A35" s="104">
        <v>1034</v>
      </c>
      <c r="B35" s="9" t="s">
        <v>15</v>
      </c>
      <c r="C35" s="10" t="s">
        <v>9</v>
      </c>
      <c r="D35" s="10" t="s">
        <v>19</v>
      </c>
      <c r="E35" s="11" t="s">
        <v>10</v>
      </c>
      <c r="F35" s="117">
        <v>14</v>
      </c>
      <c r="G35" s="90">
        <v>213</v>
      </c>
    </row>
    <row r="36" spans="1:7" x14ac:dyDescent="0.25">
      <c r="A36" s="104">
        <v>1035</v>
      </c>
      <c r="B36" s="9" t="s">
        <v>15</v>
      </c>
      <c r="C36" s="10" t="s">
        <v>9</v>
      </c>
      <c r="D36" s="10" t="s">
        <v>19</v>
      </c>
      <c r="E36" s="11" t="s">
        <v>11</v>
      </c>
      <c r="F36" s="117">
        <v>12</v>
      </c>
      <c r="G36" s="90">
        <v>213</v>
      </c>
    </row>
    <row r="37" spans="1:7" ht="13.8" thickBot="1" x14ac:dyDescent="0.3">
      <c r="A37" s="105">
        <v>1036</v>
      </c>
      <c r="B37" s="12" t="s">
        <v>15</v>
      </c>
      <c r="C37" s="13" t="s">
        <v>18</v>
      </c>
      <c r="D37" s="13" t="s">
        <v>19</v>
      </c>
      <c r="E37" s="14" t="s">
        <v>12</v>
      </c>
      <c r="F37" s="118">
        <v>16</v>
      </c>
      <c r="G37" s="91">
        <v>584</v>
      </c>
    </row>
    <row r="38" spans="1:7" x14ac:dyDescent="0.25">
      <c r="A38" s="106">
        <v>1037</v>
      </c>
      <c r="B38" s="36" t="s">
        <v>16</v>
      </c>
      <c r="C38" s="37" t="s">
        <v>9</v>
      </c>
      <c r="D38" s="37" t="s">
        <v>7</v>
      </c>
      <c r="E38" s="38" t="s">
        <v>8</v>
      </c>
      <c r="F38" s="119">
        <v>15</v>
      </c>
      <c r="G38" s="87">
        <v>445</v>
      </c>
    </row>
    <row r="39" spans="1:7" x14ac:dyDescent="0.25">
      <c r="A39" s="106">
        <v>1038</v>
      </c>
      <c r="B39" s="36" t="s">
        <v>16</v>
      </c>
      <c r="C39" s="37" t="s">
        <v>9</v>
      </c>
      <c r="D39" s="37" t="s">
        <v>7</v>
      </c>
      <c r="E39" s="38" t="s">
        <v>10</v>
      </c>
      <c r="F39" s="119">
        <v>14</v>
      </c>
      <c r="G39" s="87">
        <v>698</v>
      </c>
    </row>
    <row r="40" spans="1:7" x14ac:dyDescent="0.25">
      <c r="A40" s="106">
        <v>1039</v>
      </c>
      <c r="B40" s="36" t="s">
        <v>16</v>
      </c>
      <c r="C40" s="37" t="s">
        <v>14</v>
      </c>
      <c r="D40" s="37" t="s">
        <v>7</v>
      </c>
      <c r="E40" s="38" t="s">
        <v>11</v>
      </c>
      <c r="F40" s="119">
        <v>13</v>
      </c>
      <c r="G40" s="87">
        <v>226</v>
      </c>
    </row>
    <row r="41" spans="1:7" ht="13.8" thickBot="1" x14ac:dyDescent="0.3">
      <c r="A41" s="107">
        <v>1040</v>
      </c>
      <c r="B41" s="39" t="s">
        <v>16</v>
      </c>
      <c r="C41" s="40" t="s">
        <v>9</v>
      </c>
      <c r="D41" s="40" t="s">
        <v>7</v>
      </c>
      <c r="E41" s="41" t="s">
        <v>12</v>
      </c>
      <c r="F41" s="120">
        <v>10</v>
      </c>
      <c r="G41" s="88">
        <v>777</v>
      </c>
    </row>
    <row r="42" spans="1:7" x14ac:dyDescent="0.25">
      <c r="A42" s="106">
        <v>1041</v>
      </c>
      <c r="B42" s="33" t="s">
        <v>16</v>
      </c>
      <c r="C42" s="34" t="s">
        <v>14</v>
      </c>
      <c r="D42" s="34" t="s">
        <v>17</v>
      </c>
      <c r="E42" s="35" t="s">
        <v>8</v>
      </c>
      <c r="F42" s="121">
        <v>2</v>
      </c>
      <c r="G42" s="86">
        <v>654</v>
      </c>
    </row>
    <row r="43" spans="1:7" x14ac:dyDescent="0.25">
      <c r="A43" s="106">
        <v>1042</v>
      </c>
      <c r="B43" s="36" t="s">
        <v>16</v>
      </c>
      <c r="C43" s="37" t="s">
        <v>14</v>
      </c>
      <c r="D43" s="37" t="s">
        <v>17</v>
      </c>
      <c r="E43" s="38" t="s">
        <v>10</v>
      </c>
      <c r="F43" s="119">
        <v>5</v>
      </c>
      <c r="G43" s="87">
        <v>753</v>
      </c>
    </row>
    <row r="44" spans="1:7" x14ac:dyDescent="0.25">
      <c r="A44" s="106">
        <v>1043</v>
      </c>
      <c r="B44" s="36" t="s">
        <v>16</v>
      </c>
      <c r="C44" s="37" t="s">
        <v>9</v>
      </c>
      <c r="D44" s="37" t="s">
        <v>17</v>
      </c>
      <c r="E44" s="38" t="s">
        <v>11</v>
      </c>
      <c r="F44" s="119">
        <v>6</v>
      </c>
      <c r="G44" s="87">
        <v>357</v>
      </c>
    </row>
    <row r="45" spans="1:7" ht="13.8" thickBot="1" x14ac:dyDescent="0.3">
      <c r="A45" s="107">
        <v>1044</v>
      </c>
      <c r="B45" s="39" t="s">
        <v>16</v>
      </c>
      <c r="C45" s="40" t="s">
        <v>6</v>
      </c>
      <c r="D45" s="40" t="s">
        <v>17</v>
      </c>
      <c r="E45" s="41" t="s">
        <v>12</v>
      </c>
      <c r="F45" s="120">
        <v>15</v>
      </c>
      <c r="G45" s="88">
        <v>129</v>
      </c>
    </row>
    <row r="46" spans="1:7" x14ac:dyDescent="0.25">
      <c r="A46" s="106">
        <v>1045</v>
      </c>
      <c r="B46" s="33" t="s">
        <v>16</v>
      </c>
      <c r="C46" s="34" t="s">
        <v>18</v>
      </c>
      <c r="D46" s="34" t="s">
        <v>19</v>
      </c>
      <c r="E46" s="35" t="s">
        <v>8</v>
      </c>
      <c r="F46" s="121">
        <v>18</v>
      </c>
      <c r="G46" s="86">
        <v>997</v>
      </c>
    </row>
    <row r="47" spans="1:7" x14ac:dyDescent="0.25">
      <c r="A47" s="106">
        <v>1046</v>
      </c>
      <c r="B47" s="36" t="s">
        <v>16</v>
      </c>
      <c r="C47" s="37" t="s">
        <v>6</v>
      </c>
      <c r="D47" s="37" t="s">
        <v>19</v>
      </c>
      <c r="E47" s="38" t="s">
        <v>10</v>
      </c>
      <c r="F47" s="119">
        <v>20</v>
      </c>
      <c r="G47" s="87">
        <v>1002</v>
      </c>
    </row>
    <row r="48" spans="1:7" x14ac:dyDescent="0.25">
      <c r="A48" s="106">
        <v>1047</v>
      </c>
      <c r="B48" s="36" t="s">
        <v>16</v>
      </c>
      <c r="C48" s="37" t="s">
        <v>9</v>
      </c>
      <c r="D48" s="37" t="s">
        <v>19</v>
      </c>
      <c r="E48" s="38" t="s">
        <v>11</v>
      </c>
      <c r="F48" s="119">
        <v>30</v>
      </c>
      <c r="G48" s="87">
        <v>1009</v>
      </c>
    </row>
    <row r="49" spans="1:7" ht="13.8" thickBot="1" x14ac:dyDescent="0.3">
      <c r="A49" s="107">
        <v>1048</v>
      </c>
      <c r="B49" s="39" t="s">
        <v>16</v>
      </c>
      <c r="C49" s="40" t="s">
        <v>9</v>
      </c>
      <c r="D49" s="40" t="s">
        <v>19</v>
      </c>
      <c r="E49" s="41" t="s">
        <v>12</v>
      </c>
      <c r="F49" s="120">
        <v>45</v>
      </c>
      <c r="G49" s="88">
        <v>456</v>
      </c>
    </row>
  </sheetData>
  <sortState xmlns:xlrd2="http://schemas.microsoft.com/office/spreadsheetml/2017/richdata2" ref="B2:F49">
    <sortCondition ref="B2:B49"/>
  </sortSt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52"/>
  <sheetViews>
    <sheetView workbookViewId="0">
      <selection activeCell="B8" sqref="B8"/>
    </sheetView>
  </sheetViews>
  <sheetFormatPr defaultRowHeight="13.2" x14ac:dyDescent="0.25"/>
  <cols>
    <col min="1" max="2" width="14" customWidth="1"/>
    <col min="3" max="3" width="8.44140625" style="1" bestFit="1" customWidth="1"/>
    <col min="4" max="4" width="12.5546875" bestFit="1" customWidth="1"/>
    <col min="5" max="5" width="31.109375" bestFit="1" customWidth="1"/>
  </cols>
  <sheetData>
    <row r="1" spans="1:9" x14ac:dyDescent="0.25">
      <c r="A1" s="42" t="s">
        <v>20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2"/>
      <c r="B2" s="42" t="s">
        <v>21</v>
      </c>
      <c r="C2" s="42"/>
      <c r="D2" s="42"/>
      <c r="E2" s="42"/>
      <c r="F2" s="42"/>
      <c r="G2" s="42"/>
      <c r="H2" s="42"/>
      <c r="I2" s="42"/>
    </row>
    <row r="3" spans="1:9" ht="13.8" thickBot="1" x14ac:dyDescent="0.3"/>
    <row r="4" spans="1:9" ht="16.2" thickBot="1" x14ac:dyDescent="0.3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9" hidden="1" x14ac:dyDescent="0.25">
      <c r="A5" s="15" t="s">
        <v>5</v>
      </c>
      <c r="B5" s="16" t="s">
        <v>6</v>
      </c>
      <c r="C5" s="16" t="s">
        <v>7</v>
      </c>
      <c r="D5" s="17" t="s">
        <v>8</v>
      </c>
      <c r="E5" s="16">
        <v>236</v>
      </c>
    </row>
    <row r="6" spans="1:9" hidden="1" x14ac:dyDescent="0.25">
      <c r="A6" s="18" t="s">
        <v>5</v>
      </c>
      <c r="B6" s="19" t="s">
        <v>9</v>
      </c>
      <c r="C6" s="19" t="s">
        <v>7</v>
      </c>
      <c r="D6" s="20" t="s">
        <v>10</v>
      </c>
      <c r="E6" s="19">
        <v>456</v>
      </c>
    </row>
    <row r="7" spans="1:9" hidden="1" x14ac:dyDescent="0.25">
      <c r="A7" s="18" t="s">
        <v>5</v>
      </c>
      <c r="B7" s="19" t="s">
        <v>6</v>
      </c>
      <c r="C7" s="19" t="s">
        <v>7</v>
      </c>
      <c r="D7" s="20" t="s">
        <v>11</v>
      </c>
      <c r="E7" s="19">
        <v>159</v>
      </c>
    </row>
    <row r="8" spans="1:9" ht="13.8" hidden="1" thickBot="1" x14ac:dyDescent="0.3">
      <c r="A8" s="21" t="s">
        <v>5</v>
      </c>
      <c r="B8" s="22" t="s">
        <v>6</v>
      </c>
      <c r="C8" s="22" t="s">
        <v>7</v>
      </c>
      <c r="D8" s="23" t="s">
        <v>12</v>
      </c>
      <c r="E8" s="22">
        <v>753</v>
      </c>
    </row>
    <row r="9" spans="1:9" hidden="1" x14ac:dyDescent="0.25">
      <c r="A9" s="15" t="s">
        <v>5</v>
      </c>
      <c r="B9" s="16" t="s">
        <v>6</v>
      </c>
      <c r="C9" s="16" t="s">
        <v>17</v>
      </c>
      <c r="D9" s="17" t="s">
        <v>8</v>
      </c>
      <c r="E9" s="16">
        <v>951</v>
      </c>
    </row>
    <row r="10" spans="1:9" hidden="1" x14ac:dyDescent="0.25">
      <c r="A10" s="18" t="s">
        <v>5</v>
      </c>
      <c r="B10" s="19" t="s">
        <v>6</v>
      </c>
      <c r="C10" s="19" t="s">
        <v>17</v>
      </c>
      <c r="D10" s="20" t="s">
        <v>10</v>
      </c>
      <c r="E10" s="19">
        <v>456</v>
      </c>
    </row>
    <row r="11" spans="1:9" hidden="1" x14ac:dyDescent="0.25">
      <c r="A11" s="18" t="s">
        <v>5</v>
      </c>
      <c r="B11" s="19" t="s">
        <v>18</v>
      </c>
      <c r="C11" s="19" t="s">
        <v>17</v>
      </c>
      <c r="D11" s="20" t="s">
        <v>11</v>
      </c>
      <c r="E11" s="19">
        <v>6654</v>
      </c>
    </row>
    <row r="12" spans="1:9" ht="13.8" hidden="1" thickBot="1" x14ac:dyDescent="0.3">
      <c r="A12" s="21" t="s">
        <v>5</v>
      </c>
      <c r="B12" s="22" t="s">
        <v>6</v>
      </c>
      <c r="C12" s="22" t="s">
        <v>17</v>
      </c>
      <c r="D12" s="23" t="s">
        <v>12</v>
      </c>
      <c r="E12" s="22">
        <v>12</v>
      </c>
    </row>
    <row r="13" spans="1:9" hidden="1" x14ac:dyDescent="0.25">
      <c r="A13" s="15" t="s">
        <v>5</v>
      </c>
      <c r="B13" s="16" t="s">
        <v>18</v>
      </c>
      <c r="C13" s="16" t="s">
        <v>19</v>
      </c>
      <c r="D13" s="17" t="s">
        <v>8</v>
      </c>
      <c r="E13" s="16">
        <v>147</v>
      </c>
    </row>
    <row r="14" spans="1:9" hidden="1" x14ac:dyDescent="0.25">
      <c r="A14" s="18" t="s">
        <v>5</v>
      </c>
      <c r="B14" s="19" t="s">
        <v>6</v>
      </c>
      <c r="C14" s="19" t="s">
        <v>19</v>
      </c>
      <c r="D14" s="20" t="s">
        <v>10</v>
      </c>
      <c r="E14" s="19">
        <v>65</v>
      </c>
    </row>
    <row r="15" spans="1:9" hidden="1" x14ac:dyDescent="0.25">
      <c r="A15" s="18" t="s">
        <v>5</v>
      </c>
      <c r="B15" s="19" t="s">
        <v>9</v>
      </c>
      <c r="C15" s="19" t="s">
        <v>19</v>
      </c>
      <c r="D15" s="20" t="s">
        <v>11</v>
      </c>
      <c r="E15" s="19">
        <v>998</v>
      </c>
    </row>
    <row r="16" spans="1:9" ht="13.8" hidden="1" thickBot="1" x14ac:dyDescent="0.3">
      <c r="A16" s="21" t="s">
        <v>5</v>
      </c>
      <c r="B16" s="22" t="s">
        <v>9</v>
      </c>
      <c r="C16" s="22" t="s">
        <v>19</v>
      </c>
      <c r="D16" s="23" t="s">
        <v>12</v>
      </c>
      <c r="E16" s="22">
        <v>47</v>
      </c>
    </row>
    <row r="17" spans="1:5" hidden="1" x14ac:dyDescent="0.25">
      <c r="A17" s="24" t="s">
        <v>13</v>
      </c>
      <c r="B17" s="25" t="s">
        <v>9</v>
      </c>
      <c r="C17" s="25" t="s">
        <v>7</v>
      </c>
      <c r="D17" s="26" t="s">
        <v>8</v>
      </c>
      <c r="E17" s="25">
        <v>456</v>
      </c>
    </row>
    <row r="18" spans="1:5" hidden="1" x14ac:dyDescent="0.25">
      <c r="A18" s="27" t="s">
        <v>13</v>
      </c>
      <c r="B18" s="28" t="s">
        <v>9</v>
      </c>
      <c r="C18" s="28" t="s">
        <v>7</v>
      </c>
      <c r="D18" s="29" t="s">
        <v>10</v>
      </c>
      <c r="E18" s="28">
        <v>444</v>
      </c>
    </row>
    <row r="19" spans="1:5" hidden="1" x14ac:dyDescent="0.25">
      <c r="A19" s="27" t="s">
        <v>13</v>
      </c>
      <c r="B19" s="28" t="s">
        <v>9</v>
      </c>
      <c r="C19" s="28" t="s">
        <v>7</v>
      </c>
      <c r="D19" s="29" t="s">
        <v>11</v>
      </c>
      <c r="E19" s="28">
        <v>666</v>
      </c>
    </row>
    <row r="20" spans="1:5" ht="13.8" thickBot="1" x14ac:dyDescent="0.3">
      <c r="A20" s="30" t="s">
        <v>13</v>
      </c>
      <c r="B20" s="31" t="s">
        <v>14</v>
      </c>
      <c r="C20" s="31" t="s">
        <v>7</v>
      </c>
      <c r="D20" s="32" t="s">
        <v>12</v>
      </c>
      <c r="E20" s="31">
        <v>481</v>
      </c>
    </row>
    <row r="21" spans="1:5" hidden="1" x14ac:dyDescent="0.25">
      <c r="A21" s="24" t="s">
        <v>13</v>
      </c>
      <c r="B21" s="25" t="s">
        <v>14</v>
      </c>
      <c r="C21" s="25" t="s">
        <v>17</v>
      </c>
      <c r="D21" s="26" t="s">
        <v>8</v>
      </c>
      <c r="E21" s="25">
        <v>954</v>
      </c>
    </row>
    <row r="22" spans="1:5" hidden="1" x14ac:dyDescent="0.25">
      <c r="A22" s="27" t="s">
        <v>13</v>
      </c>
      <c r="B22" s="28" t="s">
        <v>9</v>
      </c>
      <c r="C22" s="28" t="s">
        <v>17</v>
      </c>
      <c r="D22" s="29" t="s">
        <v>10</v>
      </c>
      <c r="E22" s="28">
        <v>4569</v>
      </c>
    </row>
    <row r="23" spans="1:5" hidden="1" x14ac:dyDescent="0.25">
      <c r="A23" s="27" t="s">
        <v>13</v>
      </c>
      <c r="B23" s="28" t="s">
        <v>18</v>
      </c>
      <c r="C23" s="28" t="s">
        <v>17</v>
      </c>
      <c r="D23" s="29" t="s">
        <v>11</v>
      </c>
      <c r="E23" s="28">
        <v>21</v>
      </c>
    </row>
    <row r="24" spans="1:5" ht="13.8" thickBot="1" x14ac:dyDescent="0.3">
      <c r="A24" s="30" t="s">
        <v>13</v>
      </c>
      <c r="B24" s="31" t="s">
        <v>18</v>
      </c>
      <c r="C24" s="31" t="s">
        <v>17</v>
      </c>
      <c r="D24" s="32" t="s">
        <v>12</v>
      </c>
      <c r="E24" s="31">
        <v>225</v>
      </c>
    </row>
    <row r="25" spans="1:5" hidden="1" x14ac:dyDescent="0.25">
      <c r="A25" s="24" t="s">
        <v>13</v>
      </c>
      <c r="B25" s="25" t="s">
        <v>6</v>
      </c>
      <c r="C25" s="25" t="s">
        <v>19</v>
      </c>
      <c r="D25" s="26" t="s">
        <v>8</v>
      </c>
      <c r="E25" s="25">
        <v>369</v>
      </c>
    </row>
    <row r="26" spans="1:5" hidden="1" x14ac:dyDescent="0.25">
      <c r="A26" s="27" t="s">
        <v>13</v>
      </c>
      <c r="B26" s="28" t="s">
        <v>18</v>
      </c>
      <c r="C26" s="28" t="s">
        <v>19</v>
      </c>
      <c r="D26" s="29" t="s">
        <v>10</v>
      </c>
      <c r="E26" s="28">
        <v>852</v>
      </c>
    </row>
    <row r="27" spans="1:5" hidden="1" x14ac:dyDescent="0.25">
      <c r="A27" s="27" t="s">
        <v>13</v>
      </c>
      <c r="B27" s="28" t="s">
        <v>6</v>
      </c>
      <c r="C27" s="28" t="s">
        <v>19</v>
      </c>
      <c r="D27" s="29" t="s">
        <v>11</v>
      </c>
      <c r="E27" s="28">
        <v>179</v>
      </c>
    </row>
    <row r="28" spans="1:5" ht="13.8" thickBot="1" x14ac:dyDescent="0.3">
      <c r="A28" s="30" t="s">
        <v>13</v>
      </c>
      <c r="B28" s="31" t="s">
        <v>14</v>
      </c>
      <c r="C28" s="31" t="s">
        <v>19</v>
      </c>
      <c r="D28" s="32" t="s">
        <v>12</v>
      </c>
      <c r="E28" s="31">
        <v>564</v>
      </c>
    </row>
    <row r="29" spans="1:5" hidden="1" x14ac:dyDescent="0.25">
      <c r="A29" s="6" t="s">
        <v>15</v>
      </c>
      <c r="B29" s="7" t="s">
        <v>14</v>
      </c>
      <c r="C29" s="7" t="s">
        <v>7</v>
      </c>
      <c r="D29" s="8" t="s">
        <v>8</v>
      </c>
      <c r="E29" s="7">
        <v>963</v>
      </c>
    </row>
    <row r="30" spans="1:5" hidden="1" x14ac:dyDescent="0.25">
      <c r="A30" s="9" t="s">
        <v>15</v>
      </c>
      <c r="B30" s="10" t="s">
        <v>6</v>
      </c>
      <c r="C30" s="10" t="s">
        <v>7</v>
      </c>
      <c r="D30" s="11" t="s">
        <v>10</v>
      </c>
      <c r="E30" s="10">
        <v>75</v>
      </c>
    </row>
    <row r="31" spans="1:5" hidden="1" x14ac:dyDescent="0.25">
      <c r="A31" s="9" t="s">
        <v>15</v>
      </c>
      <c r="B31" s="10" t="s">
        <v>6</v>
      </c>
      <c r="C31" s="10" t="s">
        <v>7</v>
      </c>
      <c r="D31" s="11" t="s">
        <v>11</v>
      </c>
      <c r="E31" s="10">
        <v>156</v>
      </c>
    </row>
    <row r="32" spans="1:5" ht="13.8" hidden="1" thickBot="1" x14ac:dyDescent="0.3">
      <c r="A32" s="12" t="s">
        <v>15</v>
      </c>
      <c r="B32" s="13" t="s">
        <v>6</v>
      </c>
      <c r="C32" s="13" t="s">
        <v>7</v>
      </c>
      <c r="D32" s="14" t="s">
        <v>12</v>
      </c>
      <c r="E32" s="13">
        <v>332</v>
      </c>
    </row>
    <row r="33" spans="1:5" hidden="1" x14ac:dyDescent="0.25">
      <c r="A33" s="6" t="s">
        <v>15</v>
      </c>
      <c r="B33" s="7" t="s">
        <v>6</v>
      </c>
      <c r="C33" s="7" t="s">
        <v>17</v>
      </c>
      <c r="D33" s="8" t="s">
        <v>8</v>
      </c>
      <c r="E33" s="7">
        <v>147</v>
      </c>
    </row>
    <row r="34" spans="1:5" hidden="1" x14ac:dyDescent="0.25">
      <c r="A34" s="9" t="s">
        <v>15</v>
      </c>
      <c r="B34" s="10" t="s">
        <v>9</v>
      </c>
      <c r="C34" s="10" t="s">
        <v>17</v>
      </c>
      <c r="D34" s="11" t="s">
        <v>10</v>
      </c>
      <c r="E34" s="10">
        <v>963</v>
      </c>
    </row>
    <row r="35" spans="1:5" hidden="1" x14ac:dyDescent="0.25">
      <c r="A35" s="9" t="s">
        <v>15</v>
      </c>
      <c r="B35" s="10" t="s">
        <v>9</v>
      </c>
      <c r="C35" s="10" t="s">
        <v>17</v>
      </c>
      <c r="D35" s="11" t="s">
        <v>11</v>
      </c>
      <c r="E35" s="10">
        <v>456</v>
      </c>
    </row>
    <row r="36" spans="1:5" ht="13.8" hidden="1" thickBot="1" x14ac:dyDescent="0.3">
      <c r="A36" s="12" t="s">
        <v>15</v>
      </c>
      <c r="B36" s="13" t="s">
        <v>14</v>
      </c>
      <c r="C36" s="13" t="s">
        <v>17</v>
      </c>
      <c r="D36" s="14" t="s">
        <v>12</v>
      </c>
      <c r="E36" s="13">
        <v>852</v>
      </c>
    </row>
    <row r="37" spans="1:5" hidden="1" x14ac:dyDescent="0.25">
      <c r="A37" s="6" t="s">
        <v>15</v>
      </c>
      <c r="B37" s="7" t="s">
        <v>14</v>
      </c>
      <c r="C37" s="7" t="s">
        <v>19</v>
      </c>
      <c r="D37" s="8" t="s">
        <v>8</v>
      </c>
      <c r="E37" s="7">
        <v>897</v>
      </c>
    </row>
    <row r="38" spans="1:5" hidden="1" x14ac:dyDescent="0.25">
      <c r="A38" s="9" t="s">
        <v>15</v>
      </c>
      <c r="B38" s="10" t="s">
        <v>9</v>
      </c>
      <c r="C38" s="10" t="s">
        <v>19</v>
      </c>
      <c r="D38" s="11" t="s">
        <v>10</v>
      </c>
      <c r="E38" s="10">
        <v>213</v>
      </c>
    </row>
    <row r="39" spans="1:5" hidden="1" x14ac:dyDescent="0.25">
      <c r="A39" s="9" t="s">
        <v>15</v>
      </c>
      <c r="B39" s="10" t="s">
        <v>9</v>
      </c>
      <c r="C39" s="10" t="s">
        <v>19</v>
      </c>
      <c r="D39" s="11" t="s">
        <v>11</v>
      </c>
      <c r="E39" s="10">
        <v>213</v>
      </c>
    </row>
    <row r="40" spans="1:5" ht="13.8" hidden="1" thickBot="1" x14ac:dyDescent="0.3">
      <c r="A40" s="12" t="s">
        <v>15</v>
      </c>
      <c r="B40" s="13" t="s">
        <v>18</v>
      </c>
      <c r="C40" s="13" t="s">
        <v>19</v>
      </c>
      <c r="D40" s="14" t="s">
        <v>12</v>
      </c>
      <c r="E40" s="13">
        <v>584</v>
      </c>
    </row>
    <row r="41" spans="1:5" hidden="1" x14ac:dyDescent="0.25">
      <c r="A41" s="33" t="s">
        <v>16</v>
      </c>
      <c r="B41" s="34" t="s">
        <v>9</v>
      </c>
      <c r="C41" s="34" t="s">
        <v>7</v>
      </c>
      <c r="D41" s="35" t="s">
        <v>8</v>
      </c>
      <c r="E41" s="34">
        <v>445</v>
      </c>
    </row>
    <row r="42" spans="1:5" hidden="1" x14ac:dyDescent="0.25">
      <c r="A42" s="36" t="s">
        <v>16</v>
      </c>
      <c r="B42" s="37" t="s">
        <v>9</v>
      </c>
      <c r="C42" s="37" t="s">
        <v>7</v>
      </c>
      <c r="D42" s="38" t="s">
        <v>10</v>
      </c>
      <c r="E42" s="37">
        <v>698</v>
      </c>
    </row>
    <row r="43" spans="1:5" hidden="1" x14ac:dyDescent="0.25">
      <c r="A43" s="36" t="s">
        <v>16</v>
      </c>
      <c r="B43" s="37" t="s">
        <v>14</v>
      </c>
      <c r="C43" s="37" t="s">
        <v>7</v>
      </c>
      <c r="D43" s="38" t="s">
        <v>11</v>
      </c>
      <c r="E43" s="37">
        <v>226</v>
      </c>
    </row>
    <row r="44" spans="1:5" ht="13.8" hidden="1" thickBot="1" x14ac:dyDescent="0.3">
      <c r="A44" s="39" t="s">
        <v>16</v>
      </c>
      <c r="B44" s="40" t="s">
        <v>9</v>
      </c>
      <c r="C44" s="40" t="s">
        <v>7</v>
      </c>
      <c r="D44" s="41" t="s">
        <v>12</v>
      </c>
      <c r="E44" s="40">
        <v>777</v>
      </c>
    </row>
    <row r="45" spans="1:5" hidden="1" x14ac:dyDescent="0.25">
      <c r="A45" s="33" t="s">
        <v>16</v>
      </c>
      <c r="B45" s="34" t="s">
        <v>14</v>
      </c>
      <c r="C45" s="34" t="s">
        <v>17</v>
      </c>
      <c r="D45" s="35" t="s">
        <v>8</v>
      </c>
      <c r="E45" s="34">
        <v>654</v>
      </c>
    </row>
    <row r="46" spans="1:5" hidden="1" x14ac:dyDescent="0.25">
      <c r="A46" s="36" t="s">
        <v>16</v>
      </c>
      <c r="B46" s="37" t="s">
        <v>14</v>
      </c>
      <c r="C46" s="37" t="s">
        <v>17</v>
      </c>
      <c r="D46" s="38" t="s">
        <v>10</v>
      </c>
      <c r="E46" s="37">
        <v>753</v>
      </c>
    </row>
    <row r="47" spans="1:5" hidden="1" x14ac:dyDescent="0.25">
      <c r="A47" s="36" t="s">
        <v>16</v>
      </c>
      <c r="B47" s="37" t="s">
        <v>9</v>
      </c>
      <c r="C47" s="37" t="s">
        <v>17</v>
      </c>
      <c r="D47" s="38" t="s">
        <v>11</v>
      </c>
      <c r="E47" s="37">
        <v>357</v>
      </c>
    </row>
    <row r="48" spans="1:5" ht="13.8" hidden="1" thickBot="1" x14ac:dyDescent="0.3">
      <c r="A48" s="39" t="s">
        <v>16</v>
      </c>
      <c r="B48" s="40" t="s">
        <v>6</v>
      </c>
      <c r="C48" s="40" t="s">
        <v>17</v>
      </c>
      <c r="D48" s="41" t="s">
        <v>12</v>
      </c>
      <c r="E48" s="40">
        <v>129</v>
      </c>
    </row>
    <row r="49" spans="1:5" hidden="1" x14ac:dyDescent="0.25">
      <c r="A49" s="33" t="s">
        <v>16</v>
      </c>
      <c r="B49" s="34" t="s">
        <v>18</v>
      </c>
      <c r="C49" s="34" t="s">
        <v>19</v>
      </c>
      <c r="D49" s="35" t="s">
        <v>8</v>
      </c>
      <c r="E49" s="34">
        <v>997</v>
      </c>
    </row>
    <row r="50" spans="1:5" hidden="1" x14ac:dyDescent="0.25">
      <c r="A50" s="36" t="s">
        <v>16</v>
      </c>
      <c r="B50" s="37" t="s">
        <v>6</v>
      </c>
      <c r="C50" s="37" t="s">
        <v>19</v>
      </c>
      <c r="D50" s="38" t="s">
        <v>10</v>
      </c>
      <c r="E50" s="37">
        <v>1002</v>
      </c>
    </row>
    <row r="51" spans="1:5" hidden="1" x14ac:dyDescent="0.25">
      <c r="A51" s="36" t="s">
        <v>16</v>
      </c>
      <c r="B51" s="37" t="s">
        <v>9</v>
      </c>
      <c r="C51" s="37" t="s">
        <v>19</v>
      </c>
      <c r="D51" s="38" t="s">
        <v>11</v>
      </c>
      <c r="E51" s="37">
        <v>1009</v>
      </c>
    </row>
    <row r="52" spans="1:5" ht="13.8" hidden="1" thickBot="1" x14ac:dyDescent="0.3">
      <c r="A52" s="39" t="s">
        <v>16</v>
      </c>
      <c r="B52" s="40" t="s">
        <v>9</v>
      </c>
      <c r="C52" s="40" t="s">
        <v>19</v>
      </c>
      <c r="D52" s="41" t="s">
        <v>12</v>
      </c>
      <c r="E52" s="40">
        <v>456</v>
      </c>
    </row>
  </sheetData>
  <autoFilter ref="A4:E52" xr:uid="{1CB329DB-AE52-4133-9E25-1BF8668B419D}">
    <filterColumn colId="0">
      <filters>
        <filter val="Продукт Б"/>
      </filters>
    </filterColumn>
    <filterColumn colId="1">
      <filters>
        <filter val="Илиев"/>
        <filter val="Петров"/>
      </filters>
    </filterColumn>
    <filterColumn colId="3">
      <filters>
        <filter val="4-та седмица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2"/>
  <sheetViews>
    <sheetView workbookViewId="0">
      <selection activeCell="E58" sqref="E58"/>
    </sheetView>
  </sheetViews>
  <sheetFormatPr defaultRowHeight="13.2" x14ac:dyDescent="0.25"/>
  <cols>
    <col min="1" max="2" width="14" customWidth="1"/>
    <col min="3" max="3" width="8.44140625" style="1" bestFit="1" customWidth="1"/>
    <col min="4" max="4" width="12.5546875" bestFit="1" customWidth="1"/>
    <col min="5" max="5" width="31.109375" bestFit="1" customWidth="1"/>
  </cols>
  <sheetData>
    <row r="1" spans="1:9" x14ac:dyDescent="0.25">
      <c r="A1" s="42" t="s">
        <v>20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2"/>
      <c r="B2" s="42" t="s">
        <v>22</v>
      </c>
      <c r="C2" s="42"/>
      <c r="D2" s="42"/>
      <c r="E2" s="42"/>
      <c r="F2" s="42"/>
      <c r="G2" s="42"/>
      <c r="H2" s="42"/>
      <c r="I2" s="42"/>
    </row>
    <row r="3" spans="1:9" ht="13.8" thickBot="1" x14ac:dyDescent="0.3"/>
    <row r="4" spans="1:9" ht="16.2" thickBot="1" x14ac:dyDescent="0.3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9" hidden="1" x14ac:dyDescent="0.25">
      <c r="A5" s="15" t="s">
        <v>5</v>
      </c>
      <c r="B5" s="16" t="s">
        <v>6</v>
      </c>
      <c r="C5" s="16" t="s">
        <v>7</v>
      </c>
      <c r="D5" s="17" t="s">
        <v>8</v>
      </c>
      <c r="E5" s="16">
        <v>236</v>
      </c>
    </row>
    <row r="6" spans="1:9" hidden="1" x14ac:dyDescent="0.25">
      <c r="A6" s="18" t="s">
        <v>5</v>
      </c>
      <c r="B6" s="19" t="s">
        <v>9</v>
      </c>
      <c r="C6" s="19" t="s">
        <v>7</v>
      </c>
      <c r="D6" s="20" t="s">
        <v>10</v>
      </c>
      <c r="E6" s="19">
        <v>456</v>
      </c>
    </row>
    <row r="7" spans="1:9" hidden="1" x14ac:dyDescent="0.25">
      <c r="A7" s="18" t="s">
        <v>5</v>
      </c>
      <c r="B7" s="19" t="s">
        <v>6</v>
      </c>
      <c r="C7" s="19" t="s">
        <v>7</v>
      </c>
      <c r="D7" s="20" t="s">
        <v>11</v>
      </c>
      <c r="E7" s="19">
        <v>159</v>
      </c>
    </row>
    <row r="8" spans="1:9" ht="13.8" hidden="1" thickBot="1" x14ac:dyDescent="0.3">
      <c r="A8" s="21" t="s">
        <v>5</v>
      </c>
      <c r="B8" s="22" t="s">
        <v>6</v>
      </c>
      <c r="C8" s="22" t="s">
        <v>7</v>
      </c>
      <c r="D8" s="23" t="s">
        <v>12</v>
      </c>
      <c r="E8" s="22">
        <v>753</v>
      </c>
    </row>
    <row r="9" spans="1:9" hidden="1" x14ac:dyDescent="0.25">
      <c r="A9" s="15" t="s">
        <v>5</v>
      </c>
      <c r="B9" s="16" t="s">
        <v>6</v>
      </c>
      <c r="C9" s="16" t="s">
        <v>17</v>
      </c>
      <c r="D9" s="17" t="s">
        <v>8</v>
      </c>
      <c r="E9" s="16">
        <v>951</v>
      </c>
    </row>
    <row r="10" spans="1:9" hidden="1" x14ac:dyDescent="0.25">
      <c r="A10" s="18" t="s">
        <v>5</v>
      </c>
      <c r="B10" s="19" t="s">
        <v>6</v>
      </c>
      <c r="C10" s="19" t="s">
        <v>17</v>
      </c>
      <c r="D10" s="20" t="s">
        <v>10</v>
      </c>
      <c r="E10" s="19">
        <v>456</v>
      </c>
    </row>
    <row r="11" spans="1:9" hidden="1" x14ac:dyDescent="0.25">
      <c r="A11" s="18" t="s">
        <v>5</v>
      </c>
      <c r="B11" s="19" t="s">
        <v>18</v>
      </c>
      <c r="C11" s="19" t="s">
        <v>17</v>
      </c>
      <c r="D11" s="20" t="s">
        <v>11</v>
      </c>
      <c r="E11" s="19">
        <v>6654</v>
      </c>
    </row>
    <row r="12" spans="1:9" ht="13.8" hidden="1" thickBot="1" x14ac:dyDescent="0.3">
      <c r="A12" s="21" t="s">
        <v>5</v>
      </c>
      <c r="B12" s="22" t="s">
        <v>6</v>
      </c>
      <c r="C12" s="22" t="s">
        <v>17</v>
      </c>
      <c r="D12" s="23" t="s">
        <v>12</v>
      </c>
      <c r="E12" s="22">
        <v>12</v>
      </c>
    </row>
    <row r="13" spans="1:9" hidden="1" x14ac:dyDescent="0.25">
      <c r="A13" s="15" t="s">
        <v>5</v>
      </c>
      <c r="B13" s="16" t="s">
        <v>18</v>
      </c>
      <c r="C13" s="16" t="s">
        <v>19</v>
      </c>
      <c r="D13" s="17" t="s">
        <v>8</v>
      </c>
      <c r="E13" s="16">
        <v>147</v>
      </c>
    </row>
    <row r="14" spans="1:9" hidden="1" x14ac:dyDescent="0.25">
      <c r="A14" s="18" t="s">
        <v>5</v>
      </c>
      <c r="B14" s="19" t="s">
        <v>6</v>
      </c>
      <c r="C14" s="19" t="s">
        <v>19</v>
      </c>
      <c r="D14" s="20" t="s">
        <v>10</v>
      </c>
      <c r="E14" s="19">
        <v>65</v>
      </c>
    </row>
    <row r="15" spans="1:9" x14ac:dyDescent="0.25">
      <c r="A15" s="18" t="s">
        <v>5</v>
      </c>
      <c r="B15" s="19" t="s">
        <v>9</v>
      </c>
      <c r="C15" s="19" t="s">
        <v>19</v>
      </c>
      <c r="D15" s="20" t="s">
        <v>11</v>
      </c>
      <c r="E15" s="19">
        <v>998</v>
      </c>
    </row>
    <row r="16" spans="1:9" ht="13.8" hidden="1" thickBot="1" x14ac:dyDescent="0.3">
      <c r="A16" s="21" t="s">
        <v>5</v>
      </c>
      <c r="B16" s="22" t="s">
        <v>9</v>
      </c>
      <c r="C16" s="22" t="s">
        <v>19</v>
      </c>
      <c r="D16" s="23" t="s">
        <v>12</v>
      </c>
      <c r="E16" s="22">
        <v>47</v>
      </c>
    </row>
    <row r="17" spans="1:5" hidden="1" x14ac:dyDescent="0.25">
      <c r="A17" s="24" t="s">
        <v>13</v>
      </c>
      <c r="B17" s="25" t="s">
        <v>9</v>
      </c>
      <c r="C17" s="25" t="s">
        <v>7</v>
      </c>
      <c r="D17" s="26" t="s">
        <v>8</v>
      </c>
      <c r="E17" s="25">
        <v>456</v>
      </c>
    </row>
    <row r="18" spans="1:5" hidden="1" x14ac:dyDescent="0.25">
      <c r="A18" s="27" t="s">
        <v>13</v>
      </c>
      <c r="B18" s="28" t="s">
        <v>9</v>
      </c>
      <c r="C18" s="28" t="s">
        <v>7</v>
      </c>
      <c r="D18" s="29" t="s">
        <v>10</v>
      </c>
      <c r="E18" s="28">
        <v>444</v>
      </c>
    </row>
    <row r="19" spans="1:5" hidden="1" x14ac:dyDescent="0.25">
      <c r="A19" s="27" t="s">
        <v>13</v>
      </c>
      <c r="B19" s="28" t="s">
        <v>9</v>
      </c>
      <c r="C19" s="28" t="s">
        <v>7</v>
      </c>
      <c r="D19" s="29" t="s">
        <v>11</v>
      </c>
      <c r="E19" s="28">
        <v>666</v>
      </c>
    </row>
    <row r="20" spans="1:5" ht="13.8" hidden="1" thickBot="1" x14ac:dyDescent="0.3">
      <c r="A20" s="30" t="s">
        <v>13</v>
      </c>
      <c r="B20" s="31" t="s">
        <v>14</v>
      </c>
      <c r="C20" s="31" t="s">
        <v>7</v>
      </c>
      <c r="D20" s="32" t="s">
        <v>12</v>
      </c>
      <c r="E20" s="31">
        <v>481</v>
      </c>
    </row>
    <row r="21" spans="1:5" hidden="1" x14ac:dyDescent="0.25">
      <c r="A21" s="24" t="s">
        <v>13</v>
      </c>
      <c r="B21" s="25" t="s">
        <v>14</v>
      </c>
      <c r="C21" s="25" t="s">
        <v>17</v>
      </c>
      <c r="D21" s="26" t="s">
        <v>8</v>
      </c>
      <c r="E21" s="25">
        <v>954</v>
      </c>
    </row>
    <row r="22" spans="1:5" x14ac:dyDescent="0.25">
      <c r="A22" s="27" t="s">
        <v>13</v>
      </c>
      <c r="B22" s="28" t="s">
        <v>9</v>
      </c>
      <c r="C22" s="28" t="s">
        <v>17</v>
      </c>
      <c r="D22" s="29" t="s">
        <v>10</v>
      </c>
      <c r="E22" s="28">
        <v>4569</v>
      </c>
    </row>
    <row r="23" spans="1:5" hidden="1" x14ac:dyDescent="0.25">
      <c r="A23" s="27" t="s">
        <v>13</v>
      </c>
      <c r="B23" s="28" t="s">
        <v>18</v>
      </c>
      <c r="C23" s="28" t="s">
        <v>17</v>
      </c>
      <c r="D23" s="29" t="s">
        <v>11</v>
      </c>
      <c r="E23" s="28">
        <v>21</v>
      </c>
    </row>
    <row r="24" spans="1:5" ht="13.8" hidden="1" thickBot="1" x14ac:dyDescent="0.3">
      <c r="A24" s="30" t="s">
        <v>13</v>
      </c>
      <c r="B24" s="31" t="s">
        <v>18</v>
      </c>
      <c r="C24" s="31" t="s">
        <v>17</v>
      </c>
      <c r="D24" s="32" t="s">
        <v>12</v>
      </c>
      <c r="E24" s="31">
        <v>225</v>
      </c>
    </row>
    <row r="25" spans="1:5" hidden="1" x14ac:dyDescent="0.25">
      <c r="A25" s="24" t="s">
        <v>13</v>
      </c>
      <c r="B25" s="25" t="s">
        <v>6</v>
      </c>
      <c r="C25" s="25" t="s">
        <v>19</v>
      </c>
      <c r="D25" s="26" t="s">
        <v>8</v>
      </c>
      <c r="E25" s="25">
        <v>369</v>
      </c>
    </row>
    <row r="26" spans="1:5" hidden="1" x14ac:dyDescent="0.25">
      <c r="A26" s="27" t="s">
        <v>13</v>
      </c>
      <c r="B26" s="28" t="s">
        <v>18</v>
      </c>
      <c r="C26" s="28" t="s">
        <v>19</v>
      </c>
      <c r="D26" s="29" t="s">
        <v>10</v>
      </c>
      <c r="E26" s="28">
        <v>852</v>
      </c>
    </row>
    <row r="27" spans="1:5" hidden="1" x14ac:dyDescent="0.25">
      <c r="A27" s="27" t="s">
        <v>13</v>
      </c>
      <c r="B27" s="28" t="s">
        <v>6</v>
      </c>
      <c r="C27" s="28" t="s">
        <v>19</v>
      </c>
      <c r="D27" s="29" t="s">
        <v>11</v>
      </c>
      <c r="E27" s="28">
        <v>179</v>
      </c>
    </row>
    <row r="28" spans="1:5" ht="13.8" hidden="1" thickBot="1" x14ac:dyDescent="0.3">
      <c r="A28" s="30" t="s">
        <v>13</v>
      </c>
      <c r="B28" s="31" t="s">
        <v>14</v>
      </c>
      <c r="C28" s="31" t="s">
        <v>19</v>
      </c>
      <c r="D28" s="32" t="s">
        <v>12</v>
      </c>
      <c r="E28" s="31">
        <v>564</v>
      </c>
    </row>
    <row r="29" spans="1:5" hidden="1" x14ac:dyDescent="0.25">
      <c r="A29" s="6" t="s">
        <v>15</v>
      </c>
      <c r="B29" s="7" t="s">
        <v>14</v>
      </c>
      <c r="C29" s="7" t="s">
        <v>7</v>
      </c>
      <c r="D29" s="8" t="s">
        <v>8</v>
      </c>
      <c r="E29" s="7">
        <v>963</v>
      </c>
    </row>
    <row r="30" spans="1:5" hidden="1" x14ac:dyDescent="0.25">
      <c r="A30" s="9" t="s">
        <v>15</v>
      </c>
      <c r="B30" s="10" t="s">
        <v>6</v>
      </c>
      <c r="C30" s="10" t="s">
        <v>7</v>
      </c>
      <c r="D30" s="11" t="s">
        <v>10</v>
      </c>
      <c r="E30" s="10">
        <v>75</v>
      </c>
    </row>
    <row r="31" spans="1:5" hidden="1" x14ac:dyDescent="0.25">
      <c r="A31" s="9" t="s">
        <v>15</v>
      </c>
      <c r="B31" s="10" t="s">
        <v>6</v>
      </c>
      <c r="C31" s="10" t="s">
        <v>7</v>
      </c>
      <c r="D31" s="11" t="s">
        <v>11</v>
      </c>
      <c r="E31" s="10">
        <v>156</v>
      </c>
    </row>
    <row r="32" spans="1:5" ht="13.8" hidden="1" thickBot="1" x14ac:dyDescent="0.3">
      <c r="A32" s="12" t="s">
        <v>15</v>
      </c>
      <c r="B32" s="13" t="s">
        <v>6</v>
      </c>
      <c r="C32" s="13" t="s">
        <v>7</v>
      </c>
      <c r="D32" s="14" t="s">
        <v>12</v>
      </c>
      <c r="E32" s="13">
        <v>332</v>
      </c>
    </row>
    <row r="33" spans="1:5" hidden="1" x14ac:dyDescent="0.25">
      <c r="A33" s="6" t="s">
        <v>15</v>
      </c>
      <c r="B33" s="7" t="s">
        <v>6</v>
      </c>
      <c r="C33" s="7" t="s">
        <v>17</v>
      </c>
      <c r="D33" s="8" t="s">
        <v>8</v>
      </c>
      <c r="E33" s="7">
        <v>147</v>
      </c>
    </row>
    <row r="34" spans="1:5" x14ac:dyDescent="0.25">
      <c r="A34" s="9" t="s">
        <v>15</v>
      </c>
      <c r="B34" s="10" t="s">
        <v>9</v>
      </c>
      <c r="C34" s="10" t="s">
        <v>17</v>
      </c>
      <c r="D34" s="11" t="s">
        <v>10</v>
      </c>
      <c r="E34" s="10">
        <v>963</v>
      </c>
    </row>
    <row r="35" spans="1:5" hidden="1" x14ac:dyDescent="0.25">
      <c r="A35" s="9" t="s">
        <v>15</v>
      </c>
      <c r="B35" s="10" t="s">
        <v>9</v>
      </c>
      <c r="C35" s="10" t="s">
        <v>17</v>
      </c>
      <c r="D35" s="11" t="s">
        <v>11</v>
      </c>
      <c r="E35" s="10">
        <v>456</v>
      </c>
    </row>
    <row r="36" spans="1:5" ht="13.8" hidden="1" thickBot="1" x14ac:dyDescent="0.3">
      <c r="A36" s="12" t="s">
        <v>15</v>
      </c>
      <c r="B36" s="13" t="s">
        <v>14</v>
      </c>
      <c r="C36" s="13" t="s">
        <v>17</v>
      </c>
      <c r="D36" s="14" t="s">
        <v>12</v>
      </c>
      <c r="E36" s="13">
        <v>852</v>
      </c>
    </row>
    <row r="37" spans="1:5" hidden="1" x14ac:dyDescent="0.25">
      <c r="A37" s="6" t="s">
        <v>15</v>
      </c>
      <c r="B37" s="7" t="s">
        <v>14</v>
      </c>
      <c r="C37" s="7" t="s">
        <v>19</v>
      </c>
      <c r="D37" s="8" t="s">
        <v>8</v>
      </c>
      <c r="E37" s="7">
        <v>897</v>
      </c>
    </row>
    <row r="38" spans="1:5" hidden="1" x14ac:dyDescent="0.25">
      <c r="A38" s="9" t="s">
        <v>15</v>
      </c>
      <c r="B38" s="10" t="s">
        <v>9</v>
      </c>
      <c r="C38" s="10" t="s">
        <v>19</v>
      </c>
      <c r="D38" s="11" t="s">
        <v>10</v>
      </c>
      <c r="E38" s="10">
        <v>213</v>
      </c>
    </row>
    <row r="39" spans="1:5" ht="13.8" hidden="1" thickBot="1" x14ac:dyDescent="0.3">
      <c r="A39" s="9" t="s">
        <v>15</v>
      </c>
      <c r="B39" s="10" t="s">
        <v>9</v>
      </c>
      <c r="C39" s="10" t="s">
        <v>19</v>
      </c>
      <c r="D39" s="11" t="s">
        <v>11</v>
      </c>
      <c r="E39" s="10">
        <v>213</v>
      </c>
    </row>
    <row r="40" spans="1:5" ht="13.8" hidden="1" thickBot="1" x14ac:dyDescent="0.3">
      <c r="A40" s="12" t="s">
        <v>15</v>
      </c>
      <c r="B40" s="13" t="s">
        <v>18</v>
      </c>
      <c r="C40" s="13" t="s">
        <v>19</v>
      </c>
      <c r="D40" s="14" t="s">
        <v>12</v>
      </c>
      <c r="E40" s="13">
        <v>584</v>
      </c>
    </row>
    <row r="41" spans="1:5" hidden="1" x14ac:dyDescent="0.25">
      <c r="A41" s="33" t="s">
        <v>16</v>
      </c>
      <c r="B41" s="34" t="s">
        <v>9</v>
      </c>
      <c r="C41" s="34" t="s">
        <v>7</v>
      </c>
      <c r="D41" s="35" t="s">
        <v>8</v>
      </c>
      <c r="E41" s="34">
        <v>445</v>
      </c>
    </row>
    <row r="42" spans="1:5" hidden="1" x14ac:dyDescent="0.25">
      <c r="A42" s="36" t="s">
        <v>16</v>
      </c>
      <c r="B42" s="37" t="s">
        <v>9</v>
      </c>
      <c r="C42" s="37" t="s">
        <v>7</v>
      </c>
      <c r="D42" s="38" t="s">
        <v>10</v>
      </c>
      <c r="E42" s="37">
        <v>698</v>
      </c>
    </row>
    <row r="43" spans="1:5" hidden="1" x14ac:dyDescent="0.25">
      <c r="A43" s="36" t="s">
        <v>16</v>
      </c>
      <c r="B43" s="37" t="s">
        <v>14</v>
      </c>
      <c r="C43" s="37" t="s">
        <v>7</v>
      </c>
      <c r="D43" s="38" t="s">
        <v>11</v>
      </c>
      <c r="E43" s="37">
        <v>226</v>
      </c>
    </row>
    <row r="44" spans="1:5" ht="13.8" thickBot="1" x14ac:dyDescent="0.3">
      <c r="A44" s="39" t="s">
        <v>16</v>
      </c>
      <c r="B44" s="40" t="s">
        <v>9</v>
      </c>
      <c r="C44" s="40" t="s">
        <v>7</v>
      </c>
      <c r="D44" s="41" t="s">
        <v>12</v>
      </c>
      <c r="E44" s="40">
        <v>777</v>
      </c>
    </row>
    <row r="45" spans="1:5" hidden="1" x14ac:dyDescent="0.25">
      <c r="A45" s="33" t="s">
        <v>16</v>
      </c>
      <c r="B45" s="34" t="s">
        <v>14</v>
      </c>
      <c r="C45" s="34" t="s">
        <v>17</v>
      </c>
      <c r="D45" s="35" t="s">
        <v>8</v>
      </c>
      <c r="E45" s="34">
        <v>654</v>
      </c>
    </row>
    <row r="46" spans="1:5" hidden="1" x14ac:dyDescent="0.25">
      <c r="A46" s="36" t="s">
        <v>16</v>
      </c>
      <c r="B46" s="37" t="s">
        <v>14</v>
      </c>
      <c r="C46" s="37" t="s">
        <v>17</v>
      </c>
      <c r="D46" s="38" t="s">
        <v>10</v>
      </c>
      <c r="E46" s="37">
        <v>753</v>
      </c>
    </row>
    <row r="47" spans="1:5" hidden="1" x14ac:dyDescent="0.25">
      <c r="A47" s="36" t="s">
        <v>16</v>
      </c>
      <c r="B47" s="37" t="s">
        <v>9</v>
      </c>
      <c r="C47" s="37" t="s">
        <v>17</v>
      </c>
      <c r="D47" s="38" t="s">
        <v>11</v>
      </c>
      <c r="E47" s="37">
        <v>357</v>
      </c>
    </row>
    <row r="48" spans="1:5" ht="13.8" hidden="1" thickBot="1" x14ac:dyDescent="0.3">
      <c r="A48" s="39" t="s">
        <v>16</v>
      </c>
      <c r="B48" s="40" t="s">
        <v>6</v>
      </c>
      <c r="C48" s="40" t="s">
        <v>17</v>
      </c>
      <c r="D48" s="41" t="s">
        <v>12</v>
      </c>
      <c r="E48" s="40">
        <v>129</v>
      </c>
    </row>
    <row r="49" spans="1:5" hidden="1" x14ac:dyDescent="0.25">
      <c r="A49" s="33" t="s">
        <v>16</v>
      </c>
      <c r="B49" s="34" t="s">
        <v>18</v>
      </c>
      <c r="C49" s="34" t="s">
        <v>19</v>
      </c>
      <c r="D49" s="35" t="s">
        <v>8</v>
      </c>
      <c r="E49" s="34">
        <v>997</v>
      </c>
    </row>
    <row r="50" spans="1:5" hidden="1" x14ac:dyDescent="0.25">
      <c r="A50" s="36" t="s">
        <v>16</v>
      </c>
      <c r="B50" s="37" t="s">
        <v>6</v>
      </c>
      <c r="C50" s="37" t="s">
        <v>19</v>
      </c>
      <c r="D50" s="38" t="s">
        <v>10</v>
      </c>
      <c r="E50" s="37">
        <v>1002</v>
      </c>
    </row>
    <row r="51" spans="1:5" x14ac:dyDescent="0.25">
      <c r="A51" s="36" t="s">
        <v>16</v>
      </c>
      <c r="B51" s="37" t="s">
        <v>9</v>
      </c>
      <c r="C51" s="37" t="s">
        <v>19</v>
      </c>
      <c r="D51" s="38" t="s">
        <v>11</v>
      </c>
      <c r="E51" s="37">
        <v>1009</v>
      </c>
    </row>
    <row r="52" spans="1:5" ht="13.8" hidden="1" thickBot="1" x14ac:dyDescent="0.3">
      <c r="A52" s="39" t="s">
        <v>16</v>
      </c>
      <c r="B52" s="40" t="s">
        <v>9</v>
      </c>
      <c r="C52" s="40" t="s">
        <v>19</v>
      </c>
      <c r="D52" s="41" t="s">
        <v>12</v>
      </c>
      <c r="E52" s="40">
        <v>456</v>
      </c>
    </row>
  </sheetData>
  <autoFilter ref="A4:E52" xr:uid="{DDEC5496-826B-4180-8A3C-5CD372464564}">
    <filterColumn colId="1">
      <filters>
        <filter val="Велев"/>
      </filters>
    </filterColumn>
    <filterColumn colId="4">
      <customFilters>
        <customFilter operator="greaterThanOrEqual" val="750"/>
      </customFilters>
    </filterColumn>
  </autoFilter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5"/>
  <sheetViews>
    <sheetView workbookViewId="0">
      <selection activeCell="A7" sqref="A7:E7"/>
    </sheetView>
  </sheetViews>
  <sheetFormatPr defaultRowHeight="13.2" x14ac:dyDescent="0.25"/>
  <cols>
    <col min="1" max="2" width="14" customWidth="1"/>
    <col min="3" max="3" width="8.44140625" style="1" bestFit="1" customWidth="1"/>
    <col min="4" max="4" width="12.5546875" bestFit="1" customWidth="1"/>
    <col min="5" max="5" width="31.109375" bestFit="1" customWidth="1"/>
    <col min="8" max="8" width="18" bestFit="1" customWidth="1"/>
    <col min="9" max="9" width="14" bestFit="1" customWidth="1"/>
    <col min="10" max="10" width="7.88671875" bestFit="1" customWidth="1"/>
    <col min="11" max="11" width="12.6640625" bestFit="1" customWidth="1"/>
    <col min="12" max="12" width="29.6640625" bestFit="1" customWidth="1"/>
  </cols>
  <sheetData>
    <row r="1" spans="1:12" x14ac:dyDescent="0.25">
      <c r="A1" s="42" t="s">
        <v>20</v>
      </c>
      <c r="B1" s="42"/>
      <c r="C1" s="42"/>
      <c r="D1" s="42"/>
      <c r="E1" s="42"/>
      <c r="F1" s="42"/>
    </row>
    <row r="2" spans="1:12" x14ac:dyDescent="0.25">
      <c r="A2" s="42"/>
      <c r="B2" s="42" t="s">
        <v>26</v>
      </c>
      <c r="C2" s="42"/>
      <c r="D2" s="42"/>
      <c r="E2" s="42"/>
      <c r="F2" s="42"/>
    </row>
    <row r="3" spans="1:12" x14ac:dyDescent="0.25">
      <c r="A3" s="42"/>
      <c r="B3" s="43" t="s">
        <v>27</v>
      </c>
      <c r="C3" s="42"/>
      <c r="D3" s="42"/>
      <c r="E3" s="42"/>
      <c r="F3" s="42"/>
    </row>
    <row r="4" spans="1:12" x14ac:dyDescent="0.25">
      <c r="A4" s="42" t="s">
        <v>23</v>
      </c>
      <c r="B4" s="42"/>
      <c r="C4" s="42"/>
      <c r="D4" s="42"/>
      <c r="E4" s="42"/>
      <c r="F4" s="42"/>
    </row>
    <row r="5" spans="1:12" x14ac:dyDescent="0.25">
      <c r="A5" s="42"/>
      <c r="B5" s="43" t="s">
        <v>28</v>
      </c>
      <c r="C5" s="42"/>
      <c r="D5" s="42"/>
      <c r="E5" s="42"/>
      <c r="F5" s="42"/>
    </row>
    <row r="6" spans="1:12" ht="13.8" thickBot="1" x14ac:dyDescent="0.3"/>
    <row r="7" spans="1:12" ht="16.2" thickBot="1" x14ac:dyDescent="0.3">
      <c r="A7" s="2" t="s">
        <v>0</v>
      </c>
      <c r="B7" s="3" t="s">
        <v>1</v>
      </c>
      <c r="C7" s="3" t="s">
        <v>2</v>
      </c>
      <c r="D7" s="3" t="s">
        <v>3</v>
      </c>
      <c r="E7" s="4" t="s">
        <v>4</v>
      </c>
    </row>
    <row r="8" spans="1:12" ht="16.2" thickBot="1" x14ac:dyDescent="0.3">
      <c r="A8" s="15" t="s">
        <v>5</v>
      </c>
      <c r="B8" s="16" t="s">
        <v>6</v>
      </c>
      <c r="C8" s="16" t="s">
        <v>7</v>
      </c>
      <c r="D8" s="17" t="s">
        <v>8</v>
      </c>
      <c r="E8" s="16">
        <v>236</v>
      </c>
      <c r="H8" s="2" t="s">
        <v>0</v>
      </c>
      <c r="I8" s="3" t="s">
        <v>1</v>
      </c>
      <c r="J8" s="3" t="s">
        <v>2</v>
      </c>
      <c r="K8" s="3" t="s">
        <v>3</v>
      </c>
      <c r="L8" s="4" t="s">
        <v>4</v>
      </c>
    </row>
    <row r="9" spans="1:12" ht="13.8" thickBot="1" x14ac:dyDescent="0.3">
      <c r="A9" s="18" t="s">
        <v>5</v>
      </c>
      <c r="B9" s="19" t="s">
        <v>9</v>
      </c>
      <c r="C9" s="19" t="s">
        <v>7</v>
      </c>
      <c r="D9" s="20" t="s">
        <v>10</v>
      </c>
      <c r="E9" s="19">
        <v>456</v>
      </c>
      <c r="I9" s="68" t="s">
        <v>9</v>
      </c>
      <c r="J9" s="68" t="s">
        <v>19</v>
      </c>
    </row>
    <row r="10" spans="1:12" ht="16.2" thickBot="1" x14ac:dyDescent="0.3">
      <c r="A10" s="18" t="s">
        <v>5</v>
      </c>
      <c r="B10" s="19" t="s">
        <v>6</v>
      </c>
      <c r="C10" s="19" t="s">
        <v>7</v>
      </c>
      <c r="D10" s="20" t="s">
        <v>11</v>
      </c>
      <c r="E10" s="19">
        <v>159</v>
      </c>
      <c r="H10" s="2" t="s">
        <v>0</v>
      </c>
      <c r="I10" s="3" t="s">
        <v>1</v>
      </c>
      <c r="J10" s="3" t="s">
        <v>2</v>
      </c>
      <c r="K10" s="3" t="s">
        <v>3</v>
      </c>
      <c r="L10" s="4" t="s">
        <v>4</v>
      </c>
    </row>
    <row r="11" spans="1:12" ht="13.8" thickBot="1" x14ac:dyDescent="0.3">
      <c r="A11" s="21" t="s">
        <v>5</v>
      </c>
      <c r="B11" s="22" t="s">
        <v>6</v>
      </c>
      <c r="C11" s="22" t="s">
        <v>7</v>
      </c>
      <c r="D11" s="23" t="s">
        <v>12</v>
      </c>
      <c r="E11" s="22">
        <v>753</v>
      </c>
      <c r="K11" s="68" t="s">
        <v>8</v>
      </c>
    </row>
    <row r="12" spans="1:12" x14ac:dyDescent="0.25">
      <c r="A12" s="15" t="s">
        <v>5</v>
      </c>
      <c r="B12" s="16" t="s">
        <v>6</v>
      </c>
      <c r="C12" s="16" t="s">
        <v>17</v>
      </c>
      <c r="D12" s="17" t="s">
        <v>8</v>
      </c>
      <c r="E12" s="16">
        <v>951</v>
      </c>
    </row>
    <row r="13" spans="1:12" ht="13.8" thickBot="1" x14ac:dyDescent="0.3">
      <c r="A13" s="18" t="s">
        <v>5</v>
      </c>
      <c r="B13" s="19" t="s">
        <v>6</v>
      </c>
      <c r="C13" s="19" t="s">
        <v>17</v>
      </c>
      <c r="D13" s="20" t="s">
        <v>10</v>
      </c>
      <c r="E13" s="19">
        <v>456</v>
      </c>
    </row>
    <row r="14" spans="1:12" ht="16.2" thickBot="1" x14ac:dyDescent="0.3">
      <c r="A14" s="18" t="s">
        <v>5</v>
      </c>
      <c r="B14" s="19" t="s">
        <v>18</v>
      </c>
      <c r="C14" s="19" t="s">
        <v>17</v>
      </c>
      <c r="D14" s="20" t="s">
        <v>11</v>
      </c>
      <c r="E14" s="19">
        <v>6654</v>
      </c>
      <c r="H14" s="2" t="s">
        <v>0</v>
      </c>
      <c r="I14" s="3" t="s">
        <v>1</v>
      </c>
      <c r="J14" s="3" t="s">
        <v>2</v>
      </c>
      <c r="K14" s="3" t="s">
        <v>3</v>
      </c>
      <c r="L14" s="4" t="s">
        <v>4</v>
      </c>
    </row>
    <row r="15" spans="1:12" ht="13.8" thickBot="1" x14ac:dyDescent="0.3">
      <c r="A15" s="21" t="s">
        <v>5</v>
      </c>
      <c r="B15" s="22" t="s">
        <v>6</v>
      </c>
      <c r="C15" s="22" t="s">
        <v>17</v>
      </c>
      <c r="D15" s="23" t="s">
        <v>12</v>
      </c>
      <c r="E15" s="22">
        <v>12</v>
      </c>
      <c r="H15" s="15" t="s">
        <v>5</v>
      </c>
      <c r="I15" s="16" t="s">
        <v>6</v>
      </c>
      <c r="J15" s="16" t="s">
        <v>7</v>
      </c>
      <c r="K15" s="17" t="s">
        <v>8</v>
      </c>
      <c r="L15" s="16">
        <v>236</v>
      </c>
    </row>
    <row r="16" spans="1:12" ht="13.8" thickBot="1" x14ac:dyDescent="0.3">
      <c r="A16" s="15" t="s">
        <v>5</v>
      </c>
      <c r="B16" s="16" t="s">
        <v>18</v>
      </c>
      <c r="C16" s="16" t="s">
        <v>19</v>
      </c>
      <c r="D16" s="17" t="s">
        <v>8</v>
      </c>
      <c r="E16" s="16">
        <v>147</v>
      </c>
      <c r="H16" s="15" t="s">
        <v>5</v>
      </c>
      <c r="I16" s="16" t="s">
        <v>6</v>
      </c>
      <c r="J16" s="16" t="s">
        <v>17</v>
      </c>
      <c r="K16" s="17" t="s">
        <v>8</v>
      </c>
      <c r="L16" s="16">
        <v>951</v>
      </c>
    </row>
    <row r="17" spans="1:12" x14ac:dyDescent="0.25">
      <c r="A17" s="18" t="s">
        <v>5</v>
      </c>
      <c r="B17" s="19" t="s">
        <v>6</v>
      </c>
      <c r="C17" s="19" t="s">
        <v>19</v>
      </c>
      <c r="D17" s="20" t="s">
        <v>10</v>
      </c>
      <c r="E17" s="19">
        <v>65</v>
      </c>
      <c r="H17" s="15" t="s">
        <v>5</v>
      </c>
      <c r="I17" s="16" t="s">
        <v>18</v>
      </c>
      <c r="J17" s="16" t="s">
        <v>19</v>
      </c>
      <c r="K17" s="17" t="s">
        <v>8</v>
      </c>
      <c r="L17" s="16">
        <v>147</v>
      </c>
    </row>
    <row r="18" spans="1:12" x14ac:dyDescent="0.25">
      <c r="A18" s="18" t="s">
        <v>5</v>
      </c>
      <c r="B18" s="19" t="s">
        <v>9</v>
      </c>
      <c r="C18" s="19" t="s">
        <v>19</v>
      </c>
      <c r="D18" s="20" t="s">
        <v>11</v>
      </c>
      <c r="E18" s="19">
        <v>998</v>
      </c>
      <c r="H18" s="18" t="s">
        <v>5</v>
      </c>
      <c r="I18" s="19" t="s">
        <v>9</v>
      </c>
      <c r="J18" s="19" t="s">
        <v>19</v>
      </c>
      <c r="K18" s="20" t="s">
        <v>11</v>
      </c>
      <c r="L18" s="19">
        <v>998</v>
      </c>
    </row>
    <row r="19" spans="1:12" ht="13.8" thickBot="1" x14ac:dyDescent="0.3">
      <c r="A19" s="21" t="s">
        <v>5</v>
      </c>
      <c r="B19" s="22" t="s">
        <v>9</v>
      </c>
      <c r="C19" s="22" t="s">
        <v>19</v>
      </c>
      <c r="D19" s="23" t="s">
        <v>12</v>
      </c>
      <c r="E19" s="22">
        <v>47</v>
      </c>
      <c r="H19" s="21" t="s">
        <v>5</v>
      </c>
      <c r="I19" s="22" t="s">
        <v>9</v>
      </c>
      <c r="J19" s="22" t="s">
        <v>19</v>
      </c>
      <c r="K19" s="23" t="s">
        <v>12</v>
      </c>
      <c r="L19" s="22">
        <v>47</v>
      </c>
    </row>
    <row r="20" spans="1:12" ht="13.8" thickBot="1" x14ac:dyDescent="0.3">
      <c r="A20" s="24" t="s">
        <v>13</v>
      </c>
      <c r="B20" s="25" t="s">
        <v>9</v>
      </c>
      <c r="C20" s="25" t="s">
        <v>7</v>
      </c>
      <c r="D20" s="26" t="s">
        <v>8</v>
      </c>
      <c r="E20" s="25">
        <v>456</v>
      </c>
      <c r="H20" s="24" t="s">
        <v>13</v>
      </c>
      <c r="I20" s="25" t="s">
        <v>9</v>
      </c>
      <c r="J20" s="25" t="s">
        <v>7</v>
      </c>
      <c r="K20" s="26" t="s">
        <v>8</v>
      </c>
      <c r="L20" s="25">
        <v>456</v>
      </c>
    </row>
    <row r="21" spans="1:12" ht="13.8" thickBot="1" x14ac:dyDescent="0.3">
      <c r="A21" s="27" t="s">
        <v>13</v>
      </c>
      <c r="B21" s="28" t="s">
        <v>9</v>
      </c>
      <c r="C21" s="28" t="s">
        <v>7</v>
      </c>
      <c r="D21" s="29" t="s">
        <v>10</v>
      </c>
      <c r="E21" s="28">
        <v>444</v>
      </c>
      <c r="H21" s="24" t="s">
        <v>13</v>
      </c>
      <c r="I21" s="25" t="s">
        <v>14</v>
      </c>
      <c r="J21" s="25" t="s">
        <v>17</v>
      </c>
      <c r="K21" s="26" t="s">
        <v>8</v>
      </c>
      <c r="L21" s="25">
        <v>954</v>
      </c>
    </row>
    <row r="22" spans="1:12" ht="13.8" thickBot="1" x14ac:dyDescent="0.3">
      <c r="A22" s="27" t="s">
        <v>13</v>
      </c>
      <c r="B22" s="28" t="s">
        <v>9</v>
      </c>
      <c r="C22" s="28" t="s">
        <v>7</v>
      </c>
      <c r="D22" s="29" t="s">
        <v>11</v>
      </c>
      <c r="E22" s="28">
        <v>666</v>
      </c>
      <c r="H22" s="24" t="s">
        <v>13</v>
      </c>
      <c r="I22" s="25" t="s">
        <v>6</v>
      </c>
      <c r="J22" s="25" t="s">
        <v>19</v>
      </c>
      <c r="K22" s="26" t="s">
        <v>8</v>
      </c>
      <c r="L22" s="25">
        <v>369</v>
      </c>
    </row>
    <row r="23" spans="1:12" ht="13.8" thickBot="1" x14ac:dyDescent="0.3">
      <c r="A23" s="30" t="s">
        <v>13</v>
      </c>
      <c r="B23" s="31" t="s">
        <v>14</v>
      </c>
      <c r="C23" s="31" t="s">
        <v>7</v>
      </c>
      <c r="D23" s="32" t="s">
        <v>12</v>
      </c>
      <c r="E23" s="31">
        <v>481</v>
      </c>
      <c r="H23" s="6" t="s">
        <v>15</v>
      </c>
      <c r="I23" s="7" t="s">
        <v>14</v>
      </c>
      <c r="J23" s="7" t="s">
        <v>7</v>
      </c>
      <c r="K23" s="8" t="s">
        <v>8</v>
      </c>
      <c r="L23" s="7">
        <v>963</v>
      </c>
    </row>
    <row r="24" spans="1:12" ht="13.8" thickBot="1" x14ac:dyDescent="0.3">
      <c r="A24" s="24" t="s">
        <v>13</v>
      </c>
      <c r="B24" s="25" t="s">
        <v>14</v>
      </c>
      <c r="C24" s="25" t="s">
        <v>17</v>
      </c>
      <c r="D24" s="26" t="s">
        <v>8</v>
      </c>
      <c r="E24" s="25">
        <v>954</v>
      </c>
      <c r="H24" s="6" t="s">
        <v>15</v>
      </c>
      <c r="I24" s="7" t="s">
        <v>6</v>
      </c>
      <c r="J24" s="7" t="s">
        <v>17</v>
      </c>
      <c r="K24" s="8" t="s">
        <v>8</v>
      </c>
      <c r="L24" s="7">
        <v>147</v>
      </c>
    </row>
    <row r="25" spans="1:12" x14ac:dyDescent="0.25">
      <c r="A25" s="27" t="s">
        <v>13</v>
      </c>
      <c r="B25" s="28" t="s">
        <v>9</v>
      </c>
      <c r="C25" s="28" t="s">
        <v>17</v>
      </c>
      <c r="D25" s="29" t="s">
        <v>10</v>
      </c>
      <c r="E25" s="28">
        <v>4569</v>
      </c>
      <c r="H25" s="6" t="s">
        <v>15</v>
      </c>
      <c r="I25" s="7" t="s">
        <v>14</v>
      </c>
      <c r="J25" s="7" t="s">
        <v>19</v>
      </c>
      <c r="K25" s="8" t="s">
        <v>8</v>
      </c>
      <c r="L25" s="7">
        <v>897</v>
      </c>
    </row>
    <row r="26" spans="1:12" x14ac:dyDescent="0.25">
      <c r="A26" s="27" t="s">
        <v>13</v>
      </c>
      <c r="B26" s="28" t="s">
        <v>18</v>
      </c>
      <c r="C26" s="28" t="s">
        <v>17</v>
      </c>
      <c r="D26" s="29" t="s">
        <v>11</v>
      </c>
      <c r="E26" s="28">
        <v>21</v>
      </c>
      <c r="H26" s="9" t="s">
        <v>15</v>
      </c>
      <c r="I26" s="10" t="s">
        <v>9</v>
      </c>
      <c r="J26" s="10" t="s">
        <v>19</v>
      </c>
      <c r="K26" s="11" t="s">
        <v>10</v>
      </c>
      <c r="L26" s="10">
        <v>213</v>
      </c>
    </row>
    <row r="27" spans="1:12" ht="13.8" thickBot="1" x14ac:dyDescent="0.3">
      <c r="A27" s="30" t="s">
        <v>13</v>
      </c>
      <c r="B27" s="31" t="s">
        <v>18</v>
      </c>
      <c r="C27" s="31" t="s">
        <v>17</v>
      </c>
      <c r="D27" s="32" t="s">
        <v>12</v>
      </c>
      <c r="E27" s="31">
        <v>225</v>
      </c>
      <c r="H27" s="9" t="s">
        <v>15</v>
      </c>
      <c r="I27" s="10" t="s">
        <v>9</v>
      </c>
      <c r="J27" s="10" t="s">
        <v>19</v>
      </c>
      <c r="K27" s="11" t="s">
        <v>11</v>
      </c>
      <c r="L27" s="10">
        <v>213</v>
      </c>
    </row>
    <row r="28" spans="1:12" ht="13.8" thickBot="1" x14ac:dyDescent="0.3">
      <c r="A28" s="24" t="s">
        <v>13</v>
      </c>
      <c r="B28" s="25" t="s">
        <v>6</v>
      </c>
      <c r="C28" s="25" t="s">
        <v>19</v>
      </c>
      <c r="D28" s="26" t="s">
        <v>8</v>
      </c>
      <c r="E28" s="25">
        <v>369</v>
      </c>
      <c r="H28" s="33" t="s">
        <v>16</v>
      </c>
      <c r="I28" s="34" t="s">
        <v>9</v>
      </c>
      <c r="J28" s="34" t="s">
        <v>7</v>
      </c>
      <c r="K28" s="35" t="s">
        <v>8</v>
      </c>
      <c r="L28" s="34">
        <v>445</v>
      </c>
    </row>
    <row r="29" spans="1:12" ht="13.8" thickBot="1" x14ac:dyDescent="0.3">
      <c r="A29" s="27" t="s">
        <v>13</v>
      </c>
      <c r="B29" s="28" t="s">
        <v>18</v>
      </c>
      <c r="C29" s="28" t="s">
        <v>19</v>
      </c>
      <c r="D29" s="29" t="s">
        <v>10</v>
      </c>
      <c r="E29" s="28">
        <v>852</v>
      </c>
      <c r="H29" s="33" t="s">
        <v>16</v>
      </c>
      <c r="I29" s="34" t="s">
        <v>14</v>
      </c>
      <c r="J29" s="34" t="s">
        <v>17</v>
      </c>
      <c r="K29" s="35" t="s">
        <v>8</v>
      </c>
      <c r="L29" s="34">
        <v>654</v>
      </c>
    </row>
    <row r="30" spans="1:12" x14ac:dyDescent="0.25">
      <c r="A30" s="27" t="s">
        <v>13</v>
      </c>
      <c r="B30" s="28" t="s">
        <v>6</v>
      </c>
      <c r="C30" s="28" t="s">
        <v>19</v>
      </c>
      <c r="D30" s="29" t="s">
        <v>11</v>
      </c>
      <c r="E30" s="28">
        <v>179</v>
      </c>
      <c r="H30" s="33" t="s">
        <v>16</v>
      </c>
      <c r="I30" s="34" t="s">
        <v>18</v>
      </c>
      <c r="J30" s="34" t="s">
        <v>19</v>
      </c>
      <c r="K30" s="35" t="s">
        <v>8</v>
      </c>
      <c r="L30" s="34">
        <v>997</v>
      </c>
    </row>
    <row r="31" spans="1:12" ht="13.8" thickBot="1" x14ac:dyDescent="0.3">
      <c r="A31" s="30" t="s">
        <v>13</v>
      </c>
      <c r="B31" s="31" t="s">
        <v>14</v>
      </c>
      <c r="C31" s="31" t="s">
        <v>19</v>
      </c>
      <c r="D31" s="32" t="s">
        <v>12</v>
      </c>
      <c r="E31" s="31">
        <v>564</v>
      </c>
      <c r="H31" s="36" t="s">
        <v>16</v>
      </c>
      <c r="I31" s="37" t="s">
        <v>9</v>
      </c>
      <c r="J31" s="37" t="s">
        <v>19</v>
      </c>
      <c r="K31" s="38" t="s">
        <v>11</v>
      </c>
      <c r="L31" s="37">
        <v>1009</v>
      </c>
    </row>
    <row r="32" spans="1:12" ht="13.8" thickBot="1" x14ac:dyDescent="0.3">
      <c r="A32" s="6" t="s">
        <v>15</v>
      </c>
      <c r="B32" s="7" t="s">
        <v>14</v>
      </c>
      <c r="C32" s="7" t="s">
        <v>7</v>
      </c>
      <c r="D32" s="8" t="s">
        <v>8</v>
      </c>
      <c r="E32" s="7">
        <v>963</v>
      </c>
      <c r="H32" s="39" t="s">
        <v>16</v>
      </c>
      <c r="I32" s="40" t="s">
        <v>9</v>
      </c>
      <c r="J32" s="40" t="s">
        <v>19</v>
      </c>
      <c r="K32" s="41" t="s">
        <v>12</v>
      </c>
      <c r="L32" s="40">
        <v>456</v>
      </c>
    </row>
    <row r="33" spans="1:8" x14ac:dyDescent="0.25">
      <c r="A33" s="9" t="s">
        <v>15</v>
      </c>
      <c r="B33" s="10" t="s">
        <v>6</v>
      </c>
      <c r="C33" s="10" t="s">
        <v>7</v>
      </c>
      <c r="D33" s="11" t="s">
        <v>10</v>
      </c>
      <c r="E33" s="10">
        <v>75</v>
      </c>
    </row>
    <row r="34" spans="1:8" x14ac:dyDescent="0.25">
      <c r="A34" s="9" t="s">
        <v>15</v>
      </c>
      <c r="B34" s="10" t="s">
        <v>6</v>
      </c>
      <c r="C34" s="10" t="s">
        <v>7</v>
      </c>
      <c r="D34" s="11" t="s">
        <v>11</v>
      </c>
      <c r="E34" s="10">
        <v>156</v>
      </c>
    </row>
    <row r="35" spans="1:8" ht="13.8" thickBot="1" x14ac:dyDescent="0.3">
      <c r="A35" s="12" t="s">
        <v>15</v>
      </c>
      <c r="B35" s="13" t="s">
        <v>6</v>
      </c>
      <c r="C35" s="13" t="s">
        <v>7</v>
      </c>
      <c r="D35" s="14" t="s">
        <v>12</v>
      </c>
      <c r="E35" s="13">
        <v>332</v>
      </c>
      <c r="H35" s="128" t="s">
        <v>52</v>
      </c>
    </row>
    <row r="36" spans="1:8" x14ac:dyDescent="0.25">
      <c r="A36" s="6" t="s">
        <v>15</v>
      </c>
      <c r="B36" s="7" t="s">
        <v>6</v>
      </c>
      <c r="C36" s="7" t="s">
        <v>17</v>
      </c>
      <c r="D36" s="8" t="s">
        <v>8</v>
      </c>
      <c r="E36" s="7">
        <v>147</v>
      </c>
      <c r="H36">
        <f>AVERAGE(E8:E55)</f>
        <v>709.75</v>
      </c>
    </row>
    <row r="37" spans="1:8" x14ac:dyDescent="0.25">
      <c r="A37" s="9" t="s">
        <v>15</v>
      </c>
      <c r="B37" s="10" t="s">
        <v>9</v>
      </c>
      <c r="C37" s="10" t="s">
        <v>17</v>
      </c>
      <c r="D37" s="11" t="s">
        <v>10</v>
      </c>
      <c r="E37" s="10">
        <v>963</v>
      </c>
    </row>
    <row r="38" spans="1:8" x14ac:dyDescent="0.25">
      <c r="A38" s="9" t="s">
        <v>15</v>
      </c>
      <c r="B38" s="10" t="s">
        <v>9</v>
      </c>
      <c r="C38" s="10" t="s">
        <v>17</v>
      </c>
      <c r="D38" s="11" t="s">
        <v>11</v>
      </c>
      <c r="E38" s="10">
        <v>456</v>
      </c>
    </row>
    <row r="39" spans="1:8" ht="13.8" thickBot="1" x14ac:dyDescent="0.3">
      <c r="A39" s="12" t="s">
        <v>15</v>
      </c>
      <c r="B39" s="13" t="s">
        <v>14</v>
      </c>
      <c r="C39" s="13" t="s">
        <v>17</v>
      </c>
      <c r="D39" s="14" t="s">
        <v>12</v>
      </c>
      <c r="E39" s="13">
        <v>852</v>
      </c>
    </row>
    <row r="40" spans="1:8" x14ac:dyDescent="0.25">
      <c r="A40" s="6" t="s">
        <v>15</v>
      </c>
      <c r="B40" s="7" t="s">
        <v>14</v>
      </c>
      <c r="C40" s="7" t="s">
        <v>19</v>
      </c>
      <c r="D40" s="8" t="s">
        <v>8</v>
      </c>
      <c r="E40" s="7">
        <v>897</v>
      </c>
    </row>
    <row r="41" spans="1:8" x14ac:dyDescent="0.25">
      <c r="A41" s="9" t="s">
        <v>15</v>
      </c>
      <c r="B41" s="10" t="s">
        <v>9</v>
      </c>
      <c r="C41" s="10" t="s">
        <v>19</v>
      </c>
      <c r="D41" s="11" t="s">
        <v>10</v>
      </c>
      <c r="E41" s="10">
        <v>213</v>
      </c>
    </row>
    <row r="42" spans="1:8" x14ac:dyDescent="0.25">
      <c r="A42" s="9" t="s">
        <v>15</v>
      </c>
      <c r="B42" s="10" t="s">
        <v>9</v>
      </c>
      <c r="C42" s="10" t="s">
        <v>19</v>
      </c>
      <c r="D42" s="11" t="s">
        <v>11</v>
      </c>
      <c r="E42" s="10">
        <v>213</v>
      </c>
    </row>
    <row r="43" spans="1:8" ht="13.8" thickBot="1" x14ac:dyDescent="0.3">
      <c r="A43" s="12" t="s">
        <v>15</v>
      </c>
      <c r="B43" s="13" t="s">
        <v>18</v>
      </c>
      <c r="C43" s="13" t="s">
        <v>19</v>
      </c>
      <c r="D43" s="14" t="s">
        <v>12</v>
      </c>
      <c r="E43" s="13">
        <v>584</v>
      </c>
    </row>
    <row r="44" spans="1:8" x14ac:dyDescent="0.25">
      <c r="A44" s="33" t="s">
        <v>16</v>
      </c>
      <c r="B44" s="34" t="s">
        <v>9</v>
      </c>
      <c r="C44" s="34" t="s">
        <v>7</v>
      </c>
      <c r="D44" s="35" t="s">
        <v>8</v>
      </c>
      <c r="E44" s="34">
        <v>445</v>
      </c>
    </row>
    <row r="45" spans="1:8" x14ac:dyDescent="0.25">
      <c r="A45" s="36" t="s">
        <v>16</v>
      </c>
      <c r="B45" s="37" t="s">
        <v>9</v>
      </c>
      <c r="C45" s="37" t="s">
        <v>7</v>
      </c>
      <c r="D45" s="38" t="s">
        <v>10</v>
      </c>
      <c r="E45" s="37">
        <v>698</v>
      </c>
    </row>
    <row r="46" spans="1:8" x14ac:dyDescent="0.25">
      <c r="A46" s="36" t="s">
        <v>16</v>
      </c>
      <c r="B46" s="37" t="s">
        <v>14</v>
      </c>
      <c r="C46" s="37" t="s">
        <v>7</v>
      </c>
      <c r="D46" s="38" t="s">
        <v>11</v>
      </c>
      <c r="E46" s="37">
        <v>226</v>
      </c>
    </row>
    <row r="47" spans="1:8" ht="13.8" thickBot="1" x14ac:dyDescent="0.3">
      <c r="A47" s="39" t="s">
        <v>16</v>
      </c>
      <c r="B47" s="40" t="s">
        <v>9</v>
      </c>
      <c r="C47" s="40" t="s">
        <v>7</v>
      </c>
      <c r="D47" s="41" t="s">
        <v>12</v>
      </c>
      <c r="E47" s="40">
        <v>777</v>
      </c>
    </row>
    <row r="48" spans="1:8" x14ac:dyDescent="0.25">
      <c r="A48" s="33" t="s">
        <v>16</v>
      </c>
      <c r="B48" s="34" t="s">
        <v>14</v>
      </c>
      <c r="C48" s="34" t="s">
        <v>17</v>
      </c>
      <c r="D48" s="35" t="s">
        <v>8</v>
      </c>
      <c r="E48" s="34">
        <v>654</v>
      </c>
    </row>
    <row r="49" spans="1:5" x14ac:dyDescent="0.25">
      <c r="A49" s="36" t="s">
        <v>16</v>
      </c>
      <c r="B49" s="37" t="s">
        <v>14</v>
      </c>
      <c r="C49" s="37" t="s">
        <v>17</v>
      </c>
      <c r="D49" s="38" t="s">
        <v>10</v>
      </c>
      <c r="E49" s="37">
        <v>753</v>
      </c>
    </row>
    <row r="50" spans="1:5" x14ac:dyDescent="0.25">
      <c r="A50" s="36" t="s">
        <v>16</v>
      </c>
      <c r="B50" s="37" t="s">
        <v>9</v>
      </c>
      <c r="C50" s="37" t="s">
        <v>17</v>
      </c>
      <c r="D50" s="38" t="s">
        <v>11</v>
      </c>
      <c r="E50" s="37">
        <v>357</v>
      </c>
    </row>
    <row r="51" spans="1:5" ht="13.8" thickBot="1" x14ac:dyDescent="0.3">
      <c r="A51" s="39" t="s">
        <v>16</v>
      </c>
      <c r="B51" s="40" t="s">
        <v>6</v>
      </c>
      <c r="C51" s="40" t="s">
        <v>17</v>
      </c>
      <c r="D51" s="41" t="s">
        <v>12</v>
      </c>
      <c r="E51" s="40">
        <v>129</v>
      </c>
    </row>
    <row r="52" spans="1:5" x14ac:dyDescent="0.25">
      <c r="A52" s="33" t="s">
        <v>16</v>
      </c>
      <c r="B52" s="34" t="s">
        <v>18</v>
      </c>
      <c r="C52" s="34" t="s">
        <v>19</v>
      </c>
      <c r="D52" s="35" t="s">
        <v>8</v>
      </c>
      <c r="E52" s="34">
        <v>997</v>
      </c>
    </row>
    <row r="53" spans="1:5" x14ac:dyDescent="0.25">
      <c r="A53" s="36" t="s">
        <v>16</v>
      </c>
      <c r="B53" s="37" t="s">
        <v>6</v>
      </c>
      <c r="C53" s="37" t="s">
        <v>19</v>
      </c>
      <c r="D53" s="38" t="s">
        <v>10</v>
      </c>
      <c r="E53" s="37">
        <v>1002</v>
      </c>
    </row>
    <row r="54" spans="1:5" x14ac:dyDescent="0.25">
      <c r="A54" s="36" t="s">
        <v>16</v>
      </c>
      <c r="B54" s="37" t="s">
        <v>9</v>
      </c>
      <c r="C54" s="37" t="s">
        <v>19</v>
      </c>
      <c r="D54" s="38" t="s">
        <v>11</v>
      </c>
      <c r="E54" s="37">
        <v>1009</v>
      </c>
    </row>
    <row r="55" spans="1:5" ht="13.8" thickBot="1" x14ac:dyDescent="0.3">
      <c r="A55" s="39" t="s">
        <v>16</v>
      </c>
      <c r="B55" s="40" t="s">
        <v>9</v>
      </c>
      <c r="C55" s="40" t="s">
        <v>19</v>
      </c>
      <c r="D55" s="41" t="s">
        <v>12</v>
      </c>
      <c r="E55" s="40">
        <v>456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topLeftCell="A5" workbookViewId="0">
      <selection activeCell="I28" sqref="I28"/>
    </sheetView>
  </sheetViews>
  <sheetFormatPr defaultRowHeight="13.2" x14ac:dyDescent="0.25"/>
  <cols>
    <col min="1" max="2" width="14" customWidth="1"/>
    <col min="3" max="3" width="8.44140625" style="1" bestFit="1" customWidth="1"/>
    <col min="4" max="4" width="12.5546875" bestFit="1" customWidth="1"/>
    <col min="5" max="5" width="31.109375" bestFit="1" customWidth="1"/>
    <col min="9" max="9" width="22.77734375" bestFit="1" customWidth="1"/>
    <col min="10" max="10" width="14" bestFit="1" customWidth="1"/>
    <col min="11" max="11" width="7.88671875" bestFit="1" customWidth="1"/>
    <col min="12" max="12" width="10.77734375" bestFit="1" customWidth="1"/>
    <col min="13" max="13" width="29.6640625" bestFit="1" customWidth="1"/>
  </cols>
  <sheetData>
    <row r="1" spans="1:13" x14ac:dyDescent="0.25">
      <c r="A1" s="42" t="s">
        <v>20</v>
      </c>
      <c r="B1" s="42"/>
      <c r="C1" s="42"/>
      <c r="D1" s="42"/>
      <c r="E1" s="42"/>
      <c r="F1" s="42"/>
      <c r="G1" s="42"/>
    </row>
    <row r="2" spans="1:13" x14ac:dyDescent="0.25">
      <c r="A2" s="42"/>
      <c r="B2" s="42" t="s">
        <v>25</v>
      </c>
      <c r="C2" s="42"/>
      <c r="D2" s="42"/>
      <c r="E2" s="42"/>
      <c r="F2" s="42"/>
      <c r="G2" s="42"/>
    </row>
    <row r="3" spans="1:13" x14ac:dyDescent="0.25">
      <c r="A3" s="42"/>
      <c r="B3" s="43" t="s">
        <v>24</v>
      </c>
      <c r="C3" s="42"/>
      <c r="D3" s="42"/>
      <c r="E3" s="42"/>
      <c r="F3" s="42"/>
      <c r="G3" s="42"/>
    </row>
    <row r="4" spans="1:13" x14ac:dyDescent="0.25">
      <c r="A4" s="42" t="s">
        <v>23</v>
      </c>
      <c r="B4" s="42"/>
      <c r="C4" s="42"/>
      <c r="D4" s="42"/>
      <c r="E4" s="42"/>
      <c r="F4" s="42"/>
      <c r="G4" s="42"/>
    </row>
    <row r="5" spans="1:13" x14ac:dyDescent="0.25">
      <c r="A5" s="42"/>
      <c r="B5" s="43" t="s">
        <v>29</v>
      </c>
      <c r="C5" s="42"/>
      <c r="D5" s="42"/>
      <c r="E5" s="42"/>
      <c r="F5" s="42"/>
      <c r="G5" s="42"/>
    </row>
    <row r="6" spans="1:13" ht="13.8" thickBot="1" x14ac:dyDescent="0.3"/>
    <row r="7" spans="1:13" ht="16.2" thickBot="1" x14ac:dyDescent="0.3">
      <c r="A7" s="2" t="s">
        <v>0</v>
      </c>
      <c r="B7" s="3" t="s">
        <v>1</v>
      </c>
      <c r="C7" s="3" t="s">
        <v>2</v>
      </c>
      <c r="D7" s="3" t="s">
        <v>3</v>
      </c>
      <c r="E7" s="4" t="s">
        <v>4</v>
      </c>
    </row>
    <row r="8" spans="1:13" ht="16.2" thickBot="1" x14ac:dyDescent="0.3">
      <c r="A8" s="15" t="s">
        <v>5</v>
      </c>
      <c r="B8" s="16" t="s">
        <v>6</v>
      </c>
      <c r="C8" s="16" t="s">
        <v>7</v>
      </c>
      <c r="D8" s="17" t="s">
        <v>8</v>
      </c>
      <c r="E8" s="16">
        <v>236</v>
      </c>
      <c r="I8" s="2" t="s">
        <v>0</v>
      </c>
      <c r="J8" s="3" t="s">
        <v>1</v>
      </c>
      <c r="K8" s="3" t="s">
        <v>2</v>
      </c>
      <c r="L8" s="3" t="s">
        <v>3</v>
      </c>
      <c r="M8" s="4" t="s">
        <v>4</v>
      </c>
    </row>
    <row r="9" spans="1:13" x14ac:dyDescent="0.25">
      <c r="A9" s="18" t="s">
        <v>5</v>
      </c>
      <c r="B9" s="19" t="s">
        <v>9</v>
      </c>
      <c r="C9" s="19" t="s">
        <v>7</v>
      </c>
      <c r="D9" s="20" t="s">
        <v>10</v>
      </c>
      <c r="E9" s="19">
        <v>456</v>
      </c>
      <c r="K9" s="68" t="s">
        <v>7</v>
      </c>
      <c r="M9" s="68" t="s">
        <v>53</v>
      </c>
    </row>
    <row r="10" spans="1:13" x14ac:dyDescent="0.25">
      <c r="A10" s="18" t="s">
        <v>5</v>
      </c>
      <c r="B10" s="19" t="s">
        <v>6</v>
      </c>
      <c r="C10" s="19" t="s">
        <v>7</v>
      </c>
      <c r="D10" s="20" t="s">
        <v>11</v>
      </c>
      <c r="E10" s="19">
        <v>159</v>
      </c>
      <c r="K10" s="68" t="s">
        <v>17</v>
      </c>
      <c r="M10" s="68" t="s">
        <v>54</v>
      </c>
    </row>
    <row r="11" spans="1:13" ht="13.8" thickBot="1" x14ac:dyDescent="0.3">
      <c r="A11" s="21" t="s">
        <v>5</v>
      </c>
      <c r="B11" s="22" t="s">
        <v>6</v>
      </c>
      <c r="C11" s="22" t="s">
        <v>7</v>
      </c>
      <c r="D11" s="23" t="s">
        <v>12</v>
      </c>
      <c r="E11" s="22">
        <v>753</v>
      </c>
    </row>
    <row r="12" spans="1:13" ht="16.2" thickBot="1" x14ac:dyDescent="0.3">
      <c r="A12" s="15" t="s">
        <v>5</v>
      </c>
      <c r="B12" s="16" t="s">
        <v>6</v>
      </c>
      <c r="C12" s="16" t="s">
        <v>17</v>
      </c>
      <c r="D12" s="17" t="s">
        <v>8</v>
      </c>
      <c r="E12" s="16">
        <v>951</v>
      </c>
      <c r="I12" s="2" t="s">
        <v>0</v>
      </c>
      <c r="J12" s="3" t="s">
        <v>1</v>
      </c>
      <c r="K12" s="3" t="s">
        <v>2</v>
      </c>
      <c r="L12" s="3" t="s">
        <v>3</v>
      </c>
      <c r="M12" s="4" t="s">
        <v>4</v>
      </c>
    </row>
    <row r="13" spans="1:13" ht="13.8" thickBot="1" x14ac:dyDescent="0.3">
      <c r="A13" s="18" t="s">
        <v>5</v>
      </c>
      <c r="B13" s="19" t="s">
        <v>6</v>
      </c>
      <c r="C13" s="19" t="s">
        <v>17</v>
      </c>
      <c r="D13" s="20" t="s">
        <v>10</v>
      </c>
      <c r="E13" s="19">
        <v>456</v>
      </c>
      <c r="I13" s="21" t="s">
        <v>5</v>
      </c>
      <c r="J13" s="22" t="s">
        <v>6</v>
      </c>
      <c r="K13" s="22" t="s">
        <v>7</v>
      </c>
      <c r="L13" s="23" t="s">
        <v>12</v>
      </c>
      <c r="M13" s="22">
        <v>753</v>
      </c>
    </row>
    <row r="14" spans="1:13" x14ac:dyDescent="0.25">
      <c r="A14" s="18" t="s">
        <v>5</v>
      </c>
      <c r="B14" s="19" t="s">
        <v>18</v>
      </c>
      <c r="C14" s="19" t="s">
        <v>17</v>
      </c>
      <c r="D14" s="20" t="s">
        <v>11</v>
      </c>
      <c r="E14" s="19">
        <v>6654</v>
      </c>
      <c r="I14" s="18" t="s">
        <v>5</v>
      </c>
      <c r="J14" s="19" t="s">
        <v>6</v>
      </c>
      <c r="K14" s="19" t="s">
        <v>17</v>
      </c>
      <c r="L14" s="20" t="s">
        <v>10</v>
      </c>
      <c r="M14" s="19">
        <v>456</v>
      </c>
    </row>
    <row r="15" spans="1:13" ht="13.8" thickBot="1" x14ac:dyDescent="0.3">
      <c r="A15" s="21" t="s">
        <v>5</v>
      </c>
      <c r="B15" s="22" t="s">
        <v>6</v>
      </c>
      <c r="C15" s="22" t="s">
        <v>17</v>
      </c>
      <c r="D15" s="23" t="s">
        <v>12</v>
      </c>
      <c r="E15" s="22">
        <v>12</v>
      </c>
      <c r="I15" s="21" t="s">
        <v>5</v>
      </c>
      <c r="J15" s="22" t="s">
        <v>6</v>
      </c>
      <c r="K15" s="22" t="s">
        <v>17</v>
      </c>
      <c r="L15" s="23" t="s">
        <v>12</v>
      </c>
      <c r="M15" s="22">
        <v>12</v>
      </c>
    </row>
    <row r="16" spans="1:13" x14ac:dyDescent="0.25">
      <c r="A16" s="15" t="s">
        <v>5</v>
      </c>
      <c r="B16" s="16" t="s">
        <v>18</v>
      </c>
      <c r="C16" s="16" t="s">
        <v>19</v>
      </c>
      <c r="D16" s="17" t="s">
        <v>8</v>
      </c>
      <c r="E16" s="16">
        <v>147</v>
      </c>
      <c r="I16" s="27" t="s">
        <v>13</v>
      </c>
      <c r="J16" s="28" t="s">
        <v>9</v>
      </c>
      <c r="K16" s="28" t="s">
        <v>7</v>
      </c>
      <c r="L16" s="29" t="s">
        <v>11</v>
      </c>
      <c r="M16" s="28">
        <v>666</v>
      </c>
    </row>
    <row r="17" spans="1:13" x14ac:dyDescent="0.25">
      <c r="A17" s="18" t="s">
        <v>5</v>
      </c>
      <c r="B17" s="19" t="s">
        <v>6</v>
      </c>
      <c r="C17" s="19" t="s">
        <v>19</v>
      </c>
      <c r="D17" s="20" t="s">
        <v>10</v>
      </c>
      <c r="E17" s="19">
        <v>65</v>
      </c>
      <c r="I17" s="27" t="s">
        <v>13</v>
      </c>
      <c r="J17" s="28" t="s">
        <v>18</v>
      </c>
      <c r="K17" s="28" t="s">
        <v>17</v>
      </c>
      <c r="L17" s="29" t="s">
        <v>11</v>
      </c>
      <c r="M17" s="28">
        <v>21</v>
      </c>
    </row>
    <row r="18" spans="1:13" ht="13.8" thickBot="1" x14ac:dyDescent="0.3">
      <c r="A18" s="18" t="s">
        <v>5</v>
      </c>
      <c r="B18" s="19" t="s">
        <v>9</v>
      </c>
      <c r="C18" s="19" t="s">
        <v>19</v>
      </c>
      <c r="D18" s="20" t="s">
        <v>11</v>
      </c>
      <c r="E18" s="19">
        <v>998</v>
      </c>
      <c r="I18" s="30" t="s">
        <v>13</v>
      </c>
      <c r="J18" s="31" t="s">
        <v>18</v>
      </c>
      <c r="K18" s="31" t="s">
        <v>17</v>
      </c>
      <c r="L18" s="32" t="s">
        <v>12</v>
      </c>
      <c r="M18" s="31">
        <v>225</v>
      </c>
    </row>
    <row r="19" spans="1:13" ht="13.8" thickBot="1" x14ac:dyDescent="0.3">
      <c r="A19" s="21" t="s">
        <v>5</v>
      </c>
      <c r="B19" s="22" t="s">
        <v>9</v>
      </c>
      <c r="C19" s="22" t="s">
        <v>19</v>
      </c>
      <c r="D19" s="23" t="s">
        <v>12</v>
      </c>
      <c r="E19" s="22">
        <v>47</v>
      </c>
      <c r="I19" s="6" t="s">
        <v>15</v>
      </c>
      <c r="J19" s="7" t="s">
        <v>14</v>
      </c>
      <c r="K19" s="7" t="s">
        <v>7</v>
      </c>
      <c r="L19" s="8" t="s">
        <v>8</v>
      </c>
      <c r="M19" s="7">
        <v>963</v>
      </c>
    </row>
    <row r="20" spans="1:13" x14ac:dyDescent="0.25">
      <c r="A20" s="24" t="s">
        <v>13</v>
      </c>
      <c r="B20" s="25" t="s">
        <v>9</v>
      </c>
      <c r="C20" s="25" t="s">
        <v>7</v>
      </c>
      <c r="D20" s="26" t="s">
        <v>8</v>
      </c>
      <c r="E20" s="25">
        <v>456</v>
      </c>
      <c r="I20" s="6" t="s">
        <v>15</v>
      </c>
      <c r="J20" s="7" t="s">
        <v>6</v>
      </c>
      <c r="K20" s="7" t="s">
        <v>17</v>
      </c>
      <c r="L20" s="8" t="s">
        <v>8</v>
      </c>
      <c r="M20" s="7">
        <v>147</v>
      </c>
    </row>
    <row r="21" spans="1:13" x14ac:dyDescent="0.25">
      <c r="A21" s="27" t="s">
        <v>13</v>
      </c>
      <c r="B21" s="28" t="s">
        <v>9</v>
      </c>
      <c r="C21" s="28" t="s">
        <v>7</v>
      </c>
      <c r="D21" s="29" t="s">
        <v>10</v>
      </c>
      <c r="E21" s="28">
        <v>444</v>
      </c>
      <c r="I21" s="9" t="s">
        <v>15</v>
      </c>
      <c r="J21" s="10" t="s">
        <v>9</v>
      </c>
      <c r="K21" s="10" t="s">
        <v>17</v>
      </c>
      <c r="L21" s="11" t="s">
        <v>11</v>
      </c>
      <c r="M21" s="10">
        <v>456</v>
      </c>
    </row>
    <row r="22" spans="1:13" x14ac:dyDescent="0.25">
      <c r="A22" s="27" t="s">
        <v>13</v>
      </c>
      <c r="B22" s="28" t="s">
        <v>9</v>
      </c>
      <c r="C22" s="28" t="s">
        <v>7</v>
      </c>
      <c r="D22" s="29" t="s">
        <v>11</v>
      </c>
      <c r="E22" s="28">
        <v>666</v>
      </c>
      <c r="I22" s="36" t="s">
        <v>16</v>
      </c>
      <c r="J22" s="37" t="s">
        <v>9</v>
      </c>
      <c r="K22" s="37" t="s">
        <v>7</v>
      </c>
      <c r="L22" s="38" t="s">
        <v>10</v>
      </c>
      <c r="M22" s="37">
        <v>698</v>
      </c>
    </row>
    <row r="23" spans="1:13" ht="13.8" thickBot="1" x14ac:dyDescent="0.3">
      <c r="A23" s="30" t="s">
        <v>13</v>
      </c>
      <c r="B23" s="31" t="s">
        <v>14</v>
      </c>
      <c r="C23" s="31" t="s">
        <v>7</v>
      </c>
      <c r="D23" s="32" t="s">
        <v>12</v>
      </c>
      <c r="E23" s="31">
        <v>481</v>
      </c>
      <c r="I23" s="39" t="s">
        <v>16</v>
      </c>
      <c r="J23" s="40" t="s">
        <v>9</v>
      </c>
      <c r="K23" s="40" t="s">
        <v>7</v>
      </c>
      <c r="L23" s="41" t="s">
        <v>12</v>
      </c>
      <c r="M23" s="40">
        <v>777</v>
      </c>
    </row>
    <row r="24" spans="1:13" x14ac:dyDescent="0.25">
      <c r="A24" s="24" t="s">
        <v>13</v>
      </c>
      <c r="B24" s="25" t="s">
        <v>14</v>
      </c>
      <c r="C24" s="25" t="s">
        <v>17</v>
      </c>
      <c r="D24" s="26" t="s">
        <v>8</v>
      </c>
      <c r="E24" s="25">
        <v>954</v>
      </c>
      <c r="I24" s="36" t="s">
        <v>16</v>
      </c>
      <c r="J24" s="37" t="s">
        <v>9</v>
      </c>
      <c r="K24" s="37" t="s">
        <v>17</v>
      </c>
      <c r="L24" s="38" t="s">
        <v>11</v>
      </c>
      <c r="M24" s="37">
        <v>357</v>
      </c>
    </row>
    <row r="25" spans="1:13" ht="13.8" thickBot="1" x14ac:dyDescent="0.3">
      <c r="A25" s="27" t="s">
        <v>13</v>
      </c>
      <c r="B25" s="28" t="s">
        <v>9</v>
      </c>
      <c r="C25" s="28" t="s">
        <v>17</v>
      </c>
      <c r="D25" s="29" t="s">
        <v>10</v>
      </c>
      <c r="E25" s="28">
        <v>4569</v>
      </c>
      <c r="I25" s="39" t="s">
        <v>16</v>
      </c>
      <c r="J25" s="40" t="s">
        <v>6</v>
      </c>
      <c r="K25" s="40" t="s">
        <v>17</v>
      </c>
      <c r="L25" s="41" t="s">
        <v>12</v>
      </c>
      <c r="M25" s="40">
        <v>129</v>
      </c>
    </row>
    <row r="26" spans="1:13" x14ac:dyDescent="0.25">
      <c r="A26" s="27" t="s">
        <v>13</v>
      </c>
      <c r="B26" s="28" t="s">
        <v>18</v>
      </c>
      <c r="C26" s="28" t="s">
        <v>17</v>
      </c>
      <c r="D26" s="29" t="s">
        <v>11</v>
      </c>
      <c r="E26" s="28">
        <v>21</v>
      </c>
    </row>
    <row r="27" spans="1:13" ht="13.8" thickBot="1" x14ac:dyDescent="0.3">
      <c r="A27" s="30" t="s">
        <v>13</v>
      </c>
      <c r="B27" s="31" t="s">
        <v>18</v>
      </c>
      <c r="C27" s="31" t="s">
        <v>17</v>
      </c>
      <c r="D27" s="32" t="s">
        <v>12</v>
      </c>
      <c r="E27" s="31">
        <v>225</v>
      </c>
      <c r="I27" s="68" t="s">
        <v>55</v>
      </c>
    </row>
    <row r="28" spans="1:13" x14ac:dyDescent="0.25">
      <c r="A28" s="24" t="s">
        <v>13</v>
      </c>
      <c r="B28" s="25" t="s">
        <v>6</v>
      </c>
      <c r="C28" s="25" t="s">
        <v>19</v>
      </c>
      <c r="D28" s="26" t="s">
        <v>8</v>
      </c>
      <c r="E28" s="25">
        <v>369</v>
      </c>
      <c r="I28">
        <f>MAX(E8:E55)</f>
        <v>6654</v>
      </c>
    </row>
    <row r="29" spans="1:13" x14ac:dyDescent="0.25">
      <c r="A29" s="27" t="s">
        <v>13</v>
      </c>
      <c r="B29" s="28" t="s">
        <v>18</v>
      </c>
      <c r="C29" s="28" t="s">
        <v>19</v>
      </c>
      <c r="D29" s="29" t="s">
        <v>10</v>
      </c>
      <c r="E29" s="28">
        <v>852</v>
      </c>
    </row>
    <row r="30" spans="1:13" x14ac:dyDescent="0.25">
      <c r="A30" s="27" t="s">
        <v>13</v>
      </c>
      <c r="B30" s="28" t="s">
        <v>6</v>
      </c>
      <c r="C30" s="28" t="s">
        <v>19</v>
      </c>
      <c r="D30" s="29" t="s">
        <v>11</v>
      </c>
      <c r="E30" s="28">
        <v>179</v>
      </c>
    </row>
    <row r="31" spans="1:13" ht="13.8" thickBot="1" x14ac:dyDescent="0.3">
      <c r="A31" s="30" t="s">
        <v>13</v>
      </c>
      <c r="B31" s="31" t="s">
        <v>14</v>
      </c>
      <c r="C31" s="31" t="s">
        <v>19</v>
      </c>
      <c r="D31" s="32" t="s">
        <v>12</v>
      </c>
      <c r="E31" s="31">
        <v>564</v>
      </c>
    </row>
    <row r="32" spans="1:13" x14ac:dyDescent="0.25">
      <c r="A32" s="6" t="s">
        <v>15</v>
      </c>
      <c r="B32" s="7" t="s">
        <v>14</v>
      </c>
      <c r="C32" s="7" t="s">
        <v>7</v>
      </c>
      <c r="D32" s="8" t="s">
        <v>8</v>
      </c>
      <c r="E32" s="7">
        <v>963</v>
      </c>
    </row>
    <row r="33" spans="1:5" x14ac:dyDescent="0.25">
      <c r="A33" s="9" t="s">
        <v>15</v>
      </c>
      <c r="B33" s="10" t="s">
        <v>6</v>
      </c>
      <c r="C33" s="10" t="s">
        <v>7</v>
      </c>
      <c r="D33" s="11" t="s">
        <v>10</v>
      </c>
      <c r="E33" s="10">
        <v>75</v>
      </c>
    </row>
    <row r="34" spans="1:5" x14ac:dyDescent="0.25">
      <c r="A34" s="9" t="s">
        <v>15</v>
      </c>
      <c r="B34" s="10" t="s">
        <v>6</v>
      </c>
      <c r="C34" s="10" t="s">
        <v>7</v>
      </c>
      <c r="D34" s="11" t="s">
        <v>11</v>
      </c>
      <c r="E34" s="10">
        <v>156</v>
      </c>
    </row>
    <row r="35" spans="1:5" ht="13.8" thickBot="1" x14ac:dyDescent="0.3">
      <c r="A35" s="12" t="s">
        <v>15</v>
      </c>
      <c r="B35" s="13" t="s">
        <v>6</v>
      </c>
      <c r="C35" s="13" t="s">
        <v>7</v>
      </c>
      <c r="D35" s="14" t="s">
        <v>12</v>
      </c>
      <c r="E35" s="13">
        <v>332</v>
      </c>
    </row>
    <row r="36" spans="1:5" x14ac:dyDescent="0.25">
      <c r="A36" s="6" t="s">
        <v>15</v>
      </c>
      <c r="B36" s="7" t="s">
        <v>6</v>
      </c>
      <c r="C36" s="7" t="s">
        <v>17</v>
      </c>
      <c r="D36" s="8" t="s">
        <v>8</v>
      </c>
      <c r="E36" s="7">
        <v>147</v>
      </c>
    </row>
    <row r="37" spans="1:5" x14ac:dyDescent="0.25">
      <c r="A37" s="9" t="s">
        <v>15</v>
      </c>
      <c r="B37" s="10" t="s">
        <v>9</v>
      </c>
      <c r="C37" s="10" t="s">
        <v>17</v>
      </c>
      <c r="D37" s="11" t="s">
        <v>10</v>
      </c>
      <c r="E37" s="10">
        <v>963</v>
      </c>
    </row>
    <row r="38" spans="1:5" x14ac:dyDescent="0.25">
      <c r="A38" s="9" t="s">
        <v>15</v>
      </c>
      <c r="B38" s="10" t="s">
        <v>9</v>
      </c>
      <c r="C38" s="10" t="s">
        <v>17</v>
      </c>
      <c r="D38" s="11" t="s">
        <v>11</v>
      </c>
      <c r="E38" s="10">
        <v>456</v>
      </c>
    </row>
    <row r="39" spans="1:5" ht="13.8" thickBot="1" x14ac:dyDescent="0.3">
      <c r="A39" s="12" t="s">
        <v>15</v>
      </c>
      <c r="B39" s="13" t="s">
        <v>14</v>
      </c>
      <c r="C39" s="13" t="s">
        <v>17</v>
      </c>
      <c r="D39" s="14" t="s">
        <v>12</v>
      </c>
      <c r="E39" s="13">
        <v>852</v>
      </c>
    </row>
    <row r="40" spans="1:5" x14ac:dyDescent="0.25">
      <c r="A40" s="6" t="s">
        <v>15</v>
      </c>
      <c r="B40" s="7" t="s">
        <v>14</v>
      </c>
      <c r="C40" s="7" t="s">
        <v>19</v>
      </c>
      <c r="D40" s="8" t="s">
        <v>8</v>
      </c>
      <c r="E40" s="7">
        <v>897</v>
      </c>
    </row>
    <row r="41" spans="1:5" x14ac:dyDescent="0.25">
      <c r="A41" s="9" t="s">
        <v>15</v>
      </c>
      <c r="B41" s="10" t="s">
        <v>9</v>
      </c>
      <c r="C41" s="10" t="s">
        <v>19</v>
      </c>
      <c r="D41" s="11" t="s">
        <v>10</v>
      </c>
      <c r="E41" s="10">
        <v>213</v>
      </c>
    </row>
    <row r="42" spans="1:5" x14ac:dyDescent="0.25">
      <c r="A42" s="9" t="s">
        <v>15</v>
      </c>
      <c r="B42" s="10" t="s">
        <v>9</v>
      </c>
      <c r="C42" s="10" t="s">
        <v>19</v>
      </c>
      <c r="D42" s="11" t="s">
        <v>11</v>
      </c>
      <c r="E42" s="10">
        <v>213</v>
      </c>
    </row>
    <row r="43" spans="1:5" ht="13.8" thickBot="1" x14ac:dyDescent="0.3">
      <c r="A43" s="12" t="s">
        <v>15</v>
      </c>
      <c r="B43" s="13" t="s">
        <v>18</v>
      </c>
      <c r="C43" s="13" t="s">
        <v>19</v>
      </c>
      <c r="D43" s="14" t="s">
        <v>12</v>
      </c>
      <c r="E43" s="13">
        <v>584</v>
      </c>
    </row>
    <row r="44" spans="1:5" x14ac:dyDescent="0.25">
      <c r="A44" s="33" t="s">
        <v>16</v>
      </c>
      <c r="B44" s="34" t="s">
        <v>9</v>
      </c>
      <c r="C44" s="34" t="s">
        <v>7</v>
      </c>
      <c r="D44" s="35" t="s">
        <v>8</v>
      </c>
      <c r="E44" s="34">
        <v>445</v>
      </c>
    </row>
    <row r="45" spans="1:5" x14ac:dyDescent="0.25">
      <c r="A45" s="36" t="s">
        <v>16</v>
      </c>
      <c r="B45" s="37" t="s">
        <v>9</v>
      </c>
      <c r="C45" s="37" t="s">
        <v>7</v>
      </c>
      <c r="D45" s="38" t="s">
        <v>10</v>
      </c>
      <c r="E45" s="37">
        <v>698</v>
      </c>
    </row>
    <row r="46" spans="1:5" x14ac:dyDescent="0.25">
      <c r="A46" s="36" t="s">
        <v>16</v>
      </c>
      <c r="B46" s="37" t="s">
        <v>14</v>
      </c>
      <c r="C46" s="37" t="s">
        <v>7</v>
      </c>
      <c r="D46" s="38" t="s">
        <v>11</v>
      </c>
      <c r="E46" s="37">
        <v>226</v>
      </c>
    </row>
    <row r="47" spans="1:5" ht="13.8" thickBot="1" x14ac:dyDescent="0.3">
      <c r="A47" s="39" t="s">
        <v>16</v>
      </c>
      <c r="B47" s="40" t="s">
        <v>9</v>
      </c>
      <c r="C47" s="40" t="s">
        <v>7</v>
      </c>
      <c r="D47" s="41" t="s">
        <v>12</v>
      </c>
      <c r="E47" s="40">
        <v>777</v>
      </c>
    </row>
    <row r="48" spans="1:5" x14ac:dyDescent="0.25">
      <c r="A48" s="33" t="s">
        <v>16</v>
      </c>
      <c r="B48" s="34" t="s">
        <v>14</v>
      </c>
      <c r="C48" s="34" t="s">
        <v>17</v>
      </c>
      <c r="D48" s="35" t="s">
        <v>8</v>
      </c>
      <c r="E48" s="34">
        <v>654</v>
      </c>
    </row>
    <row r="49" spans="1:5" x14ac:dyDescent="0.25">
      <c r="A49" s="36" t="s">
        <v>16</v>
      </c>
      <c r="B49" s="37" t="s">
        <v>14</v>
      </c>
      <c r="C49" s="37" t="s">
        <v>17</v>
      </c>
      <c r="D49" s="38" t="s">
        <v>10</v>
      </c>
      <c r="E49" s="37">
        <v>753</v>
      </c>
    </row>
    <row r="50" spans="1:5" x14ac:dyDescent="0.25">
      <c r="A50" s="36" t="s">
        <v>16</v>
      </c>
      <c r="B50" s="37" t="s">
        <v>9</v>
      </c>
      <c r="C50" s="37" t="s">
        <v>17</v>
      </c>
      <c r="D50" s="38" t="s">
        <v>11</v>
      </c>
      <c r="E50" s="37">
        <v>357</v>
      </c>
    </row>
    <row r="51" spans="1:5" ht="13.8" thickBot="1" x14ac:dyDescent="0.3">
      <c r="A51" s="39" t="s">
        <v>16</v>
      </c>
      <c r="B51" s="40" t="s">
        <v>6</v>
      </c>
      <c r="C51" s="40" t="s">
        <v>17</v>
      </c>
      <c r="D51" s="41" t="s">
        <v>12</v>
      </c>
      <c r="E51" s="40">
        <v>129</v>
      </c>
    </row>
    <row r="52" spans="1:5" x14ac:dyDescent="0.25">
      <c r="A52" s="33" t="s">
        <v>16</v>
      </c>
      <c r="B52" s="34" t="s">
        <v>18</v>
      </c>
      <c r="C52" s="34" t="s">
        <v>19</v>
      </c>
      <c r="D52" s="35" t="s">
        <v>8</v>
      </c>
      <c r="E52" s="34">
        <v>997</v>
      </c>
    </row>
    <row r="53" spans="1:5" x14ac:dyDescent="0.25">
      <c r="A53" s="36" t="s">
        <v>16</v>
      </c>
      <c r="B53" s="37" t="s">
        <v>6</v>
      </c>
      <c r="C53" s="37" t="s">
        <v>19</v>
      </c>
      <c r="D53" s="38" t="s">
        <v>10</v>
      </c>
      <c r="E53" s="37">
        <v>1002</v>
      </c>
    </row>
    <row r="54" spans="1:5" x14ac:dyDescent="0.25">
      <c r="A54" s="36" t="s">
        <v>16</v>
      </c>
      <c r="B54" s="37" t="s">
        <v>9</v>
      </c>
      <c r="C54" s="37" t="s">
        <v>19</v>
      </c>
      <c r="D54" s="38" t="s">
        <v>11</v>
      </c>
      <c r="E54" s="37">
        <v>1009</v>
      </c>
    </row>
    <row r="55" spans="1:5" ht="13.8" thickBot="1" x14ac:dyDescent="0.3">
      <c r="A55" s="39" t="s">
        <v>16</v>
      </c>
      <c r="B55" s="40" t="s">
        <v>9</v>
      </c>
      <c r="C55" s="40" t="s">
        <v>19</v>
      </c>
      <c r="D55" s="41" t="s">
        <v>12</v>
      </c>
      <c r="E55" s="40">
        <v>456</v>
      </c>
    </row>
  </sheetData>
  <autoFilter ref="A7:E7" xr:uid="{0E7C436F-7331-4A22-82E2-EC87982885EE}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8"/>
  <sheetViews>
    <sheetView topLeftCell="A6" workbookViewId="0">
      <selection activeCell="G37" sqref="G37"/>
    </sheetView>
  </sheetViews>
  <sheetFormatPr defaultRowHeight="13.2" x14ac:dyDescent="0.25"/>
  <cols>
    <col min="1" max="1" width="20.44140625" customWidth="1"/>
    <col min="2" max="2" width="24.33203125" customWidth="1"/>
    <col min="3" max="3" width="5.88671875" customWidth="1"/>
    <col min="4" max="4" width="24" customWidth="1"/>
    <col min="5" max="5" width="22.88671875" customWidth="1"/>
    <col min="6" max="6" width="6.6640625" customWidth="1"/>
    <col min="7" max="7" width="37.44140625" customWidth="1"/>
    <col min="8" max="8" width="18.88671875" bestFit="1" customWidth="1"/>
    <col min="9" max="9" width="10.44140625" bestFit="1" customWidth="1"/>
  </cols>
  <sheetData>
    <row r="2" spans="1:8" ht="15.6" x14ac:dyDescent="0.3">
      <c r="A2" s="44"/>
      <c r="B2" s="44"/>
      <c r="C2" s="45" t="s">
        <v>30</v>
      </c>
      <c r="D2" s="45"/>
      <c r="E2" s="45"/>
      <c r="F2" s="45"/>
      <c r="G2" s="45"/>
      <c r="H2" s="45"/>
    </row>
    <row r="3" spans="1:8" ht="13.8" thickBot="1" x14ac:dyDescent="0.3"/>
    <row r="4" spans="1:8" s="68" customFormat="1" ht="27" thickBot="1" x14ac:dyDescent="0.3">
      <c r="A4" s="66" t="s">
        <v>0</v>
      </c>
      <c r="B4" s="67" t="s">
        <v>4</v>
      </c>
      <c r="D4" s="69" t="s">
        <v>0</v>
      </c>
      <c r="E4" s="70" t="s">
        <v>4</v>
      </c>
      <c r="G4" s="66" t="s">
        <v>0</v>
      </c>
      <c r="H4" s="71" t="s">
        <v>31</v>
      </c>
    </row>
    <row r="5" spans="1:8" x14ac:dyDescent="0.25">
      <c r="A5" s="53" t="s">
        <v>5</v>
      </c>
      <c r="B5" s="63">
        <v>20</v>
      </c>
      <c r="D5" s="51" t="s">
        <v>32</v>
      </c>
      <c r="E5" s="52">
        <v>20</v>
      </c>
      <c r="G5" s="53" t="s">
        <v>15</v>
      </c>
      <c r="H5" s="54">
        <v>3.9</v>
      </c>
    </row>
    <row r="6" spans="1:8" x14ac:dyDescent="0.25">
      <c r="A6" s="55" t="s">
        <v>13</v>
      </c>
      <c r="B6" s="56">
        <v>15</v>
      </c>
      <c r="D6" s="55" t="s">
        <v>15</v>
      </c>
      <c r="E6" s="56">
        <v>15</v>
      </c>
      <c r="G6" s="55" t="s">
        <v>13</v>
      </c>
      <c r="H6" s="46">
        <v>6.2</v>
      </c>
    </row>
    <row r="7" spans="1:8" x14ac:dyDescent="0.25">
      <c r="A7" s="55" t="s">
        <v>15</v>
      </c>
      <c r="B7" s="56">
        <v>30</v>
      </c>
      <c r="D7" s="55" t="s">
        <v>13</v>
      </c>
      <c r="E7" s="56">
        <v>30</v>
      </c>
      <c r="G7" s="55" t="s">
        <v>5</v>
      </c>
      <c r="H7" s="46">
        <v>2.2999999999999998</v>
      </c>
    </row>
    <row r="8" spans="1:8" ht="13.8" thickBot="1" x14ac:dyDescent="0.3">
      <c r="A8" s="57" t="s">
        <v>16</v>
      </c>
      <c r="B8" s="58">
        <v>10</v>
      </c>
      <c r="D8" s="55" t="s">
        <v>16</v>
      </c>
      <c r="E8" s="56">
        <v>10</v>
      </c>
      <c r="G8" s="57" t="s">
        <v>16</v>
      </c>
      <c r="H8" s="47">
        <v>4.5</v>
      </c>
    </row>
    <row r="9" spans="1:8" ht="13.8" thickBot="1" x14ac:dyDescent="0.3">
      <c r="A9" s="59"/>
      <c r="B9" s="60"/>
      <c r="D9" s="57" t="s">
        <v>5</v>
      </c>
      <c r="E9" s="58">
        <v>50</v>
      </c>
      <c r="G9" s="64"/>
      <c r="H9" s="65"/>
    </row>
    <row r="10" spans="1:8" x14ac:dyDescent="0.25">
      <c r="E10" s="61"/>
    </row>
    <row r="11" spans="1:8" x14ac:dyDescent="0.25">
      <c r="E11" s="48"/>
      <c r="F11" s="48"/>
      <c r="G11" s="62"/>
      <c r="H11" s="62"/>
    </row>
    <row r="12" spans="1:8" x14ac:dyDescent="0.25">
      <c r="A12" s="49" t="s">
        <v>33</v>
      </c>
      <c r="B12" s="49"/>
      <c r="C12" s="49"/>
      <c r="D12" s="49"/>
      <c r="E12" s="49"/>
      <c r="F12" s="49"/>
      <c r="G12" s="49"/>
      <c r="H12" s="49"/>
    </row>
    <row r="13" spans="1:8" s="5" customFormat="1" x14ac:dyDescent="0.25">
      <c r="A13" s="62"/>
      <c r="B13" s="62"/>
      <c r="C13" s="62"/>
      <c r="D13" s="62"/>
      <c r="E13" s="62"/>
      <c r="F13" s="62"/>
      <c r="G13" s="62"/>
      <c r="H13" s="62"/>
    </row>
    <row r="14" spans="1:8" s="5" customFormat="1" x14ac:dyDescent="0.25">
      <c r="A14" s="62"/>
      <c r="B14" s="62" t="s">
        <v>4</v>
      </c>
      <c r="C14" s="62"/>
      <c r="D14" s="62"/>
      <c r="E14" s="62"/>
      <c r="F14" s="62"/>
      <c r="G14" s="62"/>
      <c r="H14" s="62"/>
    </row>
    <row r="15" spans="1:8" s="5" customFormat="1" x14ac:dyDescent="0.25">
      <c r="A15" s="62" t="s">
        <v>5</v>
      </c>
      <c r="B15" s="62">
        <v>70</v>
      </c>
      <c r="C15" s="62"/>
      <c r="D15" s="62"/>
      <c r="E15" s="62"/>
      <c r="F15" s="62"/>
      <c r="G15" s="62"/>
      <c r="H15" s="62"/>
    </row>
    <row r="16" spans="1:8" s="5" customFormat="1" x14ac:dyDescent="0.25">
      <c r="A16" s="62" t="s">
        <v>13</v>
      </c>
      <c r="B16" s="62">
        <v>45</v>
      </c>
      <c r="C16" s="62"/>
      <c r="D16" s="62"/>
      <c r="E16" s="62"/>
      <c r="F16" s="62"/>
      <c r="G16" s="62"/>
      <c r="H16" s="62"/>
    </row>
    <row r="17" spans="1:8" s="5" customFormat="1" x14ac:dyDescent="0.25">
      <c r="A17" s="62" t="s">
        <v>32</v>
      </c>
      <c r="B17" s="62">
        <v>20</v>
      </c>
      <c r="C17" s="62"/>
      <c r="D17" s="62"/>
      <c r="E17" s="62"/>
      <c r="F17" s="62"/>
      <c r="G17" s="62"/>
      <c r="H17" s="62"/>
    </row>
    <row r="18" spans="1:8" s="5" customFormat="1" x14ac:dyDescent="0.25">
      <c r="A18" s="62" t="s">
        <v>15</v>
      </c>
      <c r="B18" s="62">
        <v>45</v>
      </c>
      <c r="C18" s="62"/>
      <c r="D18" s="62"/>
      <c r="E18" s="62"/>
      <c r="F18" s="62"/>
      <c r="G18" s="62"/>
      <c r="H18" s="62"/>
    </row>
    <row r="19" spans="1:8" s="5" customFormat="1" x14ac:dyDescent="0.25">
      <c r="A19" s="62" t="s">
        <v>16</v>
      </c>
      <c r="B19" s="62">
        <v>20</v>
      </c>
      <c r="C19" s="62"/>
      <c r="D19" s="62"/>
      <c r="E19" s="62"/>
      <c r="F19" s="62"/>
      <c r="G19"/>
      <c r="H19"/>
    </row>
    <row r="20" spans="1:8" s="5" customFormat="1" x14ac:dyDescent="0.25">
      <c r="A20" s="62"/>
      <c r="B20" s="62"/>
      <c r="C20" s="62"/>
      <c r="D20" s="62"/>
      <c r="E20" s="62"/>
      <c r="F20" s="62"/>
      <c r="G20"/>
      <c r="H20"/>
    </row>
    <row r="22" spans="1:8" x14ac:dyDescent="0.25">
      <c r="A22" s="42" t="s">
        <v>49</v>
      </c>
      <c r="B22" s="44"/>
      <c r="C22" s="44"/>
      <c r="D22" s="44"/>
      <c r="E22" s="44"/>
      <c r="F22" s="44"/>
      <c r="G22" s="44"/>
      <c r="H22" s="44"/>
    </row>
    <row r="24" spans="1:8" x14ac:dyDescent="0.25">
      <c r="A24" s="129" t="s">
        <v>0</v>
      </c>
      <c r="B24" s="129"/>
    </row>
    <row r="25" spans="1:8" x14ac:dyDescent="0.25">
      <c r="A25" s="129" t="s">
        <v>5</v>
      </c>
      <c r="B25" s="129">
        <v>46</v>
      </c>
    </row>
    <row r="26" spans="1:8" x14ac:dyDescent="0.25">
      <c r="A26" s="129" t="s">
        <v>13</v>
      </c>
      <c r="B26" s="129">
        <v>93</v>
      </c>
    </row>
    <row r="27" spans="1:8" x14ac:dyDescent="0.25">
      <c r="A27" s="129" t="s">
        <v>15</v>
      </c>
      <c r="B27" s="129">
        <v>117</v>
      </c>
    </row>
    <row r="28" spans="1:8" x14ac:dyDescent="0.25">
      <c r="A28" s="129" t="s">
        <v>16</v>
      </c>
      <c r="B28" s="129">
        <v>45</v>
      </c>
    </row>
  </sheetData>
  <dataConsolidate function="product">
    <dataRefs count="2">
      <dataRef ref="A4:B8" sheet="Задача 3"/>
      <dataRef ref="G4:H8" sheet="Задача 3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8"/>
  <sheetViews>
    <sheetView tabSelected="1" topLeftCell="A8" workbookViewId="0">
      <selection activeCell="E31" sqref="E31:E34"/>
    </sheetView>
  </sheetViews>
  <sheetFormatPr defaultRowHeight="13.2" x14ac:dyDescent="0.25"/>
  <cols>
    <col min="2" max="2" width="9.109375" customWidth="1"/>
    <col min="3" max="4" width="14.88671875" customWidth="1"/>
    <col min="5" max="5" width="15.109375" customWidth="1"/>
    <col min="6" max="6" width="10.88671875" customWidth="1"/>
    <col min="7" max="7" width="16" customWidth="1"/>
    <col min="8" max="8" width="26.5546875" customWidth="1"/>
    <col min="9" max="9" width="21.5546875" customWidth="1"/>
  </cols>
  <sheetData>
    <row r="2" spans="2:9" ht="13.8" x14ac:dyDescent="0.25">
      <c r="B2" s="150" t="s">
        <v>41</v>
      </c>
      <c r="C2" s="150"/>
      <c r="D2" s="150"/>
      <c r="E2" s="150"/>
      <c r="F2" s="150"/>
      <c r="G2" s="150"/>
      <c r="H2" s="150"/>
      <c r="I2" s="150"/>
    </row>
    <row r="3" spans="2:9" x14ac:dyDescent="0.25">
      <c r="B3" s="151" t="s">
        <v>50</v>
      </c>
      <c r="C3" s="152"/>
      <c r="D3" s="152"/>
      <c r="E3" s="152"/>
      <c r="F3" s="152"/>
      <c r="G3" s="152"/>
      <c r="H3" s="152"/>
      <c r="I3" s="152"/>
    </row>
    <row r="4" spans="2:9" x14ac:dyDescent="0.25">
      <c r="B4" s="122" t="s">
        <v>42</v>
      </c>
      <c r="C4" s="122"/>
      <c r="D4" s="122"/>
      <c r="E4" s="122"/>
      <c r="F4" s="122"/>
      <c r="G4" s="122"/>
      <c r="H4" s="122"/>
      <c r="I4" s="44"/>
    </row>
    <row r="5" spans="2:9" x14ac:dyDescent="0.25">
      <c r="B5" s="151" t="s">
        <v>44</v>
      </c>
      <c r="C5" s="152"/>
      <c r="D5" s="152"/>
      <c r="E5" s="152"/>
      <c r="F5" s="152"/>
      <c r="G5" s="152"/>
      <c r="H5" s="152"/>
      <c r="I5" s="152"/>
    </row>
    <row r="6" spans="2:9" x14ac:dyDescent="0.25">
      <c r="B6" s="151" t="s">
        <v>46</v>
      </c>
      <c r="C6" s="152"/>
      <c r="D6" s="152"/>
      <c r="E6" s="152"/>
      <c r="F6" s="152"/>
      <c r="G6" s="152"/>
      <c r="H6" s="152"/>
      <c r="I6" s="152"/>
    </row>
    <row r="7" spans="2:9" x14ac:dyDescent="0.25">
      <c r="B7" s="127" t="s">
        <v>51</v>
      </c>
      <c r="C7" s="122"/>
      <c r="D7" s="122"/>
      <c r="E7" s="122"/>
      <c r="F7" s="122"/>
      <c r="G7" s="122"/>
      <c r="H7" s="122"/>
      <c r="I7" s="44"/>
    </row>
    <row r="8" spans="2:9" x14ac:dyDescent="0.25">
      <c r="B8" s="124" t="s">
        <v>45</v>
      </c>
      <c r="C8" s="123"/>
      <c r="D8" s="123"/>
      <c r="E8" s="123"/>
      <c r="F8" s="123"/>
      <c r="G8" s="123"/>
      <c r="H8" s="123"/>
      <c r="I8" s="44"/>
    </row>
    <row r="9" spans="2:9" x14ac:dyDescent="0.25">
      <c r="B9" s="125" t="s">
        <v>43</v>
      </c>
      <c r="C9" s="126"/>
      <c r="D9" s="126"/>
      <c r="E9" s="126"/>
      <c r="F9" s="126"/>
      <c r="G9" s="122"/>
      <c r="H9" s="122"/>
      <c r="I9" s="44"/>
    </row>
    <row r="28" spans="2:9" x14ac:dyDescent="0.25">
      <c r="D28" s="130" t="s">
        <v>56</v>
      </c>
      <c r="E28" s="145"/>
      <c r="F28" s="131"/>
      <c r="G28" s="130" t="s">
        <v>57</v>
      </c>
      <c r="H28" s="132">
        <f ca="1">TODAY()</f>
        <v>44255</v>
      </c>
    </row>
    <row r="29" spans="2:9" ht="13.8" thickBot="1" x14ac:dyDescent="0.3">
      <c r="D29" s="130"/>
      <c r="E29" s="131"/>
      <c r="F29" s="131"/>
      <c r="G29" s="130"/>
      <c r="H29" s="132"/>
    </row>
    <row r="30" spans="2:9" ht="27" thickBot="1" x14ac:dyDescent="0.3">
      <c r="B30" s="153" t="s">
        <v>39</v>
      </c>
      <c r="C30" s="154" t="s">
        <v>0</v>
      </c>
      <c r="D30" s="154" t="s">
        <v>1</v>
      </c>
      <c r="E30" s="154" t="s">
        <v>58</v>
      </c>
      <c r="F30" s="154" t="s">
        <v>40</v>
      </c>
      <c r="G30" s="154" t="s">
        <v>59</v>
      </c>
      <c r="H30" s="155" t="s">
        <v>60</v>
      </c>
      <c r="I30" s="156" t="s">
        <v>61</v>
      </c>
    </row>
    <row r="31" spans="2:9" x14ac:dyDescent="0.25">
      <c r="B31" s="157">
        <v>1001</v>
      </c>
      <c r="C31" s="137" t="str">
        <f>IF(B31&lt;&gt;"",LOOKUP(B31,'База данни'!$A$2:$A$49,'База данни'!$B$2:$B$49),"")</f>
        <v>Продукт А</v>
      </c>
      <c r="D31" s="137" t="str">
        <f>IF(B31&lt;&gt;"",LOOKUP(B31,'База данни'!$A$2:$A$49,'База данни'!$C$2:$C$49),"")</f>
        <v>Иванов</v>
      </c>
      <c r="E31" s="159">
        <v>20</v>
      </c>
      <c r="F31" s="138">
        <f>IF(B31&lt;&gt;"",LOOKUP(B31,'База данни'!$A$2:$A$49,'База данни'!$F$2:$F$49),"")</f>
        <v>20</v>
      </c>
      <c r="G31" s="138">
        <f>IF(E31&lt;&gt;"",SUM(E31*F31),"")</f>
        <v>400</v>
      </c>
      <c r="H31" s="139">
        <f>IF(E31&gt;15,G31*0.05,0)</f>
        <v>20</v>
      </c>
      <c r="I31" s="140">
        <f>IF(G31&lt;&gt;"" &amp; H31&lt;&gt;"",G31-H31,"")</f>
        <v>380</v>
      </c>
    </row>
    <row r="32" spans="2:9" x14ac:dyDescent="0.25">
      <c r="B32" s="158">
        <v>1016</v>
      </c>
      <c r="C32" s="134" t="str">
        <f>IF(B32&lt;&gt;"",LOOKUP(B32,'База данни'!$A$2:$A$49,'База данни'!$B$2:$B$49),"")</f>
        <v>Продукт Б</v>
      </c>
      <c r="D32" s="134" t="str">
        <f>IF(B32&lt;&gt;"",LOOKUP(B32,'База данни'!$A$2:$A$49,'База данни'!$C$2:$C$49),"")</f>
        <v>Петров</v>
      </c>
      <c r="E32" s="160">
        <v>15</v>
      </c>
      <c r="F32" s="135">
        <f>IF(B32&lt;&gt;"",LOOKUP(B32,'База данни'!$A$2:$A$49,'База данни'!$F$2:$F$49),"")</f>
        <v>30</v>
      </c>
      <c r="G32" s="135">
        <f>IF(E32&lt;&gt;"",SUM(E32*F32),"")</f>
        <v>450</v>
      </c>
      <c r="H32" s="136">
        <f t="shared" ref="H32:H34" si="0">IF(E32&gt;15,G32*0.05,0)</f>
        <v>0</v>
      </c>
      <c r="I32" s="141">
        <f>G32-H32</f>
        <v>450</v>
      </c>
    </row>
    <row r="33" spans="2:9" x14ac:dyDescent="0.25">
      <c r="B33" s="158">
        <v>1045</v>
      </c>
      <c r="C33" s="134" t="str">
        <f>IF(B33&lt;&gt;"",LOOKUP(B33,'База данни'!$A$2:$A$49,'База данни'!$B$2:$B$49),"")</f>
        <v>Продукт Г</v>
      </c>
      <c r="D33" s="134" t="str">
        <f>IF(B33&lt;&gt;"",LOOKUP(B33,'База данни'!$A$2:$A$49,'База данни'!$C$2:$C$49),"")</f>
        <v>Илиев</v>
      </c>
      <c r="E33" s="160">
        <v>30</v>
      </c>
      <c r="F33" s="135">
        <f>IF(B33&lt;&gt;"",LOOKUP(B33,'База данни'!$A$2:$A$49,'База данни'!$F$2:$F$49),"")</f>
        <v>18</v>
      </c>
      <c r="G33" s="135">
        <f>IF(E33&lt;&gt;"",SUM(E33*F33),"")</f>
        <v>540</v>
      </c>
      <c r="H33" s="136">
        <f t="shared" si="0"/>
        <v>27</v>
      </c>
      <c r="I33" s="141">
        <f t="shared" ref="I33" si="1">G33-H33</f>
        <v>513</v>
      </c>
    </row>
    <row r="34" spans="2:9" x14ac:dyDescent="0.25">
      <c r="B34" s="158">
        <v>1030</v>
      </c>
      <c r="C34" s="134" t="str">
        <f>IF(B34&lt;&gt;"",LOOKUP(B34,'База данни'!$A$2:$A$49,'База данни'!$B$2:$B$49),"")</f>
        <v>Продукт В</v>
      </c>
      <c r="D34" s="134" t="str">
        <f>IF(B34&lt;&gt;"",LOOKUP(B34,'База данни'!$A$2:$A$49,'База данни'!$C$2:$C$49),"")</f>
        <v>Велев</v>
      </c>
      <c r="E34" s="160">
        <v>35</v>
      </c>
      <c r="F34" s="135">
        <f>IF(B34&lt;&gt;"",LOOKUP(B34,'База данни'!$A$2:$A$49,'База данни'!$F$2:$F$49),"")</f>
        <v>15</v>
      </c>
      <c r="G34" s="135">
        <f>IF(E34&lt;&gt;"",SUM(E34*F34),"")</f>
        <v>525</v>
      </c>
      <c r="H34" s="136">
        <f t="shared" si="0"/>
        <v>26.25</v>
      </c>
      <c r="I34" s="141">
        <f>G34-H34</f>
        <v>498.75</v>
      </c>
    </row>
    <row r="35" spans="2:9" ht="13.8" thickBot="1" x14ac:dyDescent="0.3">
      <c r="B35" s="142"/>
      <c r="C35" s="143"/>
      <c r="D35" s="143"/>
      <c r="E35" s="143"/>
      <c r="F35" s="143"/>
      <c r="G35" s="143"/>
      <c r="H35" s="143"/>
      <c r="I35" s="144"/>
    </row>
    <row r="36" spans="2:9" x14ac:dyDescent="0.25">
      <c r="H36" s="130" t="s">
        <v>62</v>
      </c>
      <c r="I36" s="133">
        <f>IF(I31&lt;&gt;"",SUM(I31:I34),"")</f>
        <v>1841.75</v>
      </c>
    </row>
    <row r="37" spans="2:9" x14ac:dyDescent="0.25">
      <c r="H37" s="130" t="s">
        <v>63</v>
      </c>
      <c r="I37" s="133">
        <f>IF(I36&lt;&gt;"",0.2*I36,"")</f>
        <v>368.35</v>
      </c>
    </row>
    <row r="38" spans="2:9" x14ac:dyDescent="0.25">
      <c r="H38" s="130" t="s">
        <v>64</v>
      </c>
      <c r="I38" s="133">
        <f>IF(I36&lt;&gt;""&amp;I37&lt;&gt;"",I36+I37,"")</f>
        <v>2210.1</v>
      </c>
    </row>
  </sheetData>
  <mergeCells count="4">
    <mergeCell ref="B2:I2"/>
    <mergeCell ref="B3:I3"/>
    <mergeCell ref="B5:I5"/>
    <mergeCell ref="B6:I6"/>
  </mergeCells>
  <conditionalFormatting sqref="I31">
    <cfRule type="cellIs" dxfId="2" priority="10" operator="lessThan">
      <formula>$G$31</formula>
    </cfRule>
  </conditionalFormatting>
  <conditionalFormatting sqref="I33">
    <cfRule type="cellIs" dxfId="1" priority="2" operator="greaterThan">
      <formula>$I$31</formula>
    </cfRule>
  </conditionalFormatting>
  <conditionalFormatting sqref="I32 I34">
    <cfRule type="cellIs" dxfId="0" priority="1" operator="between">
      <formula>$I$31</formula>
      <formula>$I$33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200" yWindow="901" count="1">
        <x14:dataValidation type="list" errorStyle="warning" allowBlank="1" showInputMessage="1" showErrorMessage="1" errorTitle="Невалиден код!" error="Въвели сте невалиден код на артикул!" promptTitle="Изберете ..." prompt="Изберете код на артикул." xr:uid="{D4769223-D176-4698-B81D-027636ADE237}">
          <x14:formula1>
            <xm:f>'База данни'!$A$2:$A$49</xm:f>
          </x14:formula1>
          <xm:sqref>B31:B34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35"/>
  <sheetViews>
    <sheetView workbookViewId="0">
      <selection activeCell="A25" sqref="A25"/>
    </sheetView>
  </sheetViews>
  <sheetFormatPr defaultRowHeight="13.2" x14ac:dyDescent="0.25"/>
  <cols>
    <col min="1" max="1" width="32.88671875" bestFit="1" customWidth="1"/>
    <col min="2" max="2" width="20.5546875" bestFit="1" customWidth="1"/>
    <col min="3" max="3" width="13.33203125" bestFit="1" customWidth="1"/>
    <col min="4" max="5" width="13.109375" bestFit="1" customWidth="1"/>
    <col min="6" max="6" width="11.21875" bestFit="1" customWidth="1"/>
  </cols>
  <sheetData>
    <row r="2" spans="1:7" x14ac:dyDescent="0.25">
      <c r="A2" s="72" t="s">
        <v>34</v>
      </c>
      <c r="B2" s="73"/>
      <c r="C2" s="73"/>
      <c r="D2" s="73"/>
      <c r="E2" s="73"/>
      <c r="F2" s="73"/>
      <c r="G2" s="73"/>
    </row>
    <row r="3" spans="1:7" x14ac:dyDescent="0.25">
      <c r="A3" s="74"/>
      <c r="B3" s="75"/>
      <c r="C3" s="75"/>
      <c r="D3" s="75"/>
      <c r="E3" s="75"/>
    </row>
    <row r="4" spans="1:7" x14ac:dyDescent="0.25">
      <c r="A4" s="76"/>
      <c r="B4" s="77" t="s">
        <v>0</v>
      </c>
      <c r="C4" s="77" t="s">
        <v>3</v>
      </c>
      <c r="D4" s="75"/>
      <c r="E4" s="75"/>
    </row>
    <row r="5" spans="1:7" x14ac:dyDescent="0.25">
      <c r="A5" s="76"/>
      <c r="B5" s="77" t="s">
        <v>1</v>
      </c>
      <c r="C5" s="78" t="s">
        <v>36</v>
      </c>
      <c r="D5" s="75"/>
      <c r="E5" s="75"/>
    </row>
    <row r="6" spans="1:7" x14ac:dyDescent="0.25">
      <c r="A6" s="79"/>
      <c r="B6" s="80" t="s">
        <v>2</v>
      </c>
      <c r="C6" s="81" t="s">
        <v>37</v>
      </c>
      <c r="D6" s="75"/>
      <c r="E6" s="75"/>
    </row>
    <row r="7" spans="1:7" x14ac:dyDescent="0.25">
      <c r="A7" s="79"/>
      <c r="B7" s="82"/>
      <c r="C7" s="82"/>
      <c r="D7" s="75"/>
      <c r="E7" s="75"/>
    </row>
    <row r="8" spans="1:7" x14ac:dyDescent="0.25">
      <c r="A8" s="83" t="s">
        <v>35</v>
      </c>
      <c r="B8" s="73"/>
      <c r="C8" s="73"/>
      <c r="D8" s="73"/>
      <c r="E8" s="73"/>
      <c r="F8" s="73"/>
      <c r="G8" s="73"/>
    </row>
    <row r="9" spans="1:7" x14ac:dyDescent="0.25">
      <c r="A9" s="83" t="s">
        <v>48</v>
      </c>
      <c r="B9" s="73"/>
      <c r="C9" s="73"/>
      <c r="D9" s="73"/>
      <c r="E9" s="73"/>
      <c r="F9" s="73"/>
      <c r="G9" s="73"/>
    </row>
    <row r="10" spans="1:7" x14ac:dyDescent="0.25">
      <c r="A10" s="83" t="s">
        <v>38</v>
      </c>
      <c r="B10" s="73"/>
      <c r="C10" s="73"/>
      <c r="D10" s="73"/>
      <c r="E10" s="73"/>
      <c r="F10" s="73"/>
      <c r="G10" s="73"/>
    </row>
    <row r="11" spans="1:7" x14ac:dyDescent="0.25">
      <c r="A11" s="83" t="s">
        <v>47</v>
      </c>
      <c r="B11" s="73"/>
      <c r="C11" s="73"/>
      <c r="D11" s="73"/>
      <c r="E11" s="73"/>
      <c r="F11" s="73"/>
      <c r="G11" s="73"/>
    </row>
    <row r="16" spans="1:7" x14ac:dyDescent="0.25">
      <c r="A16" s="146" t="s">
        <v>0</v>
      </c>
      <c r="B16" t="s">
        <v>65</v>
      </c>
    </row>
    <row r="18" spans="1:6" x14ac:dyDescent="0.25">
      <c r="A18" s="146" t="s">
        <v>69</v>
      </c>
      <c r="B18" s="146" t="s">
        <v>66</v>
      </c>
    </row>
    <row r="19" spans="1:6" x14ac:dyDescent="0.25">
      <c r="A19" s="146" t="s">
        <v>68</v>
      </c>
      <c r="B19" t="s">
        <v>8</v>
      </c>
      <c r="C19" t="s">
        <v>10</v>
      </c>
      <c r="D19" t="s">
        <v>11</v>
      </c>
      <c r="E19" t="s">
        <v>12</v>
      </c>
      <c r="F19" t="s">
        <v>67</v>
      </c>
    </row>
    <row r="20" spans="1:6" x14ac:dyDescent="0.25">
      <c r="A20" s="147" t="s">
        <v>9</v>
      </c>
      <c r="B20" s="149">
        <v>901</v>
      </c>
      <c r="C20" s="149">
        <v>7343</v>
      </c>
      <c r="D20" s="149">
        <v>3699</v>
      </c>
      <c r="E20" s="149">
        <v>1280</v>
      </c>
      <c r="F20" s="149">
        <v>13223</v>
      </c>
    </row>
    <row r="21" spans="1:6" x14ac:dyDescent="0.25">
      <c r="A21" s="148" t="s">
        <v>7</v>
      </c>
      <c r="B21" s="149">
        <v>901</v>
      </c>
      <c r="C21" s="149">
        <v>1598</v>
      </c>
      <c r="D21" s="149">
        <v>666</v>
      </c>
      <c r="E21" s="149">
        <v>777</v>
      </c>
      <c r="F21" s="149">
        <v>3942</v>
      </c>
    </row>
    <row r="22" spans="1:6" x14ac:dyDescent="0.25">
      <c r="A22" s="148" t="s">
        <v>17</v>
      </c>
      <c r="B22" s="149"/>
      <c r="C22" s="149">
        <v>5532</v>
      </c>
      <c r="D22" s="149">
        <v>813</v>
      </c>
      <c r="E22" s="149"/>
      <c r="F22" s="149">
        <v>6345</v>
      </c>
    </row>
    <row r="23" spans="1:6" x14ac:dyDescent="0.25">
      <c r="A23" s="148" t="s">
        <v>19</v>
      </c>
      <c r="B23" s="149"/>
      <c r="C23" s="149">
        <v>213</v>
      </c>
      <c r="D23" s="149">
        <v>2220</v>
      </c>
      <c r="E23" s="149">
        <v>503</v>
      </c>
      <c r="F23" s="149">
        <v>2936</v>
      </c>
    </row>
    <row r="24" spans="1:6" x14ac:dyDescent="0.25">
      <c r="A24" s="147" t="s">
        <v>6</v>
      </c>
      <c r="B24" s="149">
        <v>1703</v>
      </c>
      <c r="C24" s="149">
        <v>1598</v>
      </c>
      <c r="D24" s="149">
        <v>494</v>
      </c>
      <c r="E24" s="149">
        <v>1226</v>
      </c>
      <c r="F24" s="149">
        <v>5021</v>
      </c>
    </row>
    <row r="25" spans="1:6" x14ac:dyDescent="0.25">
      <c r="A25" s="148" t="s">
        <v>7</v>
      </c>
      <c r="B25" s="149">
        <v>236</v>
      </c>
      <c r="C25" s="149">
        <v>75</v>
      </c>
      <c r="D25" s="149">
        <v>315</v>
      </c>
      <c r="E25" s="149">
        <v>1085</v>
      </c>
      <c r="F25" s="149">
        <v>1711</v>
      </c>
    </row>
    <row r="26" spans="1:6" x14ac:dyDescent="0.25">
      <c r="A26" s="148" t="s">
        <v>17</v>
      </c>
      <c r="B26" s="149">
        <v>1098</v>
      </c>
      <c r="C26" s="149">
        <v>456</v>
      </c>
      <c r="D26" s="149"/>
      <c r="E26" s="149">
        <v>141</v>
      </c>
      <c r="F26" s="149">
        <v>1695</v>
      </c>
    </row>
    <row r="27" spans="1:6" x14ac:dyDescent="0.25">
      <c r="A27" s="148" t="s">
        <v>19</v>
      </c>
      <c r="B27" s="149">
        <v>369</v>
      </c>
      <c r="C27" s="149">
        <v>1067</v>
      </c>
      <c r="D27" s="149">
        <v>179</v>
      </c>
      <c r="E27" s="149"/>
      <c r="F27" s="149">
        <v>1615</v>
      </c>
    </row>
    <row r="28" spans="1:6" x14ac:dyDescent="0.25">
      <c r="A28" s="147" t="s">
        <v>18</v>
      </c>
      <c r="B28" s="149">
        <v>1144</v>
      </c>
      <c r="C28" s="149">
        <v>852</v>
      </c>
      <c r="D28" s="149">
        <v>6675</v>
      </c>
      <c r="E28" s="149">
        <v>809</v>
      </c>
      <c r="F28" s="149">
        <v>9480</v>
      </c>
    </row>
    <row r="29" spans="1:6" x14ac:dyDescent="0.25">
      <c r="A29" s="148" t="s">
        <v>17</v>
      </c>
      <c r="B29" s="149"/>
      <c r="C29" s="149"/>
      <c r="D29" s="149">
        <v>6675</v>
      </c>
      <c r="E29" s="149">
        <v>225</v>
      </c>
      <c r="F29" s="149">
        <v>6900</v>
      </c>
    </row>
    <row r="30" spans="1:6" x14ac:dyDescent="0.25">
      <c r="A30" s="148" t="s">
        <v>19</v>
      </c>
      <c r="B30" s="149">
        <v>1144</v>
      </c>
      <c r="C30" s="149">
        <v>852</v>
      </c>
      <c r="D30" s="149"/>
      <c r="E30" s="149">
        <v>584</v>
      </c>
      <c r="F30" s="149">
        <v>2580</v>
      </c>
    </row>
    <row r="31" spans="1:6" x14ac:dyDescent="0.25">
      <c r="A31" s="147" t="s">
        <v>14</v>
      </c>
      <c r="B31" s="149">
        <v>3468</v>
      </c>
      <c r="C31" s="149">
        <v>753</v>
      </c>
      <c r="D31" s="149">
        <v>226</v>
      </c>
      <c r="E31" s="149">
        <v>1897</v>
      </c>
      <c r="F31" s="149">
        <v>6344</v>
      </c>
    </row>
    <row r="32" spans="1:6" x14ac:dyDescent="0.25">
      <c r="A32" s="148" t="s">
        <v>7</v>
      </c>
      <c r="B32" s="149">
        <v>963</v>
      </c>
      <c r="C32" s="149"/>
      <c r="D32" s="149">
        <v>226</v>
      </c>
      <c r="E32" s="149">
        <v>481</v>
      </c>
      <c r="F32" s="149">
        <v>1670</v>
      </c>
    </row>
    <row r="33" spans="1:6" x14ac:dyDescent="0.25">
      <c r="A33" s="148" t="s">
        <v>17</v>
      </c>
      <c r="B33" s="149">
        <v>1608</v>
      </c>
      <c r="C33" s="149">
        <v>753</v>
      </c>
      <c r="D33" s="149"/>
      <c r="E33" s="149">
        <v>852</v>
      </c>
      <c r="F33" s="149">
        <v>3213</v>
      </c>
    </row>
    <row r="34" spans="1:6" x14ac:dyDescent="0.25">
      <c r="A34" s="148" t="s">
        <v>19</v>
      </c>
      <c r="B34" s="149">
        <v>897</v>
      </c>
      <c r="C34" s="149"/>
      <c r="D34" s="149"/>
      <c r="E34" s="149">
        <v>564</v>
      </c>
      <c r="F34" s="149">
        <v>1461</v>
      </c>
    </row>
    <row r="35" spans="1:6" x14ac:dyDescent="0.25">
      <c r="A35" s="147" t="s">
        <v>67</v>
      </c>
      <c r="B35" s="149">
        <v>7216</v>
      </c>
      <c r="C35" s="149">
        <v>10546</v>
      </c>
      <c r="D35" s="149">
        <v>11094</v>
      </c>
      <c r="E35" s="149">
        <v>5212</v>
      </c>
      <c r="F35" s="149">
        <v>34068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531D-8F54-46B6-83F9-0BFBD869C388}">
  <dimension ref="A1:E9"/>
  <sheetViews>
    <sheetView topLeftCell="A13" workbookViewId="0">
      <selection activeCell="J10" sqref="J10"/>
    </sheetView>
  </sheetViews>
  <sheetFormatPr defaultRowHeight="13.2" x14ac:dyDescent="0.25"/>
  <cols>
    <col min="1" max="1" width="33" bestFit="1" customWidth="1"/>
    <col min="2" max="2" width="20.5546875" bestFit="1" customWidth="1"/>
    <col min="3" max="4" width="13.109375" bestFit="1" customWidth="1"/>
    <col min="5" max="6" width="11.21875" bestFit="1" customWidth="1"/>
  </cols>
  <sheetData>
    <row r="1" spans="1:5" x14ac:dyDescent="0.25">
      <c r="A1" s="146" t="s">
        <v>0</v>
      </c>
      <c r="B1" t="s" vm="1">
        <v>71</v>
      </c>
    </row>
    <row r="3" spans="1:5" x14ac:dyDescent="0.25">
      <c r="A3" s="146" t="s">
        <v>70</v>
      </c>
      <c r="B3" s="146" t="s">
        <v>66</v>
      </c>
    </row>
    <row r="4" spans="1:5" x14ac:dyDescent="0.25">
      <c r="A4" s="146" t="s">
        <v>68</v>
      </c>
      <c r="B4" t="s">
        <v>10</v>
      </c>
      <c r="C4" t="s">
        <v>11</v>
      </c>
      <c r="D4" t="s">
        <v>12</v>
      </c>
      <c r="E4" t="s">
        <v>67</v>
      </c>
    </row>
    <row r="5" spans="1:5" x14ac:dyDescent="0.25">
      <c r="A5" s="147" t="s">
        <v>9</v>
      </c>
      <c r="B5" s="149">
        <v>5532</v>
      </c>
      <c r="C5" s="149">
        <v>813</v>
      </c>
      <c r="D5" s="149"/>
      <c r="E5" s="149">
        <v>6345</v>
      </c>
    </row>
    <row r="6" spans="1:5" x14ac:dyDescent="0.25">
      <c r="A6" s="148" t="s">
        <v>17</v>
      </c>
      <c r="B6" s="149">
        <v>5532</v>
      </c>
      <c r="C6" s="149">
        <v>813</v>
      </c>
      <c r="D6" s="149"/>
      <c r="E6" s="149">
        <v>6345</v>
      </c>
    </row>
    <row r="7" spans="1:5" x14ac:dyDescent="0.25">
      <c r="A7" s="147" t="s">
        <v>18</v>
      </c>
      <c r="B7" s="149"/>
      <c r="C7" s="149">
        <v>6675</v>
      </c>
      <c r="D7" s="149">
        <v>225</v>
      </c>
      <c r="E7" s="149">
        <v>6900</v>
      </c>
    </row>
    <row r="8" spans="1:5" x14ac:dyDescent="0.25">
      <c r="A8" s="148" t="s">
        <v>17</v>
      </c>
      <c r="B8" s="149"/>
      <c r="C8" s="149">
        <v>6675</v>
      </c>
      <c r="D8" s="149">
        <v>225</v>
      </c>
      <c r="E8" s="149">
        <v>6900</v>
      </c>
    </row>
    <row r="9" spans="1:5" x14ac:dyDescent="0.25">
      <c r="A9" s="147" t="s">
        <v>67</v>
      </c>
      <c r="B9" s="149">
        <v>5532</v>
      </c>
      <c r="C9" s="149">
        <v>7488</v>
      </c>
      <c r="D9" s="149">
        <v>225</v>
      </c>
      <c r="E9" s="149">
        <v>13245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9</vt:i4>
      </vt:variant>
      <vt:variant>
        <vt:lpstr>Наименувани диапазони</vt:lpstr>
      </vt:variant>
      <vt:variant>
        <vt:i4>4</vt:i4>
      </vt:variant>
    </vt:vector>
  </HeadingPairs>
  <TitlesOfParts>
    <vt:vector size="13" baseType="lpstr">
      <vt:lpstr>База данни</vt:lpstr>
      <vt:lpstr>Задача 1 - Справка 1</vt:lpstr>
      <vt:lpstr>Задача 1 - Справка 2</vt:lpstr>
      <vt:lpstr>Задача 2 - Справка 3</vt:lpstr>
      <vt:lpstr>Задача 2 - Справка 4</vt:lpstr>
      <vt:lpstr>Задача 3</vt:lpstr>
      <vt:lpstr>Задача 4</vt:lpstr>
      <vt:lpstr>Задача 5</vt:lpstr>
      <vt:lpstr>Pivot Table</vt:lpstr>
      <vt:lpstr>'Задача 2 - Справка 3'!Criteria</vt:lpstr>
      <vt:lpstr>'Задача 2 - Справка 4'!Criteria</vt:lpstr>
      <vt:lpstr>'Задача 2 - Справка 3'!Extract</vt:lpstr>
      <vt:lpstr>'Задача 2 - Справка 4'!Extract</vt:lpstr>
    </vt:vector>
  </TitlesOfParts>
  <Company>Radev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</dc:creator>
  <cp:lastModifiedBy>PC-TONY</cp:lastModifiedBy>
  <cp:lastPrinted>2006-11-29T14:19:06Z</cp:lastPrinted>
  <dcterms:created xsi:type="dcterms:W3CDTF">2006-11-29T14:10:10Z</dcterms:created>
  <dcterms:modified xsi:type="dcterms:W3CDTF">2021-02-28T15:01:48Z</dcterms:modified>
</cp:coreProperties>
</file>