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C-TONY\Desktop\"/>
    </mc:Choice>
  </mc:AlternateContent>
  <xr:revisionPtr revIDLastSave="0" documentId="13_ncr:1_{2B82BF66-1458-4C37-9C49-9E25131F0E61}" xr6:coauthVersionLast="46" xr6:coauthVersionMax="46" xr10:uidLastSave="{00000000-0000-0000-0000-000000000000}"/>
  <bookViews>
    <workbookView xWindow="-108" yWindow="-108" windowWidth="23256" windowHeight="12576" activeTab="4" xr2:uid="{00000000-000D-0000-FFFF-FFFF00000000}"/>
  </bookViews>
  <sheets>
    <sheet name="Бази данни" sheetId="1" r:id="rId1"/>
    <sheet name="Задача 1" sheetId="9" r:id="rId2"/>
    <sheet name="Задача 2" sheetId="10" r:id="rId3"/>
    <sheet name="Задача 3" sheetId="11" r:id="rId4"/>
    <sheet name="Задача 4" sheetId="12" r:id="rId5"/>
    <sheet name="Задача 5" sheetId="13" r:id="rId6"/>
    <sheet name="PivotChart" sheetId="14" r:id="rId7"/>
  </sheets>
  <definedNames>
    <definedName name="_xlnm._FilterDatabase" localSheetId="1" hidden="1">'Задача 1'!$A$3:$H$34</definedName>
    <definedName name="_xlnm._FilterDatabase" localSheetId="2" hidden="1">'Задача 2'!$A$5:$H$36</definedName>
    <definedName name="_xlnm.Criteria" localSheetId="2">'Задача 2'!$K$7:$R$8</definedName>
    <definedName name="_xlnm.Extract" localSheetId="2">'Задача 2'!$K$13:$R$13</definedName>
  </definedNames>
  <calcPr calcId="191029"/>
  <pivotCaches>
    <pivotCache cacheId="7" r:id="rId8"/>
  </pivotCaches>
</workbook>
</file>

<file path=xl/calcChain.xml><?xml version="1.0" encoding="utf-8"?>
<calcChain xmlns="http://schemas.openxmlformats.org/spreadsheetml/2006/main">
  <c r="E30" i="12" l="1"/>
  <c r="E31" i="12"/>
  <c r="E32" i="12"/>
  <c r="E29" i="12"/>
  <c r="L19" i="10"/>
  <c r="I30" i="12"/>
  <c r="I31" i="12"/>
  <c r="G30" i="12"/>
  <c r="H30" i="12" s="1"/>
  <c r="G31" i="12"/>
  <c r="H31" i="12" s="1"/>
  <c r="G32" i="12"/>
  <c r="H32" i="12" s="1"/>
  <c r="I32" i="12" s="1"/>
  <c r="G29" i="12"/>
  <c r="H29" i="12" s="1"/>
  <c r="I29" i="12" s="1"/>
  <c r="D30" i="12"/>
  <c r="D31" i="12"/>
  <c r="D32" i="12"/>
  <c r="D29" i="12"/>
  <c r="C30" i="12"/>
  <c r="C31" i="12"/>
  <c r="C32" i="12"/>
  <c r="C29" i="12"/>
  <c r="J30" i="12" l="1"/>
  <c r="J31" i="12"/>
  <c r="J29" i="12"/>
  <c r="J32" i="12"/>
  <c r="J33" i="12" l="1"/>
  <c r="J34" i="12" l="1"/>
  <c r="J35" i="12" s="1"/>
</calcChain>
</file>

<file path=xl/sharedStrings.xml><?xml version="1.0" encoding="utf-8"?>
<sst xmlns="http://schemas.openxmlformats.org/spreadsheetml/2006/main" count="503" uniqueCount="96">
  <si>
    <t>Код</t>
  </si>
  <si>
    <t>Цена</t>
  </si>
  <si>
    <t>Количество</t>
  </si>
  <si>
    <t>Отстъпка</t>
  </si>
  <si>
    <t>Артикул</t>
  </si>
  <si>
    <t>Волан Hama</t>
  </si>
  <si>
    <t>USB памет Werbatim 4GB</t>
  </si>
  <si>
    <t>USB памет Toshiba 64 GB</t>
  </si>
  <si>
    <t>USB памет Sony 64 GB</t>
  </si>
  <si>
    <t>USB памет Toshiba 32 GB</t>
  </si>
  <si>
    <t>USB памет A-DATA 32 GB</t>
  </si>
  <si>
    <t>Мишка RAZER RZ01-00770100-R3G1</t>
  </si>
  <si>
    <t>Мишка SAITEK CYBORG M.M.O.7</t>
  </si>
  <si>
    <t>Мишка RAZER MAMBA RZ01-00120100-R3G1</t>
  </si>
  <si>
    <t>Мишка SAITEK CYBORG R.A.T.9 /WI-FI*</t>
  </si>
  <si>
    <t>Мишка LOGITECH G700s WS Gaming 910-00342</t>
  </si>
  <si>
    <t>Мишка LOGITECH T620 TOUCH GR</t>
  </si>
  <si>
    <t>Мишка SONY VGPWMS21/P</t>
  </si>
  <si>
    <t>Мишка PHILIPS SPM 6950/10</t>
  </si>
  <si>
    <t>Pad за мишки RAZER RZ07-00740100-R3M1</t>
  </si>
  <si>
    <t xml:space="preserve">Pad за мишки RAZER </t>
  </si>
  <si>
    <t xml:space="preserve">Pad за мишки SAITEK </t>
  </si>
  <si>
    <t xml:space="preserve">Pad за мишки THERMALTAKE </t>
  </si>
  <si>
    <t xml:space="preserve">Клавиатура LOGITECH G19s </t>
  </si>
  <si>
    <t>Клавиатура LOGITECH F540 WS</t>
  </si>
  <si>
    <t>Клавиатура RAZER RZ03-00550100-R3M1</t>
  </si>
  <si>
    <t>Клавиатура THERMALTAKE KB-CHP001US</t>
  </si>
  <si>
    <t>Джойстик SAITEK X52 FLIGHT CON.SYSTEM</t>
  </si>
  <si>
    <t>Джойстик RAZER RZ06-00890100-R3G1</t>
  </si>
  <si>
    <t>Джойстик MICROSOFT XBOX360 WLESS CONTR.</t>
  </si>
  <si>
    <t>Волан LOGITECH DR. FORCE GT</t>
  </si>
  <si>
    <t>Волан SAITEK PW21 /4-1/VIBRATION</t>
  </si>
  <si>
    <t>1. Да се направи справката:</t>
  </si>
  <si>
    <r>
      <rPr>
        <b/>
        <sz val="11"/>
        <color theme="1"/>
        <rFont val="Calibri"/>
        <family val="2"/>
        <charset val="204"/>
        <scheme val="minor"/>
      </rPr>
      <t xml:space="preserve">Справка 1: </t>
    </r>
    <r>
      <rPr>
        <sz val="11"/>
        <color theme="1"/>
        <rFont val="Calibri"/>
        <family val="2"/>
        <charset val="204"/>
        <scheme val="minor"/>
      </rPr>
      <t>Всички артикули, които съдържат в името си "USB памет", както  и са с ед. цена по-голяма от 50 лв. (AutoFilter).</t>
    </r>
  </si>
  <si>
    <t>2. Пресметнете:</t>
  </si>
  <si>
    <t xml:space="preserve">Средна стойност на единична цена. </t>
  </si>
  <si>
    <t>Всички артикули, които са съдържат в името си Razer и са с количество по-голямо от 25, както и артикули с отстъпка по-малка от 20% с цена над 230 лв. (Advanced Filter).</t>
  </si>
  <si>
    <t>Обединяване на данни</t>
  </si>
  <si>
    <t>Таблица 1</t>
  </si>
  <si>
    <t>Таблица 2</t>
  </si>
  <si>
    <t>Таблица 3</t>
  </si>
  <si>
    <t>Ед. цена</t>
  </si>
  <si>
    <t>USB памет</t>
  </si>
  <si>
    <t>Мишка</t>
  </si>
  <si>
    <t>Клавиатура</t>
  </si>
  <si>
    <t>Джойстик</t>
  </si>
  <si>
    <t>1. Извършете обединение на количеството на артикули от първа и втора таблица</t>
  </si>
  <si>
    <t>2. Извършете пресмятане на стойността за всеки артикул (Количество х Ед. цена) от първата и третата таблица.</t>
  </si>
  <si>
    <t>1. Изработете осева таблица (Pivot Table), която има конструкция:</t>
  </si>
  <si>
    <t>Град</t>
  </si>
  <si>
    <t>Цвят</t>
  </si>
  <si>
    <r>
      <t>Таблицата да съдържа</t>
    </r>
    <r>
      <rPr>
        <b/>
        <sz val="10"/>
        <rFont val="Arial"/>
        <family val="2"/>
        <charset val="204"/>
      </rPr>
      <t xml:space="preserve"> GrandTotal</t>
    </r>
    <r>
      <rPr>
        <sz val="10"/>
        <rFont val="Arial"/>
        <family val="2"/>
        <charset val="204"/>
      </rPr>
      <t xml:space="preserve"> само за редовете</t>
    </r>
  </si>
  <si>
    <t>черен</t>
  </si>
  <si>
    <t>бял</t>
  </si>
  <si>
    <t>сив</t>
  </si>
  <si>
    <t>жълт</t>
  </si>
  <si>
    <t>червен</t>
  </si>
  <si>
    <t>Варна</t>
  </si>
  <si>
    <t>Русе</t>
  </si>
  <si>
    <t>Шумен</t>
  </si>
  <si>
    <t>Магазинери</t>
  </si>
  <si>
    <t>Иванов</t>
  </si>
  <si>
    <t>Велев</t>
  </si>
  <si>
    <t>Петров</t>
  </si>
  <si>
    <t>Илиев</t>
  </si>
  <si>
    <r>
      <rPr>
        <b/>
        <sz val="10"/>
        <rFont val="Arial"/>
        <family val="2"/>
        <charset val="204"/>
      </rPr>
      <t>Totals:</t>
    </r>
    <r>
      <rPr>
        <sz val="10"/>
        <rFont val="Arial"/>
        <family val="2"/>
        <charset val="204"/>
      </rPr>
      <t xml:space="preserve"> средно аритметична и максимална стойност</t>
    </r>
  </si>
  <si>
    <r>
      <t xml:space="preserve">2. По нея изведете справка </t>
    </r>
    <r>
      <rPr>
        <sz val="10"/>
        <rFont val="Arial"/>
        <family val="2"/>
        <charset val="204"/>
      </rPr>
      <t>за артикули, които са мишка и са налични във Варна и Шумен.</t>
    </r>
  </si>
  <si>
    <t>3. На нов лист с име "Pivot Chart" изработете осева диаграма, подходящо представяща данните от направената справка.</t>
  </si>
  <si>
    <r>
      <t>Задача:</t>
    </r>
    <r>
      <rPr>
        <sz val="10"/>
        <rFont val="Arial"/>
        <family val="2"/>
        <charset val="204"/>
      </rPr>
      <t xml:space="preserve"> Да се изработи примерна "Фактура" по указания модел, като се използва предоставената "База данни".</t>
    </r>
  </si>
  <si>
    <r>
      <t xml:space="preserve">2. Попълва се </t>
    </r>
    <r>
      <rPr>
        <b/>
        <sz val="10"/>
        <rFont val="Arial"/>
        <family val="2"/>
        <charset val="204"/>
      </rPr>
      <t xml:space="preserve">"Количество" </t>
    </r>
    <r>
      <rPr>
        <sz val="10"/>
        <rFont val="Arial"/>
        <family val="2"/>
        <charset val="204"/>
      </rPr>
      <t xml:space="preserve">от клавиатурата, а колона </t>
    </r>
    <r>
      <rPr>
        <b/>
        <sz val="10"/>
        <rFont val="Arial"/>
        <family val="2"/>
        <charset val="204"/>
      </rPr>
      <t>"Крайна цена"</t>
    </r>
    <r>
      <rPr>
        <sz val="10"/>
        <rFont val="Arial"/>
        <family val="2"/>
        <charset val="204"/>
      </rPr>
      <t xml:space="preserve"> се изчислява като </t>
    </r>
    <r>
      <rPr>
        <b/>
        <sz val="10"/>
        <rFont val="Arial"/>
        <family val="2"/>
        <charset val="204"/>
      </rPr>
      <t>"Количеството"</t>
    </r>
    <r>
      <rPr>
        <sz val="10"/>
        <rFont val="Arial"/>
        <family val="2"/>
        <charset val="204"/>
      </rPr>
      <t xml:space="preserve"> Х </t>
    </r>
    <r>
      <rPr>
        <b/>
        <sz val="10"/>
        <rFont val="Arial"/>
        <family val="2"/>
        <charset val="204"/>
      </rPr>
      <t>"Единична цена"</t>
    </r>
    <r>
      <rPr>
        <sz val="10"/>
        <rFont val="Arial"/>
        <family val="2"/>
        <charset val="204"/>
      </rPr>
      <t>.</t>
    </r>
  </si>
  <si>
    <r>
      <t xml:space="preserve">3. Колона </t>
    </r>
    <r>
      <rPr>
        <b/>
        <sz val="10"/>
        <rFont val="Arial"/>
        <family val="2"/>
        <charset val="204"/>
      </rPr>
      <t>"Отстъпка"</t>
    </r>
    <r>
      <rPr>
        <sz val="10"/>
        <rFont val="Arial"/>
        <family val="2"/>
        <charset val="204"/>
      </rPr>
      <t xml:space="preserve"> - ако количеството е по-голямо от 3, то отстъпката е 6% от </t>
    </r>
    <r>
      <rPr>
        <b/>
        <sz val="10"/>
        <rFont val="Arial"/>
        <family val="2"/>
        <charset val="204"/>
      </rPr>
      <t>"Крайната цена"</t>
    </r>
    <r>
      <rPr>
        <sz val="10"/>
        <rFont val="Arial"/>
        <family val="2"/>
        <charset val="204"/>
      </rPr>
      <t xml:space="preserve">, в противен случай - 0 лв. </t>
    </r>
  </si>
  <si>
    <r>
      <t xml:space="preserve">5. Поле  </t>
    </r>
    <r>
      <rPr>
        <b/>
        <sz val="10"/>
        <rFont val="Arial"/>
        <family val="2"/>
        <charset val="204"/>
      </rPr>
      <t>"№ на фактура"</t>
    </r>
    <r>
      <rPr>
        <sz val="10"/>
        <rFont val="Arial"/>
        <family val="2"/>
        <charset val="204"/>
      </rPr>
      <t xml:space="preserve"> се въвежда от клавиатурата, а в поле </t>
    </r>
    <r>
      <rPr>
        <b/>
        <sz val="10"/>
        <rFont val="Arial"/>
        <family val="2"/>
        <charset val="204"/>
      </rPr>
      <t>"Дата"</t>
    </r>
    <r>
      <rPr>
        <sz val="10"/>
        <rFont val="Arial"/>
        <family val="2"/>
        <charset val="204"/>
      </rPr>
      <t xml:space="preserve"> автоматично  да се появява актуалната дата.</t>
    </r>
  </si>
  <si>
    <r>
      <t xml:space="preserve">1. В колона </t>
    </r>
    <r>
      <rPr>
        <b/>
        <sz val="10"/>
        <rFont val="Arial"/>
        <family val="2"/>
        <charset val="204"/>
      </rPr>
      <t xml:space="preserve">"Код" </t>
    </r>
    <r>
      <rPr>
        <sz val="10"/>
        <rFont val="Arial"/>
        <family val="2"/>
        <charset val="204"/>
      </rPr>
      <t>се въвежда стойност от интервала в базата данни с падащ списък, а  колоните</t>
    </r>
    <r>
      <rPr>
        <b/>
        <sz val="10"/>
        <rFont val="Arial"/>
        <family val="2"/>
        <charset val="204"/>
      </rPr>
      <t xml:space="preserve"> "Артикул", "Магазинер", "Цвят"</t>
    </r>
    <r>
      <rPr>
        <sz val="10"/>
        <rFont val="Arial"/>
        <family val="2"/>
        <charset val="204"/>
      </rPr>
      <t xml:space="preserve"> и </t>
    </r>
    <r>
      <rPr>
        <b/>
        <sz val="10"/>
        <rFont val="Arial"/>
        <family val="2"/>
        <charset val="204"/>
      </rPr>
      <t>"Единична цена"</t>
    </r>
    <r>
      <rPr>
        <sz val="10"/>
        <rFont val="Arial"/>
        <family val="2"/>
        <charset val="204"/>
      </rPr>
      <t xml:space="preserve"> да се получават автоматично с необходимите функции за търсене.</t>
    </r>
  </si>
  <si>
    <t>Werbatim USB памет 4GB</t>
  </si>
  <si>
    <t>Пловдив</t>
  </si>
  <si>
    <t>Sony USB памет 64 GB</t>
  </si>
  <si>
    <t>Toshiba USB памет 64 GB</t>
  </si>
  <si>
    <t xml:space="preserve">Toshiba 32 GB USB памет </t>
  </si>
  <si>
    <r>
      <t xml:space="preserve">4. Колона </t>
    </r>
    <r>
      <rPr>
        <b/>
        <sz val="10"/>
        <rFont val="Arial"/>
        <family val="2"/>
        <charset val="204"/>
      </rPr>
      <t>"Сума"</t>
    </r>
    <r>
      <rPr>
        <sz val="10"/>
        <rFont val="Arial"/>
        <family val="2"/>
        <charset val="204"/>
      </rPr>
      <t xml:space="preserve"> се изчислява като </t>
    </r>
    <r>
      <rPr>
        <b/>
        <sz val="10"/>
        <rFont val="Arial"/>
        <family val="2"/>
        <charset val="204"/>
      </rPr>
      <t>"Крайна цена"</t>
    </r>
    <r>
      <rPr>
        <sz val="10"/>
        <rFont val="Arial"/>
        <family val="2"/>
        <charset val="204"/>
      </rPr>
      <t xml:space="preserve"> - </t>
    </r>
    <r>
      <rPr>
        <b/>
        <sz val="10"/>
        <rFont val="Arial"/>
        <family val="2"/>
        <charset val="204"/>
      </rPr>
      <t>"Отстъпка"</t>
    </r>
    <r>
      <rPr>
        <sz val="10"/>
        <rFont val="Arial"/>
        <family val="2"/>
        <charset val="204"/>
      </rPr>
      <t>. Стойностите да се визуализират в лилав цвят, ако сумата е по-малка от 250 лв.,  в оранжев - по-голяма от 1 000 лв. и в зелен в останалите случаи.</t>
    </r>
  </si>
  <si>
    <r>
      <t>6. Заключете документа</t>
    </r>
    <r>
      <rPr>
        <b/>
        <sz val="10"/>
        <rFont val="Arial"/>
        <family val="2"/>
        <charset val="204"/>
      </rPr>
      <t xml:space="preserve"> (парола 123),</t>
    </r>
    <r>
      <rPr>
        <sz val="10"/>
        <rFont val="Arial"/>
        <family val="2"/>
        <charset val="204"/>
      </rPr>
      <t xml:space="preserve"> като зададете възможност само клетките в различен от бял цвят да могат да се попълват от потребителите, а останалите да не могат да се редактират.</t>
    </r>
  </si>
  <si>
    <t>Razer</t>
  </si>
  <si>
    <t>&gt;25</t>
  </si>
  <si>
    <t>Етикети на колони</t>
  </si>
  <si>
    <t>Обща сума</t>
  </si>
  <si>
    <t>Етикети на редове</t>
  </si>
  <si>
    <t>Сума от Цена</t>
  </si>
  <si>
    <t>(Няколко елемента)</t>
  </si>
  <si>
    <t>Продукти</t>
  </si>
  <si>
    <t>Крайна цена</t>
  </si>
  <si>
    <t>Сума</t>
  </si>
  <si>
    <t>Общо:</t>
  </si>
  <si>
    <t>ДДС 20%:</t>
  </si>
  <si>
    <t>Крайна цена:</t>
  </si>
  <si>
    <t>Отстъпка 6% при покупка над 3 броя</t>
  </si>
  <si>
    <t>Average:</t>
  </si>
  <si>
    <t>Единична цена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</si>
</sst>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\ &quot;лв.&quot;"/>
    <numFmt numFmtId="165" formatCode="_-* #,##0.00\ &quot;лв&quot;_-;\-* #,##0.00\ &quot;лв&quot;_-;_-* &quot;-&quot;??\ &quot;лв&quot;_-;_-@_-"/>
    <numFmt numFmtId="166" formatCode="_-* #,##0.00\ _л_в_-;\-* #,##0.00\ _л_в_-;_-* &quot;-&quot;??\ _л_в_-;_-@_-"/>
  </numFmts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3"/>
      <color rgb="FF002060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b/>
      <i/>
      <sz val="11"/>
      <name val="Arial"/>
      <family val="2"/>
      <charset val="204"/>
    </font>
    <font>
      <b/>
      <sz val="12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0" fontId="2" fillId="0" borderId="1" applyNumberFormat="0" applyFill="0" applyAlignment="0" applyProtection="0"/>
    <xf numFmtId="0" fontId="1" fillId="2" borderId="0" applyNumberFormat="0" applyBorder="0" applyAlignment="0" applyProtection="0"/>
    <xf numFmtId="0" fontId="5" fillId="0" borderId="0"/>
    <xf numFmtId="166" fontId="5" fillId="0" borderId="0" applyFont="0" applyFill="0" applyBorder="0" applyAlignment="0" applyProtection="0"/>
    <xf numFmtId="165" fontId="5" fillId="0" borderId="0" applyFont="0" applyFill="0" applyBorder="0" applyAlignment="0" applyProtection="0"/>
  </cellStyleXfs>
  <cellXfs count="57">
    <xf numFmtId="0" fontId="0" fillId="0" borderId="0" xfId="0"/>
    <xf numFmtId="0" fontId="0" fillId="4" borderId="0" xfId="0" applyFill="1"/>
    <xf numFmtId="0" fontId="3" fillId="4" borderId="0" xfId="0" applyFont="1" applyFill="1"/>
    <xf numFmtId="0" fontId="4" fillId="4" borderId="2" xfId="1" applyFont="1" applyFill="1" applyBorder="1" applyAlignment="1">
      <alignment horizontal="center"/>
    </xf>
    <xf numFmtId="0" fontId="1" fillId="3" borderId="2" xfId="2" applyFill="1" applyBorder="1" applyAlignment="1">
      <alignment horizontal="center"/>
    </xf>
    <xf numFmtId="0" fontId="0" fillId="3" borderId="2" xfId="2" applyFont="1" applyFill="1" applyBorder="1"/>
    <xf numFmtId="0" fontId="0" fillId="3" borderId="2" xfId="2" applyFont="1" applyFill="1" applyBorder="1" applyAlignment="1">
      <alignment horizontal="center"/>
    </xf>
    <xf numFmtId="9" fontId="1" fillId="3" borderId="2" xfId="2" applyNumberFormat="1" applyFill="1" applyBorder="1"/>
    <xf numFmtId="164" fontId="1" fillId="3" borderId="2" xfId="2" applyNumberFormat="1" applyFill="1" applyBorder="1"/>
    <xf numFmtId="9" fontId="0" fillId="3" borderId="2" xfId="2" applyNumberFormat="1" applyFont="1" applyFill="1" applyBorder="1"/>
    <xf numFmtId="0" fontId="0" fillId="0" borderId="0" xfId="0"/>
    <xf numFmtId="0" fontId="0" fillId="0" borderId="0" xfId="0"/>
    <xf numFmtId="0" fontId="5" fillId="0" borderId="2" xfId="3" applyFill="1" applyBorder="1" applyAlignment="1">
      <alignment horizontal="center"/>
    </xf>
    <xf numFmtId="0" fontId="5" fillId="0" borderId="10" xfId="3" applyFill="1" applyBorder="1" applyAlignment="1">
      <alignment horizontal="center"/>
    </xf>
    <xf numFmtId="164" fontId="5" fillId="0" borderId="5" xfId="3" applyNumberFormat="1" applyFill="1" applyBorder="1" applyAlignment="1">
      <alignment horizontal="right"/>
    </xf>
    <xf numFmtId="0" fontId="0" fillId="0" borderId="5" xfId="0" applyBorder="1" applyAlignment="1">
      <alignment horizontal="center"/>
    </xf>
    <xf numFmtId="0" fontId="6" fillId="4" borderId="6" xfId="0" applyFont="1" applyFill="1" applyBorder="1" applyAlignment="1">
      <alignment horizontal="center"/>
    </xf>
    <xf numFmtId="0" fontId="6" fillId="4" borderId="7" xfId="0" applyFont="1" applyFill="1" applyBorder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6" fillId="4" borderId="0" xfId="3" applyFont="1" applyFill="1" applyAlignment="1">
      <alignment vertical="top"/>
    </xf>
    <xf numFmtId="0" fontId="6" fillId="4" borderId="0" xfId="3" applyFont="1" applyFill="1"/>
    <xf numFmtId="0" fontId="5" fillId="4" borderId="6" xfId="3" applyFont="1" applyFill="1" applyBorder="1" applyAlignment="1">
      <alignment horizontal="center" vertical="center"/>
    </xf>
    <xf numFmtId="0" fontId="5" fillId="4" borderId="7" xfId="3" applyFont="1" applyFill="1" applyBorder="1" applyAlignment="1">
      <alignment horizontal="center" vertical="center"/>
    </xf>
    <xf numFmtId="0" fontId="5" fillId="4" borderId="8" xfId="3" applyFont="1" applyFill="1" applyBorder="1" applyAlignment="1">
      <alignment horizontal="center" vertical="center"/>
    </xf>
    <xf numFmtId="0" fontId="5" fillId="4" borderId="3" xfId="3" applyFont="1" applyFill="1" applyBorder="1" applyAlignment="1">
      <alignment horizontal="center" vertical="center"/>
    </xf>
    <xf numFmtId="0" fontId="5" fillId="4" borderId="0" xfId="3" applyFont="1" applyFill="1"/>
    <xf numFmtId="0" fontId="5" fillId="4" borderId="0" xfId="3" applyFont="1" applyFill="1" applyBorder="1" applyAlignment="1">
      <alignment horizontal="center"/>
    </xf>
    <xf numFmtId="0" fontId="5" fillId="4" borderId="0" xfId="3" applyFont="1" applyFill="1" applyAlignment="1"/>
    <xf numFmtId="0" fontId="5" fillId="4" borderId="0" xfId="3" applyFill="1" applyBorder="1" applyAlignment="1">
      <alignment vertical="top"/>
    </xf>
    <xf numFmtId="0" fontId="5" fillId="4" borderId="0" xfId="3" applyFill="1" applyAlignment="1">
      <alignment vertical="top"/>
    </xf>
    <xf numFmtId="0" fontId="5" fillId="4" borderId="0" xfId="3" applyFill="1" applyBorder="1" applyAlignment="1">
      <alignment horizontal="left" vertical="top" wrapText="1"/>
    </xf>
    <xf numFmtId="0" fontId="0" fillId="4" borderId="0" xfId="0" applyFont="1" applyFill="1" applyAlignment="1"/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6" fillId="4" borderId="0" xfId="0" applyFont="1" applyFill="1" applyAlignment="1">
      <alignment horizontal="left" wrapText="1"/>
    </xf>
    <xf numFmtId="0" fontId="8" fillId="4" borderId="0" xfId="0" applyFont="1" applyFill="1" applyAlignment="1">
      <alignment horizontal="center"/>
    </xf>
    <xf numFmtId="0" fontId="7" fillId="4" borderId="0" xfId="3" applyFont="1" applyFill="1" applyBorder="1" applyAlignment="1">
      <alignment horizontal="left" vertical="top" wrapText="1"/>
    </xf>
    <xf numFmtId="0" fontId="5" fillId="4" borderId="0" xfId="3" applyFont="1" applyFill="1" applyBorder="1" applyAlignment="1">
      <alignment horizontal="left" vertical="top" wrapText="1"/>
    </xf>
    <xf numFmtId="0" fontId="5" fillId="4" borderId="0" xfId="3" applyFill="1" applyBorder="1" applyAlignment="1">
      <alignment horizontal="left" vertical="top" wrapText="1"/>
    </xf>
    <xf numFmtId="0" fontId="5" fillId="4" borderId="9" xfId="3" applyFont="1" applyFill="1" applyBorder="1" applyAlignment="1">
      <alignment horizontal="center" vertical="center"/>
    </xf>
    <xf numFmtId="0" fontId="5" fillId="4" borderId="4" xfId="3" applyFont="1" applyFill="1" applyBorder="1" applyAlignment="1">
      <alignment horizontal="center" vertical="center"/>
    </xf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0" fillId="0" borderId="2" xfId="0" applyBorder="1"/>
    <xf numFmtId="164" fontId="0" fillId="0" borderId="2" xfId="0" applyNumberFormat="1" applyBorder="1"/>
    <xf numFmtId="164" fontId="0" fillId="0" borderId="2" xfId="0" applyNumberFormat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6" fillId="0" borderId="2" xfId="0" applyFont="1" applyBorder="1" applyAlignment="1">
      <alignment horizontal="right"/>
    </xf>
    <xf numFmtId="164" fontId="3" fillId="0" borderId="2" xfId="0" applyNumberFormat="1" applyFont="1" applyBorder="1"/>
    <xf numFmtId="0" fontId="3" fillId="0" borderId="0" xfId="0" applyFont="1"/>
  </cellXfs>
  <cellStyles count="6">
    <cellStyle name="20% - Акцент3" xfId="2" builtinId="38"/>
    <cellStyle name="Comma 2" xfId="4" xr:uid="{00000000-0005-0000-0000-000001000000}"/>
    <cellStyle name="Currency 2" xfId="5" xr:uid="{00000000-0005-0000-0000-000002000000}"/>
    <cellStyle name="Normal 2" xfId="3" xr:uid="{00000000-0005-0000-0000-000005000000}"/>
    <cellStyle name="Заглавие 2" xfId="1" builtinId="17"/>
    <cellStyle name="Нормален" xfId="0" builtinId="0"/>
  </cellStyles>
  <dxfs count="7">
    <dxf>
      <font>
        <color rgb="FF00B050"/>
      </font>
    </dxf>
    <dxf>
      <font>
        <color theme="9" tint="-0.24994659260841701"/>
      </font>
    </dxf>
    <dxf>
      <font>
        <color theme="4"/>
      </font>
    </dxf>
    <dxf>
      <font>
        <color rgb="FFFF0000"/>
      </font>
    </dxf>
    <dxf>
      <font>
        <color theme="7" tint="-0.24994659260841701"/>
      </font>
    </dxf>
    <dxf>
      <font>
        <color rgb="FF00B050"/>
      </font>
    </dxf>
    <dxf>
      <font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bg-B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izpit 2b.xlsx]Задача 5!Обобщена таблица1</c:name>
    <c:fmtId val="5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bg-B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bg-B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bg-B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bg-B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bg-B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bg-B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bg-B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bg-B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bg-B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'Задача 5'!$B$14:$B$15</c:f>
              <c:strCache>
                <c:ptCount val="1"/>
                <c:pt idx="0">
                  <c:v>Велев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multiLvlStrRef>
              <c:f>'Задача 5'!$A$16:$A$26</c:f>
              <c:multiLvlStrCache>
                <c:ptCount val="7"/>
                <c:lvl>
                  <c:pt idx="0">
                    <c:v>Мишка LOGITECH G700s WS Gaming 910-00342</c:v>
                  </c:pt>
                  <c:pt idx="1">
                    <c:v>Мишка PHILIPS SPM 6950/10</c:v>
                  </c:pt>
                  <c:pt idx="2">
                    <c:v>Мишка SAITEK CYBORG M.M.O.7</c:v>
                  </c:pt>
                  <c:pt idx="3">
                    <c:v>Мишка RAZER MAMBA RZ01-00120100-R3G1</c:v>
                  </c:pt>
                  <c:pt idx="4">
                    <c:v>Мишка SONY VGPWMS21/P</c:v>
                  </c:pt>
                  <c:pt idx="5">
                    <c:v>Мишка LOGITECH T620 TOUCH GR</c:v>
                  </c:pt>
                  <c:pt idx="6">
                    <c:v>Мишка SAITEK CYBORG R.A.T.9 /WI-FI*</c:v>
                  </c:pt>
                </c:lvl>
                <c:lvl>
                  <c:pt idx="0">
                    <c:v>бял</c:v>
                  </c:pt>
                  <c:pt idx="3">
                    <c:v>жълт</c:v>
                  </c:pt>
                  <c:pt idx="5">
                    <c:v>черен</c:v>
                  </c:pt>
                </c:lvl>
              </c:multiLvlStrCache>
            </c:multiLvlStrRef>
          </c:cat>
          <c:val>
            <c:numRef>
              <c:f>'Задача 5'!$B$16:$B$26</c:f>
              <c:numCache>
                <c:formatCode>General</c:formatCode>
                <c:ptCount val="7"/>
                <c:pt idx="1">
                  <c:v>79.900000000000006</c:v>
                </c:pt>
                <c:pt idx="5">
                  <c:v>189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CA-475A-991D-9CBE62F87FCE}"/>
            </c:ext>
          </c:extLst>
        </c:ser>
        <c:ser>
          <c:idx val="1"/>
          <c:order val="1"/>
          <c:tx>
            <c:strRef>
              <c:f>'Задача 5'!$C$14:$C$15</c:f>
              <c:strCache>
                <c:ptCount val="1"/>
                <c:pt idx="0">
                  <c:v>Иванов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multiLvlStrRef>
              <c:f>'Задача 5'!$A$16:$A$26</c:f>
              <c:multiLvlStrCache>
                <c:ptCount val="7"/>
                <c:lvl>
                  <c:pt idx="0">
                    <c:v>Мишка LOGITECH G700s WS Gaming 910-00342</c:v>
                  </c:pt>
                  <c:pt idx="1">
                    <c:v>Мишка PHILIPS SPM 6950/10</c:v>
                  </c:pt>
                  <c:pt idx="2">
                    <c:v>Мишка SAITEK CYBORG M.M.O.7</c:v>
                  </c:pt>
                  <c:pt idx="3">
                    <c:v>Мишка RAZER MAMBA RZ01-00120100-R3G1</c:v>
                  </c:pt>
                  <c:pt idx="4">
                    <c:v>Мишка SONY VGPWMS21/P</c:v>
                  </c:pt>
                  <c:pt idx="5">
                    <c:v>Мишка LOGITECH T620 TOUCH GR</c:v>
                  </c:pt>
                  <c:pt idx="6">
                    <c:v>Мишка SAITEK CYBORG R.A.T.9 /WI-FI*</c:v>
                  </c:pt>
                </c:lvl>
                <c:lvl>
                  <c:pt idx="0">
                    <c:v>бял</c:v>
                  </c:pt>
                  <c:pt idx="3">
                    <c:v>жълт</c:v>
                  </c:pt>
                  <c:pt idx="5">
                    <c:v>черен</c:v>
                  </c:pt>
                </c:lvl>
              </c:multiLvlStrCache>
            </c:multiLvlStrRef>
          </c:cat>
          <c:val>
            <c:numRef>
              <c:f>'Задача 5'!$C$16:$C$26</c:f>
              <c:numCache>
                <c:formatCode>General</c:formatCode>
                <c:ptCount val="7"/>
                <c:pt idx="0">
                  <c:v>199</c:v>
                </c:pt>
                <c:pt idx="4">
                  <c:v>69</c:v>
                </c:pt>
                <c:pt idx="6">
                  <c:v>219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CA-475A-991D-9CBE62F87FCE}"/>
            </c:ext>
          </c:extLst>
        </c:ser>
        <c:ser>
          <c:idx val="2"/>
          <c:order val="2"/>
          <c:tx>
            <c:strRef>
              <c:f>'Задача 5'!$D$14:$D$15</c:f>
              <c:strCache>
                <c:ptCount val="1"/>
                <c:pt idx="0">
                  <c:v>Петров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multiLvlStrRef>
              <c:f>'Задача 5'!$A$16:$A$26</c:f>
              <c:multiLvlStrCache>
                <c:ptCount val="7"/>
                <c:lvl>
                  <c:pt idx="0">
                    <c:v>Мишка LOGITECH G700s WS Gaming 910-00342</c:v>
                  </c:pt>
                  <c:pt idx="1">
                    <c:v>Мишка PHILIPS SPM 6950/10</c:v>
                  </c:pt>
                  <c:pt idx="2">
                    <c:v>Мишка SAITEK CYBORG M.M.O.7</c:v>
                  </c:pt>
                  <c:pt idx="3">
                    <c:v>Мишка RAZER MAMBA RZ01-00120100-R3G1</c:v>
                  </c:pt>
                  <c:pt idx="4">
                    <c:v>Мишка SONY VGPWMS21/P</c:v>
                  </c:pt>
                  <c:pt idx="5">
                    <c:v>Мишка LOGITECH T620 TOUCH GR</c:v>
                  </c:pt>
                  <c:pt idx="6">
                    <c:v>Мишка SAITEK CYBORG R.A.T.9 /WI-FI*</c:v>
                  </c:pt>
                </c:lvl>
                <c:lvl>
                  <c:pt idx="0">
                    <c:v>бял</c:v>
                  </c:pt>
                  <c:pt idx="3">
                    <c:v>жълт</c:v>
                  </c:pt>
                  <c:pt idx="5">
                    <c:v>черен</c:v>
                  </c:pt>
                </c:lvl>
              </c:multiLvlStrCache>
            </c:multiLvlStrRef>
          </c:cat>
          <c:val>
            <c:numRef>
              <c:f>'Задача 5'!$D$16:$D$26</c:f>
              <c:numCache>
                <c:formatCode>General</c:formatCode>
                <c:ptCount val="7"/>
                <c:pt idx="2">
                  <c:v>269</c:v>
                </c:pt>
                <c:pt idx="3">
                  <c:v>249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CA-475A-991D-9CBE62F87F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02111983"/>
        <c:axId val="1402109903"/>
        <c:axId val="0"/>
      </c:bar3DChart>
      <c:catAx>
        <c:axId val="1402111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1402109903"/>
        <c:crosses val="autoZero"/>
        <c:auto val="1"/>
        <c:lblAlgn val="ctr"/>
        <c:lblOffset val="100"/>
        <c:noMultiLvlLbl val="0"/>
      </c:catAx>
      <c:valAx>
        <c:axId val="1402109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1402111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bg-B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942975</xdr:colOff>
      <xdr:row>8</xdr:row>
      <xdr:rowOff>47625</xdr:rowOff>
    </xdr:from>
    <xdr:to>
      <xdr:col>10</xdr:col>
      <xdr:colOff>255817</xdr:colOff>
      <xdr:row>23</xdr:row>
      <xdr:rowOff>37744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2975" y="2114550"/>
          <a:ext cx="10866667" cy="28476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388620</xdr:colOff>
      <xdr:row>2</xdr:row>
      <xdr:rowOff>83820</xdr:rowOff>
    </xdr:from>
    <xdr:to>
      <xdr:col>15</xdr:col>
      <xdr:colOff>365760</xdr:colOff>
      <xdr:row>26</xdr:row>
      <xdr:rowOff>7620</xdr:rowOff>
    </xdr:to>
    <xdr:graphicFrame macro="">
      <xdr:nvGraphicFramePr>
        <xdr:cNvPr id="2" name="Диаграма 1">
          <a:extLst>
            <a:ext uri="{FF2B5EF4-FFF2-40B4-BE49-F238E27FC236}">
              <a16:creationId xmlns:a16="http://schemas.microsoft.com/office/drawing/2014/main" id="{B8A6BCA1-0145-4EB5-A0F3-E974CFEF72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C-TONY" refreshedDate="44263.690831828702" createdVersion="6" refreshedVersion="6" minRefreshableVersion="3" recordCount="31" xr:uid="{236AF439-74D8-4319-B08A-93979ACA4D7E}">
  <cacheSource type="worksheet">
    <worksheetSource ref="A1:H32" sheet="Бази данни"/>
  </cacheSource>
  <cacheFields count="8">
    <cacheField name="Код" numFmtId="0">
      <sharedItems containsSemiMixedTypes="0" containsString="0" containsNumber="1" containsInteger="1" minValue="3001" maxValue="3031"/>
    </cacheField>
    <cacheField name="Артикул" numFmtId="0">
      <sharedItems count="31">
        <s v="Волан Hama"/>
        <s v="USB памет Werbatim 4GB"/>
        <s v="USB памет Sony 64 GB"/>
        <s v="USB памет Toshiba 64 GB"/>
        <s v="USB памет Toshiba 32 GB"/>
        <s v="USB памет A-DATA 32 GB"/>
        <s v="Мишка RAZER RZ01-00770100-R3G1"/>
        <s v="Мишка SAITEK CYBORG M.M.O.7"/>
        <s v="Мишка RAZER MAMBA RZ01-00120100-R3G1"/>
        <s v="Мишка SAITEK CYBORG R.A.T.9 /WI-FI*"/>
        <s v="Мишка LOGITECH G700s WS Gaming 910-00342"/>
        <s v="Мишка SONY VGPWMS21/P"/>
        <s v="Мишка LOGITECH T620 TOUCH GR"/>
        <s v="Мишка PHILIPS SPM 6950/10"/>
        <s v="Pad за мишки RAZER RZ07-00740100-R3M1"/>
        <s v="Pad за мишки RAZER "/>
        <s v="Pad за мишки SAITEK "/>
        <s v="Pad за мишки THERMALTAKE "/>
        <s v="Клавиатура LOGITECH G19s "/>
        <s v="Клавиатура LOGITECH F540 WS"/>
        <s v="Клавиатура RAZER RZ03-00550100-R3M1"/>
        <s v="Клавиатура THERMALTAKE KB-CHP001US"/>
        <s v="Джойстик SAITEK X52 FLIGHT CON.SYSTEM"/>
        <s v="Джойстик RAZER RZ06-00890100-R3G1"/>
        <s v="Джойстик MICROSOFT XBOX360 WLESS CONTR."/>
        <s v="Волан LOGITECH DR. FORCE GT"/>
        <s v="Волан SAITEK PW21 /4-1/VIBRATION"/>
        <s v="Werbatim USB памет 4GB"/>
        <s v="Sony USB памет 64 GB"/>
        <s v="Toshiba USB памет 64 GB"/>
        <s v="Toshiba 32 GB USB памет "/>
      </sharedItems>
    </cacheField>
    <cacheField name="Цвят" numFmtId="0">
      <sharedItems count="5">
        <s v="черен"/>
        <s v="бял"/>
        <s v="сив"/>
        <s v="жълт"/>
        <s v="червен"/>
      </sharedItems>
    </cacheField>
    <cacheField name="Град" numFmtId="0">
      <sharedItems count="4">
        <s v="Русе"/>
        <s v="Варна"/>
        <s v="Шумен"/>
        <s v="Пловдив"/>
      </sharedItems>
    </cacheField>
    <cacheField name="Магазинери" numFmtId="0">
      <sharedItems count="4">
        <s v="Иванов"/>
        <s v="Велев"/>
        <s v="Петров"/>
        <s v="Илиев"/>
      </sharedItems>
    </cacheField>
    <cacheField name="Количество" numFmtId="0">
      <sharedItems containsSemiMixedTypes="0" containsString="0" containsNumber="1" containsInteger="1" minValue="13" maxValue="98"/>
    </cacheField>
    <cacheField name="Отстъпка" numFmtId="9">
      <sharedItems containsSemiMixedTypes="0" containsString="0" containsNumber="1" minValue="0.05" maxValue="0.64"/>
    </cacheField>
    <cacheField name="Цена" numFmtId="164">
      <sharedItems containsSemiMixedTypes="0" containsString="0" containsNumber="1" minValue="9.9" maxValue="34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">
  <r>
    <n v="3001"/>
    <x v="0"/>
    <x v="0"/>
    <x v="0"/>
    <x v="0"/>
    <n v="25"/>
    <n v="0.05"/>
    <n v="69"/>
  </r>
  <r>
    <n v="3002"/>
    <x v="1"/>
    <x v="1"/>
    <x v="0"/>
    <x v="1"/>
    <n v="35"/>
    <n v="0.25"/>
    <n v="9.9"/>
  </r>
  <r>
    <n v="3003"/>
    <x v="2"/>
    <x v="2"/>
    <x v="0"/>
    <x v="0"/>
    <n v="42"/>
    <n v="0.17"/>
    <n v="149"/>
  </r>
  <r>
    <n v="3004"/>
    <x v="3"/>
    <x v="0"/>
    <x v="0"/>
    <x v="0"/>
    <n v="52"/>
    <n v="0.3"/>
    <n v="109"/>
  </r>
  <r>
    <n v="3005"/>
    <x v="4"/>
    <x v="1"/>
    <x v="0"/>
    <x v="1"/>
    <n v="98"/>
    <n v="0.42"/>
    <n v="59"/>
  </r>
  <r>
    <n v="3006"/>
    <x v="5"/>
    <x v="3"/>
    <x v="0"/>
    <x v="1"/>
    <n v="14"/>
    <n v="0.25"/>
    <n v="49"/>
  </r>
  <r>
    <n v="3007"/>
    <x v="6"/>
    <x v="0"/>
    <x v="0"/>
    <x v="1"/>
    <n v="25"/>
    <n v="0.1"/>
    <n v="289"/>
  </r>
  <r>
    <n v="3008"/>
    <x v="7"/>
    <x v="1"/>
    <x v="1"/>
    <x v="2"/>
    <n v="48"/>
    <n v="0.17"/>
    <n v="269"/>
  </r>
  <r>
    <n v="3009"/>
    <x v="8"/>
    <x v="3"/>
    <x v="1"/>
    <x v="2"/>
    <n v="53"/>
    <n v="0.26"/>
    <n v="249"/>
  </r>
  <r>
    <n v="3010"/>
    <x v="9"/>
    <x v="0"/>
    <x v="1"/>
    <x v="0"/>
    <n v="25"/>
    <n v="0.31"/>
    <n v="219"/>
  </r>
  <r>
    <n v="3011"/>
    <x v="10"/>
    <x v="1"/>
    <x v="1"/>
    <x v="0"/>
    <n v="13"/>
    <n v="0.2"/>
    <n v="199"/>
  </r>
  <r>
    <n v="3012"/>
    <x v="11"/>
    <x v="3"/>
    <x v="1"/>
    <x v="0"/>
    <n v="14"/>
    <n v="0.2"/>
    <n v="69"/>
  </r>
  <r>
    <n v="3013"/>
    <x v="12"/>
    <x v="0"/>
    <x v="1"/>
    <x v="1"/>
    <n v="18"/>
    <n v="0.25"/>
    <n v="189"/>
  </r>
  <r>
    <n v="3014"/>
    <x v="13"/>
    <x v="1"/>
    <x v="1"/>
    <x v="1"/>
    <n v="29"/>
    <n v="0.5"/>
    <n v="79.900000000000006"/>
  </r>
  <r>
    <n v="3015"/>
    <x v="14"/>
    <x v="2"/>
    <x v="1"/>
    <x v="2"/>
    <n v="36"/>
    <n v="0.17"/>
    <n v="259"/>
  </r>
  <r>
    <n v="3016"/>
    <x v="15"/>
    <x v="0"/>
    <x v="1"/>
    <x v="1"/>
    <n v="42"/>
    <n v="0.16"/>
    <n v="79"/>
  </r>
  <r>
    <n v="3017"/>
    <x v="16"/>
    <x v="1"/>
    <x v="1"/>
    <x v="0"/>
    <n v="38"/>
    <n v="0.64"/>
    <n v="45"/>
  </r>
  <r>
    <n v="3018"/>
    <x v="17"/>
    <x v="2"/>
    <x v="1"/>
    <x v="0"/>
    <n v="19"/>
    <n v="0.6"/>
    <n v="39.9"/>
  </r>
  <r>
    <n v="3019"/>
    <x v="18"/>
    <x v="0"/>
    <x v="1"/>
    <x v="3"/>
    <n v="51"/>
    <n v="0.25"/>
    <n v="349"/>
  </r>
  <r>
    <n v="3020"/>
    <x v="19"/>
    <x v="3"/>
    <x v="1"/>
    <x v="0"/>
    <n v="47"/>
    <n v="0.15"/>
    <n v="299"/>
  </r>
  <r>
    <n v="3021"/>
    <x v="20"/>
    <x v="0"/>
    <x v="1"/>
    <x v="2"/>
    <n v="28"/>
    <n v="0.27"/>
    <n v="199"/>
  </r>
  <r>
    <n v="3022"/>
    <x v="21"/>
    <x v="1"/>
    <x v="2"/>
    <x v="1"/>
    <n v="60"/>
    <n v="0.24"/>
    <n v="129"/>
  </r>
  <r>
    <n v="3023"/>
    <x v="22"/>
    <x v="4"/>
    <x v="2"/>
    <x v="3"/>
    <n v="33"/>
    <n v="0.18"/>
    <n v="229"/>
  </r>
  <r>
    <n v="3024"/>
    <x v="23"/>
    <x v="0"/>
    <x v="2"/>
    <x v="3"/>
    <n v="20"/>
    <n v="0.28999999999999998"/>
    <n v="119"/>
  </r>
  <r>
    <n v="3025"/>
    <x v="24"/>
    <x v="1"/>
    <x v="2"/>
    <x v="0"/>
    <n v="22"/>
    <n v="0.17"/>
    <n v="89.9"/>
  </r>
  <r>
    <n v="3026"/>
    <x v="25"/>
    <x v="3"/>
    <x v="2"/>
    <x v="1"/>
    <n v="39"/>
    <n v="0.2"/>
    <n v="299"/>
  </r>
  <r>
    <n v="3027"/>
    <x v="26"/>
    <x v="4"/>
    <x v="2"/>
    <x v="1"/>
    <n v="50"/>
    <n v="0.27"/>
    <n v="129"/>
  </r>
  <r>
    <n v="3028"/>
    <x v="27"/>
    <x v="1"/>
    <x v="3"/>
    <x v="1"/>
    <n v="35"/>
    <n v="0.25"/>
    <n v="9.9"/>
  </r>
  <r>
    <n v="3029"/>
    <x v="28"/>
    <x v="2"/>
    <x v="3"/>
    <x v="0"/>
    <n v="42"/>
    <n v="0.17"/>
    <n v="149"/>
  </r>
  <r>
    <n v="3030"/>
    <x v="29"/>
    <x v="0"/>
    <x v="3"/>
    <x v="0"/>
    <n v="52"/>
    <n v="0.3"/>
    <n v="109"/>
  </r>
  <r>
    <n v="3031"/>
    <x v="30"/>
    <x v="1"/>
    <x v="3"/>
    <x v="1"/>
    <n v="98"/>
    <n v="0.42"/>
    <n v="5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47E6B6-F310-495F-B7B3-7FE558C3AFC9}" name="Обобщена таблица1" cacheId="7" applyNumberFormats="0" applyBorderFormats="0" applyFontFormats="0" applyPatternFormats="0" applyAlignmentFormats="0" applyWidthHeightFormats="1" dataCaption="Стойности" updatedVersion="6" minRefreshableVersion="3" useAutoFormatting="1" itemPrintTitles="1" createdVersion="6" indent="0" outline="1" outlineData="1" multipleFieldFilters="0" chartFormat="6">
  <location ref="A14:E26" firstHeaderRow="1" firstDataRow="2" firstDataCol="1" rowPageCount="1" colPageCount="1"/>
  <pivotFields count="8">
    <pivotField showAll="0"/>
    <pivotField axis="axisRow" showAll="0">
      <items count="32">
        <item x="15"/>
        <item x="14"/>
        <item x="16"/>
        <item x="17"/>
        <item x="28"/>
        <item x="30"/>
        <item x="29"/>
        <item x="5"/>
        <item x="2"/>
        <item x="4"/>
        <item x="3"/>
        <item x="1"/>
        <item x="27"/>
        <item x="0"/>
        <item x="25"/>
        <item x="26"/>
        <item x="24"/>
        <item x="23"/>
        <item x="22"/>
        <item x="19"/>
        <item x="18"/>
        <item x="20"/>
        <item x="21"/>
        <item x="10"/>
        <item x="12"/>
        <item x="13"/>
        <item x="8"/>
        <item x="6"/>
        <item x="7"/>
        <item x="9"/>
        <item x="11"/>
        <item t="default"/>
      </items>
    </pivotField>
    <pivotField axis="axisRow" showAll="0" sumSubtotal="1">
      <items count="6">
        <item x="1"/>
        <item x="3"/>
        <item x="2"/>
        <item x="4"/>
        <item x="0"/>
        <item t="sum"/>
      </items>
    </pivotField>
    <pivotField axis="axisPage" multipleItemSelectionAllowed="1" showAll="0">
      <items count="5">
        <item x="1"/>
        <item h="1" x="3"/>
        <item h="1" x="0"/>
        <item x="2"/>
        <item t="default"/>
      </items>
    </pivotField>
    <pivotField axis="axisCol" showAll="0">
      <items count="5">
        <item x="1"/>
        <item x="0"/>
        <item x="3"/>
        <item x="2"/>
        <item t="default"/>
      </items>
    </pivotField>
    <pivotField showAll="0"/>
    <pivotField numFmtId="9" showAll="0"/>
    <pivotField dataField="1" numFmtId="164" showAll="0"/>
  </pivotFields>
  <rowFields count="2">
    <field x="2"/>
    <field x="1"/>
  </rowFields>
  <rowItems count="11">
    <i>
      <x/>
    </i>
    <i r="1">
      <x v="23"/>
    </i>
    <i r="1">
      <x v="25"/>
    </i>
    <i r="1">
      <x v="28"/>
    </i>
    <i>
      <x v="1"/>
    </i>
    <i r="1">
      <x v="26"/>
    </i>
    <i r="1">
      <x v="30"/>
    </i>
    <i>
      <x v="4"/>
    </i>
    <i r="1">
      <x v="24"/>
    </i>
    <i r="1">
      <x v="29"/>
    </i>
    <i t="grand">
      <x/>
    </i>
  </rowItems>
  <colFields count="1">
    <field x="4"/>
  </colFields>
  <colItems count="4">
    <i>
      <x/>
    </i>
    <i>
      <x v="1"/>
    </i>
    <i>
      <x v="3"/>
    </i>
    <i t="grand">
      <x/>
    </i>
  </colItems>
  <pageFields count="1">
    <pageField fld="3" hier="-1"/>
  </pageFields>
  <dataFields count="1">
    <dataField name="Сума от Цена" fld="7" baseField="0" baseItem="0"/>
  </dataFields>
  <chartFormats count="9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5" format="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5" format="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5" format="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captionContains" evalOrder="-1" id="1" stringValue1="мишка">
      <autoFilter ref="A1">
        <filterColumn colId="0">
          <customFilters>
            <customFilter val="*мишка*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Тема на Office">
  <a:themeElements>
    <a:clrScheme name="О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О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4"/>
  <sheetViews>
    <sheetView topLeftCell="A5" workbookViewId="0">
      <selection sqref="A1:H32"/>
    </sheetView>
  </sheetViews>
  <sheetFormatPr defaultRowHeight="14.4" x14ac:dyDescent="0.3"/>
  <cols>
    <col min="2" max="2" width="43.5546875" bestFit="1" customWidth="1"/>
    <col min="3" max="3" width="9.33203125" style="18" customWidth="1"/>
    <col min="4" max="4" width="14.5546875" style="19" customWidth="1"/>
    <col min="5" max="5" width="14.5546875" style="20" customWidth="1"/>
    <col min="6" max="6" width="13.5546875" bestFit="1" customWidth="1"/>
    <col min="7" max="7" width="10.109375" customWidth="1"/>
    <col min="8" max="8" width="15.88671875" customWidth="1"/>
  </cols>
  <sheetData>
    <row r="1" spans="1:8" ht="17.399999999999999" x14ac:dyDescent="0.35">
      <c r="A1" s="3" t="s">
        <v>0</v>
      </c>
      <c r="B1" s="3" t="s">
        <v>4</v>
      </c>
      <c r="C1" s="3" t="s">
        <v>50</v>
      </c>
      <c r="D1" s="3" t="s">
        <v>49</v>
      </c>
      <c r="E1" s="3" t="s">
        <v>60</v>
      </c>
      <c r="F1" s="3" t="s">
        <v>2</v>
      </c>
      <c r="G1" s="3" t="s">
        <v>3</v>
      </c>
      <c r="H1" s="3" t="s">
        <v>1</v>
      </c>
    </row>
    <row r="2" spans="1:8" x14ac:dyDescent="0.3">
      <c r="A2" s="4">
        <v>3001</v>
      </c>
      <c r="B2" s="5" t="s">
        <v>5</v>
      </c>
      <c r="C2" s="6" t="s">
        <v>52</v>
      </c>
      <c r="D2" s="6" t="s">
        <v>58</v>
      </c>
      <c r="E2" s="6" t="s">
        <v>61</v>
      </c>
      <c r="F2" s="4">
        <v>25</v>
      </c>
      <c r="G2" s="7">
        <v>0.05</v>
      </c>
      <c r="H2" s="8">
        <v>69</v>
      </c>
    </row>
    <row r="3" spans="1:8" x14ac:dyDescent="0.3">
      <c r="A3" s="4">
        <v>3002</v>
      </c>
      <c r="B3" s="5" t="s">
        <v>6</v>
      </c>
      <c r="C3" s="6" t="s">
        <v>53</v>
      </c>
      <c r="D3" s="6" t="s">
        <v>58</v>
      </c>
      <c r="E3" s="6" t="s">
        <v>62</v>
      </c>
      <c r="F3" s="4">
        <v>35</v>
      </c>
      <c r="G3" s="7">
        <v>0.25</v>
      </c>
      <c r="H3" s="8">
        <v>9.9</v>
      </c>
    </row>
    <row r="4" spans="1:8" x14ac:dyDescent="0.3">
      <c r="A4" s="4">
        <v>3003</v>
      </c>
      <c r="B4" s="5" t="s">
        <v>8</v>
      </c>
      <c r="C4" s="6" t="s">
        <v>54</v>
      </c>
      <c r="D4" s="6" t="s">
        <v>58</v>
      </c>
      <c r="E4" s="6" t="s">
        <v>61</v>
      </c>
      <c r="F4" s="4">
        <v>42</v>
      </c>
      <c r="G4" s="7">
        <v>0.17</v>
      </c>
      <c r="H4" s="8">
        <v>149</v>
      </c>
    </row>
    <row r="5" spans="1:8" x14ac:dyDescent="0.3">
      <c r="A5" s="4">
        <v>3004</v>
      </c>
      <c r="B5" s="5" t="s">
        <v>7</v>
      </c>
      <c r="C5" s="6" t="s">
        <v>52</v>
      </c>
      <c r="D5" s="6" t="s">
        <v>58</v>
      </c>
      <c r="E5" s="6" t="s">
        <v>61</v>
      </c>
      <c r="F5" s="4">
        <v>52</v>
      </c>
      <c r="G5" s="7">
        <v>0.3</v>
      </c>
      <c r="H5" s="8">
        <v>109</v>
      </c>
    </row>
    <row r="6" spans="1:8" x14ac:dyDescent="0.3">
      <c r="A6" s="4">
        <v>3005</v>
      </c>
      <c r="B6" s="5" t="s">
        <v>9</v>
      </c>
      <c r="C6" s="6" t="s">
        <v>53</v>
      </c>
      <c r="D6" s="6" t="s">
        <v>58</v>
      </c>
      <c r="E6" s="6" t="s">
        <v>62</v>
      </c>
      <c r="F6" s="4">
        <v>98</v>
      </c>
      <c r="G6" s="7">
        <v>0.42</v>
      </c>
      <c r="H6" s="8">
        <v>59</v>
      </c>
    </row>
    <row r="7" spans="1:8" x14ac:dyDescent="0.3">
      <c r="A7" s="4">
        <v>3006</v>
      </c>
      <c r="B7" s="5" t="s">
        <v>10</v>
      </c>
      <c r="C7" s="6" t="s">
        <v>55</v>
      </c>
      <c r="D7" s="6" t="s">
        <v>58</v>
      </c>
      <c r="E7" s="6" t="s">
        <v>62</v>
      </c>
      <c r="F7" s="4">
        <v>14</v>
      </c>
      <c r="G7" s="7">
        <v>0.25</v>
      </c>
      <c r="H7" s="8">
        <v>49</v>
      </c>
    </row>
    <row r="8" spans="1:8" x14ac:dyDescent="0.3">
      <c r="A8" s="4">
        <v>3007</v>
      </c>
      <c r="B8" s="5" t="s">
        <v>11</v>
      </c>
      <c r="C8" s="6" t="s">
        <v>52</v>
      </c>
      <c r="D8" s="6" t="s">
        <v>58</v>
      </c>
      <c r="E8" s="6" t="s">
        <v>62</v>
      </c>
      <c r="F8" s="4">
        <v>25</v>
      </c>
      <c r="G8" s="7">
        <v>0.1</v>
      </c>
      <c r="H8" s="8">
        <v>289</v>
      </c>
    </row>
    <row r="9" spans="1:8" x14ac:dyDescent="0.3">
      <c r="A9" s="4">
        <v>3008</v>
      </c>
      <c r="B9" s="5" t="s">
        <v>12</v>
      </c>
      <c r="C9" s="6" t="s">
        <v>53</v>
      </c>
      <c r="D9" s="6" t="s">
        <v>57</v>
      </c>
      <c r="E9" s="6" t="s">
        <v>63</v>
      </c>
      <c r="F9" s="4">
        <v>48</v>
      </c>
      <c r="G9" s="7">
        <v>0.17</v>
      </c>
      <c r="H9" s="8">
        <v>269</v>
      </c>
    </row>
    <row r="10" spans="1:8" x14ac:dyDescent="0.3">
      <c r="A10" s="4">
        <v>3009</v>
      </c>
      <c r="B10" s="5" t="s">
        <v>13</v>
      </c>
      <c r="C10" s="6" t="s">
        <v>55</v>
      </c>
      <c r="D10" s="6" t="s">
        <v>57</v>
      </c>
      <c r="E10" s="6" t="s">
        <v>63</v>
      </c>
      <c r="F10" s="4">
        <v>53</v>
      </c>
      <c r="G10" s="7">
        <v>0.26</v>
      </c>
      <c r="H10" s="8">
        <v>249</v>
      </c>
    </row>
    <row r="11" spans="1:8" x14ac:dyDescent="0.3">
      <c r="A11" s="4">
        <v>3010</v>
      </c>
      <c r="B11" s="5" t="s">
        <v>14</v>
      </c>
      <c r="C11" s="6" t="s">
        <v>52</v>
      </c>
      <c r="D11" s="6" t="s">
        <v>57</v>
      </c>
      <c r="E11" s="6" t="s">
        <v>61</v>
      </c>
      <c r="F11" s="4">
        <v>25</v>
      </c>
      <c r="G11" s="7">
        <v>0.31</v>
      </c>
      <c r="H11" s="8">
        <v>219</v>
      </c>
    </row>
    <row r="12" spans="1:8" x14ac:dyDescent="0.3">
      <c r="A12" s="4">
        <v>3011</v>
      </c>
      <c r="B12" s="5" t="s">
        <v>15</v>
      </c>
      <c r="C12" s="6" t="s">
        <v>53</v>
      </c>
      <c r="D12" s="6" t="s">
        <v>57</v>
      </c>
      <c r="E12" s="6" t="s">
        <v>61</v>
      </c>
      <c r="F12" s="4">
        <v>13</v>
      </c>
      <c r="G12" s="7">
        <v>0.2</v>
      </c>
      <c r="H12" s="8">
        <v>199</v>
      </c>
    </row>
    <row r="13" spans="1:8" x14ac:dyDescent="0.3">
      <c r="A13" s="4">
        <v>3012</v>
      </c>
      <c r="B13" s="5" t="s">
        <v>17</v>
      </c>
      <c r="C13" s="6" t="s">
        <v>55</v>
      </c>
      <c r="D13" s="6" t="s">
        <v>57</v>
      </c>
      <c r="E13" s="6" t="s">
        <v>61</v>
      </c>
      <c r="F13" s="4">
        <v>14</v>
      </c>
      <c r="G13" s="7">
        <v>0.2</v>
      </c>
      <c r="H13" s="8">
        <v>69</v>
      </c>
    </row>
    <row r="14" spans="1:8" x14ac:dyDescent="0.3">
      <c r="A14" s="4">
        <v>3013</v>
      </c>
      <c r="B14" s="5" t="s">
        <v>16</v>
      </c>
      <c r="C14" s="6" t="s">
        <v>52</v>
      </c>
      <c r="D14" s="6" t="s">
        <v>57</v>
      </c>
      <c r="E14" s="6" t="s">
        <v>62</v>
      </c>
      <c r="F14" s="4">
        <v>18</v>
      </c>
      <c r="G14" s="7">
        <v>0.25</v>
      </c>
      <c r="H14" s="8">
        <v>189</v>
      </c>
    </row>
    <row r="15" spans="1:8" x14ac:dyDescent="0.3">
      <c r="A15" s="4">
        <v>3014</v>
      </c>
      <c r="B15" s="5" t="s">
        <v>18</v>
      </c>
      <c r="C15" s="6" t="s">
        <v>53</v>
      </c>
      <c r="D15" s="6" t="s">
        <v>57</v>
      </c>
      <c r="E15" s="6" t="s">
        <v>62</v>
      </c>
      <c r="F15" s="4">
        <v>29</v>
      </c>
      <c r="G15" s="7">
        <v>0.5</v>
      </c>
      <c r="H15" s="8">
        <v>79.900000000000006</v>
      </c>
    </row>
    <row r="16" spans="1:8" x14ac:dyDescent="0.3">
      <c r="A16" s="4">
        <v>3015</v>
      </c>
      <c r="B16" s="5" t="s">
        <v>19</v>
      </c>
      <c r="C16" s="6" t="s">
        <v>54</v>
      </c>
      <c r="D16" s="6" t="s">
        <v>57</v>
      </c>
      <c r="E16" s="6" t="s">
        <v>63</v>
      </c>
      <c r="F16" s="4">
        <v>36</v>
      </c>
      <c r="G16" s="7">
        <v>0.17</v>
      </c>
      <c r="H16" s="8">
        <v>259</v>
      </c>
    </row>
    <row r="17" spans="1:8" x14ac:dyDescent="0.3">
      <c r="A17" s="4">
        <v>3016</v>
      </c>
      <c r="B17" s="5" t="s">
        <v>20</v>
      </c>
      <c r="C17" s="6" t="s">
        <v>52</v>
      </c>
      <c r="D17" s="6" t="s">
        <v>57</v>
      </c>
      <c r="E17" s="6" t="s">
        <v>62</v>
      </c>
      <c r="F17" s="4">
        <v>42</v>
      </c>
      <c r="G17" s="7">
        <v>0.16</v>
      </c>
      <c r="H17" s="8">
        <v>79</v>
      </c>
    </row>
    <row r="18" spans="1:8" x14ac:dyDescent="0.3">
      <c r="A18" s="4">
        <v>3017</v>
      </c>
      <c r="B18" s="5" t="s">
        <v>21</v>
      </c>
      <c r="C18" s="6" t="s">
        <v>53</v>
      </c>
      <c r="D18" s="6" t="s">
        <v>57</v>
      </c>
      <c r="E18" s="6" t="s">
        <v>61</v>
      </c>
      <c r="F18" s="4">
        <v>38</v>
      </c>
      <c r="G18" s="7">
        <v>0.64</v>
      </c>
      <c r="H18" s="8">
        <v>45</v>
      </c>
    </row>
    <row r="19" spans="1:8" x14ac:dyDescent="0.3">
      <c r="A19" s="4">
        <v>3018</v>
      </c>
      <c r="B19" s="5" t="s">
        <v>22</v>
      </c>
      <c r="C19" s="6" t="s">
        <v>54</v>
      </c>
      <c r="D19" s="6" t="s">
        <v>57</v>
      </c>
      <c r="E19" s="6" t="s">
        <v>61</v>
      </c>
      <c r="F19" s="4">
        <v>19</v>
      </c>
      <c r="G19" s="7">
        <v>0.6</v>
      </c>
      <c r="H19" s="8">
        <v>39.9</v>
      </c>
    </row>
    <row r="20" spans="1:8" x14ac:dyDescent="0.3">
      <c r="A20" s="4">
        <v>3019</v>
      </c>
      <c r="B20" s="5" t="s">
        <v>23</v>
      </c>
      <c r="C20" s="6" t="s">
        <v>52</v>
      </c>
      <c r="D20" s="6" t="s">
        <v>57</v>
      </c>
      <c r="E20" s="6" t="s">
        <v>64</v>
      </c>
      <c r="F20" s="4">
        <v>51</v>
      </c>
      <c r="G20" s="7">
        <v>0.25</v>
      </c>
      <c r="H20" s="8">
        <v>349</v>
      </c>
    </row>
    <row r="21" spans="1:8" x14ac:dyDescent="0.3">
      <c r="A21" s="4">
        <v>3020</v>
      </c>
      <c r="B21" s="5" t="s">
        <v>24</v>
      </c>
      <c r="C21" s="6" t="s">
        <v>55</v>
      </c>
      <c r="D21" s="6" t="s">
        <v>57</v>
      </c>
      <c r="E21" s="6" t="s">
        <v>61</v>
      </c>
      <c r="F21" s="4">
        <v>47</v>
      </c>
      <c r="G21" s="7">
        <v>0.15</v>
      </c>
      <c r="H21" s="8">
        <v>299</v>
      </c>
    </row>
    <row r="22" spans="1:8" x14ac:dyDescent="0.3">
      <c r="A22" s="4">
        <v>3021</v>
      </c>
      <c r="B22" s="5" t="s">
        <v>25</v>
      </c>
      <c r="C22" s="6" t="s">
        <v>52</v>
      </c>
      <c r="D22" s="6" t="s">
        <v>57</v>
      </c>
      <c r="E22" s="6" t="s">
        <v>63</v>
      </c>
      <c r="F22" s="4">
        <v>28</v>
      </c>
      <c r="G22" s="7">
        <v>0.27</v>
      </c>
      <c r="H22" s="8">
        <v>199</v>
      </c>
    </row>
    <row r="23" spans="1:8" x14ac:dyDescent="0.3">
      <c r="A23" s="4">
        <v>3022</v>
      </c>
      <c r="B23" s="5" t="s">
        <v>26</v>
      </c>
      <c r="C23" s="6" t="s">
        <v>53</v>
      </c>
      <c r="D23" s="6" t="s">
        <v>59</v>
      </c>
      <c r="E23" s="6" t="s">
        <v>62</v>
      </c>
      <c r="F23" s="4">
        <v>60</v>
      </c>
      <c r="G23" s="9">
        <v>0.24</v>
      </c>
      <c r="H23" s="8">
        <v>129</v>
      </c>
    </row>
    <row r="24" spans="1:8" x14ac:dyDescent="0.3">
      <c r="A24" s="4">
        <v>3023</v>
      </c>
      <c r="B24" s="5" t="s">
        <v>27</v>
      </c>
      <c r="C24" s="6" t="s">
        <v>56</v>
      </c>
      <c r="D24" s="6" t="s">
        <v>59</v>
      </c>
      <c r="E24" s="6" t="s">
        <v>64</v>
      </c>
      <c r="F24" s="4">
        <v>33</v>
      </c>
      <c r="G24" s="7">
        <v>0.18</v>
      </c>
      <c r="H24" s="8">
        <v>229</v>
      </c>
    </row>
    <row r="25" spans="1:8" x14ac:dyDescent="0.3">
      <c r="A25" s="4">
        <v>3024</v>
      </c>
      <c r="B25" s="5" t="s">
        <v>28</v>
      </c>
      <c r="C25" s="6" t="s">
        <v>52</v>
      </c>
      <c r="D25" s="6" t="s">
        <v>59</v>
      </c>
      <c r="E25" s="6" t="s">
        <v>64</v>
      </c>
      <c r="F25" s="4">
        <v>20</v>
      </c>
      <c r="G25" s="7">
        <v>0.28999999999999998</v>
      </c>
      <c r="H25" s="8">
        <v>119</v>
      </c>
    </row>
    <row r="26" spans="1:8" x14ac:dyDescent="0.3">
      <c r="A26" s="4">
        <v>3025</v>
      </c>
      <c r="B26" s="5" t="s">
        <v>29</v>
      </c>
      <c r="C26" s="6" t="s">
        <v>53</v>
      </c>
      <c r="D26" s="6" t="s">
        <v>59</v>
      </c>
      <c r="E26" s="6" t="s">
        <v>61</v>
      </c>
      <c r="F26" s="4">
        <v>22</v>
      </c>
      <c r="G26" s="7">
        <v>0.17</v>
      </c>
      <c r="H26" s="8">
        <v>89.9</v>
      </c>
    </row>
    <row r="27" spans="1:8" x14ac:dyDescent="0.3">
      <c r="A27" s="4">
        <v>3026</v>
      </c>
      <c r="B27" s="5" t="s">
        <v>30</v>
      </c>
      <c r="C27" s="6" t="s">
        <v>55</v>
      </c>
      <c r="D27" s="6" t="s">
        <v>59</v>
      </c>
      <c r="E27" s="6" t="s">
        <v>62</v>
      </c>
      <c r="F27" s="4">
        <v>39</v>
      </c>
      <c r="G27" s="7">
        <v>0.2</v>
      </c>
      <c r="H27" s="8">
        <v>299</v>
      </c>
    </row>
    <row r="28" spans="1:8" x14ac:dyDescent="0.3">
      <c r="A28" s="4">
        <v>3027</v>
      </c>
      <c r="B28" s="5" t="s">
        <v>31</v>
      </c>
      <c r="C28" s="6" t="s">
        <v>56</v>
      </c>
      <c r="D28" s="6" t="s">
        <v>59</v>
      </c>
      <c r="E28" s="6" t="s">
        <v>62</v>
      </c>
      <c r="F28" s="4">
        <v>50</v>
      </c>
      <c r="G28" s="7">
        <v>0.27</v>
      </c>
      <c r="H28" s="8">
        <v>129</v>
      </c>
    </row>
    <row r="29" spans="1:8" x14ac:dyDescent="0.3">
      <c r="A29" s="4">
        <v>3028</v>
      </c>
      <c r="B29" s="5" t="s">
        <v>73</v>
      </c>
      <c r="C29" s="6" t="s">
        <v>53</v>
      </c>
      <c r="D29" s="6" t="s">
        <v>74</v>
      </c>
      <c r="E29" s="6" t="s">
        <v>62</v>
      </c>
      <c r="F29" s="4">
        <v>35</v>
      </c>
      <c r="G29" s="7">
        <v>0.25</v>
      </c>
      <c r="H29" s="8">
        <v>9.9</v>
      </c>
    </row>
    <row r="30" spans="1:8" x14ac:dyDescent="0.3">
      <c r="A30" s="4">
        <v>3029</v>
      </c>
      <c r="B30" s="5" t="s">
        <v>75</v>
      </c>
      <c r="C30" s="6" t="s">
        <v>54</v>
      </c>
      <c r="D30" s="6" t="s">
        <v>74</v>
      </c>
      <c r="E30" s="6" t="s">
        <v>61</v>
      </c>
      <c r="F30" s="4">
        <v>42</v>
      </c>
      <c r="G30" s="7">
        <v>0.17</v>
      </c>
      <c r="H30" s="8">
        <v>149</v>
      </c>
    </row>
    <row r="31" spans="1:8" x14ac:dyDescent="0.3">
      <c r="A31" s="4">
        <v>3030</v>
      </c>
      <c r="B31" s="5" t="s">
        <v>76</v>
      </c>
      <c r="C31" s="6" t="s">
        <v>52</v>
      </c>
      <c r="D31" s="6" t="s">
        <v>74</v>
      </c>
      <c r="E31" s="6" t="s">
        <v>61</v>
      </c>
      <c r="F31" s="4">
        <v>52</v>
      </c>
      <c r="G31" s="7">
        <v>0.3</v>
      </c>
      <c r="H31" s="8">
        <v>109</v>
      </c>
    </row>
    <row r="32" spans="1:8" x14ac:dyDescent="0.3">
      <c r="A32" s="4">
        <v>3031</v>
      </c>
      <c r="B32" s="5" t="s">
        <v>77</v>
      </c>
      <c r="C32" s="6" t="s">
        <v>53</v>
      </c>
      <c r="D32" s="6" t="s">
        <v>74</v>
      </c>
      <c r="E32" s="6" t="s">
        <v>62</v>
      </c>
      <c r="F32" s="4">
        <v>98</v>
      </c>
      <c r="G32" s="7">
        <v>0.42</v>
      </c>
      <c r="H32" s="8">
        <v>59</v>
      </c>
    </row>
    <row r="33" spans="5:5" x14ac:dyDescent="0.3">
      <c r="E33"/>
    </row>
    <row r="34" spans="5:5" x14ac:dyDescent="0.3">
      <c r="E34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H34"/>
  <sheetViews>
    <sheetView workbookViewId="0">
      <selection activeCell="E11" sqref="E11"/>
    </sheetView>
  </sheetViews>
  <sheetFormatPr defaultRowHeight="14.4" x14ac:dyDescent="0.3"/>
  <cols>
    <col min="2" max="2" width="37" customWidth="1"/>
    <col min="3" max="3" width="16.88671875" customWidth="1"/>
    <col min="4" max="4" width="10.5546875" bestFit="1" customWidth="1"/>
    <col min="5" max="5" width="10.109375" customWidth="1"/>
    <col min="6" max="6" width="15.88671875" customWidth="1"/>
    <col min="8" max="8" width="9.44140625" bestFit="1" customWidth="1"/>
  </cols>
  <sheetData>
    <row r="1" spans="1:8" x14ac:dyDescent="0.3">
      <c r="A1" s="2" t="s">
        <v>32</v>
      </c>
      <c r="B1" s="1"/>
      <c r="C1" s="1"/>
      <c r="D1" s="1"/>
      <c r="E1" s="1"/>
      <c r="F1" s="1"/>
      <c r="G1" s="1"/>
      <c r="H1" s="1"/>
    </row>
    <row r="2" spans="1:8" x14ac:dyDescent="0.3">
      <c r="A2" s="1"/>
      <c r="B2" s="1" t="s">
        <v>33</v>
      </c>
      <c r="C2" s="1"/>
      <c r="D2" s="1"/>
      <c r="E2" s="1"/>
      <c r="F2" s="1"/>
      <c r="G2" s="1"/>
      <c r="H2" s="1"/>
    </row>
    <row r="3" spans="1:8" ht="17.399999999999999" x14ac:dyDescent="0.35">
      <c r="A3" s="3" t="s">
        <v>0</v>
      </c>
      <c r="B3" s="3" t="s">
        <v>4</v>
      </c>
      <c r="C3" s="3" t="s">
        <v>50</v>
      </c>
      <c r="D3" s="3" t="s">
        <v>49</v>
      </c>
      <c r="E3" s="3" t="s">
        <v>60</v>
      </c>
      <c r="F3" s="3" t="s">
        <v>2</v>
      </c>
      <c r="G3" s="3" t="s">
        <v>3</v>
      </c>
      <c r="H3" s="3" t="s">
        <v>1</v>
      </c>
    </row>
    <row r="4" spans="1:8" hidden="1" x14ac:dyDescent="0.3">
      <c r="A4" s="4">
        <v>3001</v>
      </c>
      <c r="B4" s="5" t="s">
        <v>5</v>
      </c>
      <c r="C4" s="6" t="s">
        <v>52</v>
      </c>
      <c r="D4" s="6" t="s">
        <v>58</v>
      </c>
      <c r="E4" s="6" t="s">
        <v>61</v>
      </c>
      <c r="F4" s="4">
        <v>25</v>
      </c>
      <c r="G4" s="7">
        <v>0.05</v>
      </c>
      <c r="H4" s="8">
        <v>69</v>
      </c>
    </row>
    <row r="5" spans="1:8" hidden="1" x14ac:dyDescent="0.3">
      <c r="A5" s="4">
        <v>3002</v>
      </c>
      <c r="B5" s="5" t="s">
        <v>6</v>
      </c>
      <c r="C5" s="6" t="s">
        <v>53</v>
      </c>
      <c r="D5" s="6" t="s">
        <v>58</v>
      </c>
      <c r="E5" s="6" t="s">
        <v>62</v>
      </c>
      <c r="F5" s="4">
        <v>35</v>
      </c>
      <c r="G5" s="7">
        <v>0.25</v>
      </c>
      <c r="H5" s="8">
        <v>9.9</v>
      </c>
    </row>
    <row r="6" spans="1:8" x14ac:dyDescent="0.3">
      <c r="A6" s="4">
        <v>3003</v>
      </c>
      <c r="B6" s="5" t="s">
        <v>8</v>
      </c>
      <c r="C6" s="6" t="s">
        <v>54</v>
      </c>
      <c r="D6" s="6" t="s">
        <v>58</v>
      </c>
      <c r="E6" s="6" t="s">
        <v>61</v>
      </c>
      <c r="F6" s="4">
        <v>42</v>
      </c>
      <c r="G6" s="7">
        <v>0.17</v>
      </c>
      <c r="H6" s="8">
        <v>149</v>
      </c>
    </row>
    <row r="7" spans="1:8" x14ac:dyDescent="0.3">
      <c r="A7" s="4">
        <v>3004</v>
      </c>
      <c r="B7" s="5" t="s">
        <v>7</v>
      </c>
      <c r="C7" s="6" t="s">
        <v>52</v>
      </c>
      <c r="D7" s="6" t="s">
        <v>58</v>
      </c>
      <c r="E7" s="6" t="s">
        <v>61</v>
      </c>
      <c r="F7" s="4">
        <v>52</v>
      </c>
      <c r="G7" s="7">
        <v>0.3</v>
      </c>
      <c r="H7" s="8">
        <v>109</v>
      </c>
    </row>
    <row r="8" spans="1:8" x14ac:dyDescent="0.3">
      <c r="A8" s="4">
        <v>3005</v>
      </c>
      <c r="B8" s="5" t="s">
        <v>9</v>
      </c>
      <c r="C8" s="6" t="s">
        <v>53</v>
      </c>
      <c r="D8" s="6" t="s">
        <v>58</v>
      </c>
      <c r="E8" s="6" t="s">
        <v>62</v>
      </c>
      <c r="F8" s="4">
        <v>98</v>
      </c>
      <c r="G8" s="7">
        <v>0.42</v>
      </c>
      <c r="H8" s="8">
        <v>59</v>
      </c>
    </row>
    <row r="9" spans="1:8" hidden="1" x14ac:dyDescent="0.3">
      <c r="A9" s="4">
        <v>3006</v>
      </c>
      <c r="B9" s="5" t="s">
        <v>10</v>
      </c>
      <c r="C9" s="6" t="s">
        <v>55</v>
      </c>
      <c r="D9" s="6" t="s">
        <v>58</v>
      </c>
      <c r="E9" s="6" t="s">
        <v>62</v>
      </c>
      <c r="F9" s="4">
        <v>14</v>
      </c>
      <c r="G9" s="7">
        <v>0.25</v>
      </c>
      <c r="H9" s="8">
        <v>49</v>
      </c>
    </row>
    <row r="10" spans="1:8" hidden="1" x14ac:dyDescent="0.3">
      <c r="A10" s="4">
        <v>3007</v>
      </c>
      <c r="B10" s="5" t="s">
        <v>11</v>
      </c>
      <c r="C10" s="6" t="s">
        <v>52</v>
      </c>
      <c r="D10" s="6" t="s">
        <v>58</v>
      </c>
      <c r="E10" s="6" t="s">
        <v>62</v>
      </c>
      <c r="F10" s="4">
        <v>25</v>
      </c>
      <c r="G10" s="7">
        <v>0.1</v>
      </c>
      <c r="H10" s="8">
        <v>289</v>
      </c>
    </row>
    <row r="11" spans="1:8" hidden="1" x14ac:dyDescent="0.3">
      <c r="A11" s="4">
        <v>3008</v>
      </c>
      <c r="B11" s="5" t="s">
        <v>12</v>
      </c>
      <c r="C11" s="6" t="s">
        <v>53</v>
      </c>
      <c r="D11" s="6" t="s">
        <v>57</v>
      </c>
      <c r="E11" s="6" t="s">
        <v>63</v>
      </c>
      <c r="F11" s="4">
        <v>48</v>
      </c>
      <c r="G11" s="7">
        <v>0.17</v>
      </c>
      <c r="H11" s="8">
        <v>269</v>
      </c>
    </row>
    <row r="12" spans="1:8" hidden="1" x14ac:dyDescent="0.3">
      <c r="A12" s="4">
        <v>3009</v>
      </c>
      <c r="B12" s="5" t="s">
        <v>13</v>
      </c>
      <c r="C12" s="6" t="s">
        <v>55</v>
      </c>
      <c r="D12" s="6" t="s">
        <v>57</v>
      </c>
      <c r="E12" s="6" t="s">
        <v>63</v>
      </c>
      <c r="F12" s="4">
        <v>53</v>
      </c>
      <c r="G12" s="7">
        <v>0.26</v>
      </c>
      <c r="H12" s="8">
        <v>249</v>
      </c>
    </row>
    <row r="13" spans="1:8" hidden="1" x14ac:dyDescent="0.3">
      <c r="A13" s="4">
        <v>3010</v>
      </c>
      <c r="B13" s="5" t="s">
        <v>14</v>
      </c>
      <c r="C13" s="6" t="s">
        <v>52</v>
      </c>
      <c r="D13" s="6" t="s">
        <v>57</v>
      </c>
      <c r="E13" s="6" t="s">
        <v>61</v>
      </c>
      <c r="F13" s="4">
        <v>25</v>
      </c>
      <c r="G13" s="7">
        <v>0.31</v>
      </c>
      <c r="H13" s="8">
        <v>219</v>
      </c>
    </row>
    <row r="14" spans="1:8" hidden="1" x14ac:dyDescent="0.3">
      <c r="A14" s="4">
        <v>3011</v>
      </c>
      <c r="B14" s="5" t="s">
        <v>15</v>
      </c>
      <c r="C14" s="6" t="s">
        <v>53</v>
      </c>
      <c r="D14" s="6" t="s">
        <v>57</v>
      </c>
      <c r="E14" s="6" t="s">
        <v>61</v>
      </c>
      <c r="F14" s="4">
        <v>13</v>
      </c>
      <c r="G14" s="7">
        <v>0.2</v>
      </c>
      <c r="H14" s="8">
        <v>199</v>
      </c>
    </row>
    <row r="15" spans="1:8" hidden="1" x14ac:dyDescent="0.3">
      <c r="A15" s="4">
        <v>3012</v>
      </c>
      <c r="B15" s="5" t="s">
        <v>17</v>
      </c>
      <c r="C15" s="6" t="s">
        <v>55</v>
      </c>
      <c r="D15" s="6" t="s">
        <v>57</v>
      </c>
      <c r="E15" s="6" t="s">
        <v>61</v>
      </c>
      <c r="F15" s="4">
        <v>14</v>
      </c>
      <c r="G15" s="7">
        <v>0.2</v>
      </c>
      <c r="H15" s="8">
        <v>69</v>
      </c>
    </row>
    <row r="16" spans="1:8" hidden="1" x14ac:dyDescent="0.3">
      <c r="A16" s="4">
        <v>3013</v>
      </c>
      <c r="B16" s="5" t="s">
        <v>16</v>
      </c>
      <c r="C16" s="6" t="s">
        <v>52</v>
      </c>
      <c r="D16" s="6" t="s">
        <v>57</v>
      </c>
      <c r="E16" s="6" t="s">
        <v>62</v>
      </c>
      <c r="F16" s="4">
        <v>18</v>
      </c>
      <c r="G16" s="7">
        <v>0.25</v>
      </c>
      <c r="H16" s="8">
        <v>189</v>
      </c>
    </row>
    <row r="17" spans="1:8" hidden="1" x14ac:dyDescent="0.3">
      <c r="A17" s="4">
        <v>3014</v>
      </c>
      <c r="B17" s="5" t="s">
        <v>18</v>
      </c>
      <c r="C17" s="6" t="s">
        <v>53</v>
      </c>
      <c r="D17" s="6" t="s">
        <v>57</v>
      </c>
      <c r="E17" s="6" t="s">
        <v>62</v>
      </c>
      <c r="F17" s="4">
        <v>29</v>
      </c>
      <c r="G17" s="7">
        <v>0.5</v>
      </c>
      <c r="H17" s="8">
        <v>79.900000000000006</v>
      </c>
    </row>
    <row r="18" spans="1:8" hidden="1" x14ac:dyDescent="0.3">
      <c r="A18" s="4">
        <v>3015</v>
      </c>
      <c r="B18" s="5" t="s">
        <v>19</v>
      </c>
      <c r="C18" s="6" t="s">
        <v>54</v>
      </c>
      <c r="D18" s="6" t="s">
        <v>57</v>
      </c>
      <c r="E18" s="6" t="s">
        <v>63</v>
      </c>
      <c r="F18" s="4">
        <v>36</v>
      </c>
      <c r="G18" s="7">
        <v>0.17</v>
      </c>
      <c r="H18" s="8">
        <v>259</v>
      </c>
    </row>
    <row r="19" spans="1:8" hidden="1" x14ac:dyDescent="0.3">
      <c r="A19" s="4">
        <v>3016</v>
      </c>
      <c r="B19" s="5" t="s">
        <v>20</v>
      </c>
      <c r="C19" s="6" t="s">
        <v>52</v>
      </c>
      <c r="D19" s="6" t="s">
        <v>57</v>
      </c>
      <c r="E19" s="6" t="s">
        <v>62</v>
      </c>
      <c r="F19" s="4">
        <v>42</v>
      </c>
      <c r="G19" s="7">
        <v>0.16</v>
      </c>
      <c r="H19" s="8">
        <v>79</v>
      </c>
    </row>
    <row r="20" spans="1:8" hidden="1" x14ac:dyDescent="0.3">
      <c r="A20" s="4">
        <v>3017</v>
      </c>
      <c r="B20" s="5" t="s">
        <v>21</v>
      </c>
      <c r="C20" s="6" t="s">
        <v>53</v>
      </c>
      <c r="D20" s="6" t="s">
        <v>57</v>
      </c>
      <c r="E20" s="6" t="s">
        <v>61</v>
      </c>
      <c r="F20" s="4">
        <v>38</v>
      </c>
      <c r="G20" s="7">
        <v>0.64</v>
      </c>
      <c r="H20" s="8">
        <v>45</v>
      </c>
    </row>
    <row r="21" spans="1:8" hidden="1" x14ac:dyDescent="0.3">
      <c r="A21" s="4">
        <v>3018</v>
      </c>
      <c r="B21" s="5" t="s">
        <v>22</v>
      </c>
      <c r="C21" s="6" t="s">
        <v>54</v>
      </c>
      <c r="D21" s="6" t="s">
        <v>57</v>
      </c>
      <c r="E21" s="6" t="s">
        <v>61</v>
      </c>
      <c r="F21" s="4">
        <v>19</v>
      </c>
      <c r="G21" s="7">
        <v>0.6</v>
      </c>
      <c r="H21" s="8">
        <v>39.9</v>
      </c>
    </row>
    <row r="22" spans="1:8" hidden="1" x14ac:dyDescent="0.3">
      <c r="A22" s="4">
        <v>3019</v>
      </c>
      <c r="B22" s="5" t="s">
        <v>23</v>
      </c>
      <c r="C22" s="6" t="s">
        <v>52</v>
      </c>
      <c r="D22" s="6" t="s">
        <v>57</v>
      </c>
      <c r="E22" s="6" t="s">
        <v>64</v>
      </c>
      <c r="F22" s="4">
        <v>51</v>
      </c>
      <c r="G22" s="7">
        <v>0.25</v>
      </c>
      <c r="H22" s="8">
        <v>349</v>
      </c>
    </row>
    <row r="23" spans="1:8" hidden="1" x14ac:dyDescent="0.3">
      <c r="A23" s="4">
        <v>3020</v>
      </c>
      <c r="B23" s="5" t="s">
        <v>24</v>
      </c>
      <c r="C23" s="6" t="s">
        <v>55</v>
      </c>
      <c r="D23" s="6" t="s">
        <v>57</v>
      </c>
      <c r="E23" s="6" t="s">
        <v>61</v>
      </c>
      <c r="F23" s="4">
        <v>47</v>
      </c>
      <c r="G23" s="7">
        <v>0.15</v>
      </c>
      <c r="H23" s="8">
        <v>299</v>
      </c>
    </row>
    <row r="24" spans="1:8" hidden="1" x14ac:dyDescent="0.3">
      <c r="A24" s="4">
        <v>3021</v>
      </c>
      <c r="B24" s="5" t="s">
        <v>25</v>
      </c>
      <c r="C24" s="6" t="s">
        <v>52</v>
      </c>
      <c r="D24" s="6" t="s">
        <v>57</v>
      </c>
      <c r="E24" s="6" t="s">
        <v>63</v>
      </c>
      <c r="F24" s="4">
        <v>28</v>
      </c>
      <c r="G24" s="7">
        <v>0.27</v>
      </c>
      <c r="H24" s="8">
        <v>199</v>
      </c>
    </row>
    <row r="25" spans="1:8" hidden="1" x14ac:dyDescent="0.3">
      <c r="A25" s="4">
        <v>3022</v>
      </c>
      <c r="B25" s="5" t="s">
        <v>26</v>
      </c>
      <c r="C25" s="6" t="s">
        <v>53</v>
      </c>
      <c r="D25" s="6" t="s">
        <v>59</v>
      </c>
      <c r="E25" s="6" t="s">
        <v>62</v>
      </c>
      <c r="F25" s="4">
        <v>60</v>
      </c>
      <c r="G25" s="9">
        <v>0.24</v>
      </c>
      <c r="H25" s="8">
        <v>129</v>
      </c>
    </row>
    <row r="26" spans="1:8" hidden="1" x14ac:dyDescent="0.3">
      <c r="A26" s="4">
        <v>3023</v>
      </c>
      <c r="B26" s="5" t="s">
        <v>27</v>
      </c>
      <c r="C26" s="6" t="s">
        <v>56</v>
      </c>
      <c r="D26" s="6" t="s">
        <v>59</v>
      </c>
      <c r="E26" s="6" t="s">
        <v>64</v>
      </c>
      <c r="F26" s="4">
        <v>33</v>
      </c>
      <c r="G26" s="7">
        <v>0.18</v>
      </c>
      <c r="H26" s="8">
        <v>229</v>
      </c>
    </row>
    <row r="27" spans="1:8" hidden="1" x14ac:dyDescent="0.3">
      <c r="A27" s="4">
        <v>3024</v>
      </c>
      <c r="B27" s="5" t="s">
        <v>28</v>
      </c>
      <c r="C27" s="6" t="s">
        <v>52</v>
      </c>
      <c r="D27" s="6" t="s">
        <v>59</v>
      </c>
      <c r="E27" s="6" t="s">
        <v>64</v>
      </c>
      <c r="F27" s="4">
        <v>20</v>
      </c>
      <c r="G27" s="7">
        <v>0.28999999999999998</v>
      </c>
      <c r="H27" s="8">
        <v>119</v>
      </c>
    </row>
    <row r="28" spans="1:8" hidden="1" x14ac:dyDescent="0.3">
      <c r="A28" s="4">
        <v>3025</v>
      </c>
      <c r="B28" s="5" t="s">
        <v>29</v>
      </c>
      <c r="C28" s="6" t="s">
        <v>53</v>
      </c>
      <c r="D28" s="6" t="s">
        <v>59</v>
      </c>
      <c r="E28" s="6" t="s">
        <v>61</v>
      </c>
      <c r="F28" s="4">
        <v>22</v>
      </c>
      <c r="G28" s="7">
        <v>0.17</v>
      </c>
      <c r="H28" s="8">
        <v>89.9</v>
      </c>
    </row>
    <row r="29" spans="1:8" hidden="1" x14ac:dyDescent="0.3">
      <c r="A29" s="4">
        <v>3026</v>
      </c>
      <c r="B29" s="5" t="s">
        <v>30</v>
      </c>
      <c r="C29" s="6" t="s">
        <v>55</v>
      </c>
      <c r="D29" s="6" t="s">
        <v>59</v>
      </c>
      <c r="E29" s="6" t="s">
        <v>62</v>
      </c>
      <c r="F29" s="4">
        <v>39</v>
      </c>
      <c r="G29" s="7">
        <v>0.2</v>
      </c>
      <c r="H29" s="8">
        <v>299</v>
      </c>
    </row>
    <row r="30" spans="1:8" hidden="1" x14ac:dyDescent="0.3">
      <c r="A30" s="4">
        <v>3027</v>
      </c>
      <c r="B30" s="5" t="s">
        <v>31</v>
      </c>
      <c r="C30" s="6" t="s">
        <v>56</v>
      </c>
      <c r="D30" s="6" t="s">
        <v>59</v>
      </c>
      <c r="E30" s="6" t="s">
        <v>62</v>
      </c>
      <c r="F30" s="4">
        <v>50</v>
      </c>
      <c r="G30" s="7">
        <v>0.27</v>
      </c>
      <c r="H30" s="8">
        <v>129</v>
      </c>
    </row>
    <row r="31" spans="1:8" hidden="1" x14ac:dyDescent="0.3">
      <c r="A31" s="4">
        <v>3028</v>
      </c>
      <c r="B31" s="5" t="s">
        <v>73</v>
      </c>
      <c r="C31" s="6" t="s">
        <v>53</v>
      </c>
      <c r="D31" s="6" t="s">
        <v>74</v>
      </c>
      <c r="E31" s="6" t="s">
        <v>62</v>
      </c>
      <c r="F31" s="4">
        <v>35</v>
      </c>
      <c r="G31" s="7">
        <v>0.25</v>
      </c>
      <c r="H31" s="8">
        <v>9.9</v>
      </c>
    </row>
    <row r="32" spans="1:8" x14ac:dyDescent="0.3">
      <c r="A32" s="4">
        <v>3029</v>
      </c>
      <c r="B32" s="5" t="s">
        <v>75</v>
      </c>
      <c r="C32" s="6" t="s">
        <v>54</v>
      </c>
      <c r="D32" s="6" t="s">
        <v>74</v>
      </c>
      <c r="E32" s="6" t="s">
        <v>61</v>
      </c>
      <c r="F32" s="4">
        <v>42</v>
      </c>
      <c r="G32" s="7">
        <v>0.17</v>
      </c>
      <c r="H32" s="8">
        <v>149</v>
      </c>
    </row>
    <row r="33" spans="1:8" x14ac:dyDescent="0.3">
      <c r="A33" s="4">
        <v>3030</v>
      </c>
      <c r="B33" s="5" t="s">
        <v>76</v>
      </c>
      <c r="C33" s="6" t="s">
        <v>52</v>
      </c>
      <c r="D33" s="6" t="s">
        <v>74</v>
      </c>
      <c r="E33" s="6" t="s">
        <v>61</v>
      </c>
      <c r="F33" s="4">
        <v>52</v>
      </c>
      <c r="G33" s="7">
        <v>0.3</v>
      </c>
      <c r="H33" s="8">
        <v>109</v>
      </c>
    </row>
    <row r="34" spans="1:8" x14ac:dyDescent="0.3">
      <c r="A34" s="4">
        <v>3031</v>
      </c>
      <c r="B34" s="5" t="s">
        <v>77</v>
      </c>
      <c r="C34" s="6" t="s">
        <v>53</v>
      </c>
      <c r="D34" s="6" t="s">
        <v>74</v>
      </c>
      <c r="E34" s="6" t="s">
        <v>62</v>
      </c>
      <c r="F34" s="4">
        <v>98</v>
      </c>
      <c r="G34" s="7">
        <v>0.42</v>
      </c>
      <c r="H34" s="8">
        <v>59</v>
      </c>
    </row>
  </sheetData>
  <autoFilter ref="A3:H34" xr:uid="{42A17546-FF8F-499C-B02B-A3F383DD469A}">
    <filterColumn colId="1">
      <customFilters>
        <customFilter val="*USB памет*"/>
      </customFilters>
    </filterColumn>
    <filterColumn colId="7">
      <customFilters>
        <customFilter operator="greaterThan" val="50"/>
      </customFilters>
    </filterColumn>
  </autoFilter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36"/>
  <sheetViews>
    <sheetView topLeftCell="A4" zoomScale="85" zoomScaleNormal="85" workbookViewId="0">
      <selection activeCell="L18" sqref="L18"/>
    </sheetView>
  </sheetViews>
  <sheetFormatPr defaultRowHeight="14.4" x14ac:dyDescent="0.3"/>
  <cols>
    <col min="1" max="1" width="14.109375" customWidth="1"/>
    <col min="2" max="2" width="40.88671875" customWidth="1"/>
    <col min="8" max="8" width="13.21875" customWidth="1"/>
    <col min="11" max="11" width="5.109375" bestFit="1" customWidth="1"/>
    <col min="12" max="12" width="9.77734375" bestFit="1" customWidth="1"/>
  </cols>
  <sheetData>
    <row r="1" spans="1:18" x14ac:dyDescent="0.3">
      <c r="A1" s="2" t="s">
        <v>32</v>
      </c>
      <c r="B1" s="1"/>
      <c r="C1" s="1"/>
      <c r="D1" s="1"/>
      <c r="E1" s="1"/>
      <c r="F1" s="1"/>
      <c r="G1" s="1"/>
      <c r="H1" s="1"/>
      <c r="I1" s="1"/>
    </row>
    <row r="2" spans="1:18" x14ac:dyDescent="0.3">
      <c r="A2" s="1"/>
      <c r="B2" s="33" t="s">
        <v>36</v>
      </c>
      <c r="C2" s="1"/>
      <c r="D2" s="1"/>
      <c r="E2" s="1"/>
      <c r="F2" s="1"/>
      <c r="G2" s="1"/>
      <c r="H2" s="1"/>
      <c r="I2" s="1"/>
    </row>
    <row r="3" spans="1:18" x14ac:dyDescent="0.3">
      <c r="A3" s="2" t="s">
        <v>34</v>
      </c>
      <c r="B3" s="1"/>
      <c r="C3" s="1"/>
      <c r="D3" s="1"/>
      <c r="E3" s="1"/>
      <c r="F3" s="1"/>
      <c r="G3" s="1"/>
      <c r="H3" s="1"/>
      <c r="I3" s="1"/>
    </row>
    <row r="4" spans="1:18" x14ac:dyDescent="0.3">
      <c r="A4" s="1"/>
      <c r="B4" s="1" t="s">
        <v>35</v>
      </c>
      <c r="C4" s="1"/>
      <c r="D4" s="1"/>
      <c r="E4" s="1"/>
      <c r="F4" s="1"/>
      <c r="G4" s="1"/>
      <c r="H4" s="1"/>
      <c r="I4" s="1"/>
    </row>
    <row r="5" spans="1:18" ht="17.399999999999999" x14ac:dyDescent="0.35">
      <c r="A5" s="3" t="s">
        <v>0</v>
      </c>
      <c r="B5" s="3" t="s">
        <v>4</v>
      </c>
      <c r="C5" s="3" t="s">
        <v>50</v>
      </c>
      <c r="D5" s="3" t="s">
        <v>49</v>
      </c>
      <c r="E5" s="3" t="s">
        <v>60</v>
      </c>
      <c r="F5" s="3" t="s">
        <v>2</v>
      </c>
      <c r="G5" s="3" t="s">
        <v>3</v>
      </c>
      <c r="H5" s="3" t="s">
        <v>1</v>
      </c>
    </row>
    <row r="6" spans="1:18" x14ac:dyDescent="0.3">
      <c r="A6" s="4">
        <v>3001</v>
      </c>
      <c r="B6" s="5" t="s">
        <v>5</v>
      </c>
      <c r="C6" s="6" t="s">
        <v>52</v>
      </c>
      <c r="D6" s="6" t="s">
        <v>58</v>
      </c>
      <c r="E6" s="6" t="s">
        <v>61</v>
      </c>
      <c r="F6" s="4">
        <v>25</v>
      </c>
      <c r="G6" s="7">
        <v>0.05</v>
      </c>
      <c r="H6" s="8">
        <v>69</v>
      </c>
    </row>
    <row r="7" spans="1:18" ht="17.399999999999999" x14ac:dyDescent="0.35">
      <c r="A7" s="4">
        <v>3002</v>
      </c>
      <c r="B7" s="5" t="s">
        <v>6</v>
      </c>
      <c r="C7" s="6" t="s">
        <v>53</v>
      </c>
      <c r="D7" s="6" t="s">
        <v>58</v>
      </c>
      <c r="E7" s="6" t="s">
        <v>62</v>
      </c>
      <c r="F7" s="4">
        <v>35</v>
      </c>
      <c r="G7" s="7">
        <v>0.25</v>
      </c>
      <c r="H7" s="8">
        <v>9.9</v>
      </c>
      <c r="K7" s="3" t="s">
        <v>0</v>
      </c>
      <c r="L7" s="3" t="s">
        <v>4</v>
      </c>
      <c r="M7" s="3" t="s">
        <v>50</v>
      </c>
      <c r="N7" s="3" t="s">
        <v>49</v>
      </c>
      <c r="O7" s="3" t="s">
        <v>60</v>
      </c>
      <c r="P7" s="3" t="s">
        <v>2</v>
      </c>
      <c r="Q7" s="3" t="s">
        <v>3</v>
      </c>
      <c r="R7" s="3" t="s">
        <v>1</v>
      </c>
    </row>
    <row r="8" spans="1:18" x14ac:dyDescent="0.3">
      <c r="A8" s="4">
        <v>3003</v>
      </c>
      <c r="B8" s="5" t="s">
        <v>8</v>
      </c>
      <c r="C8" s="6" t="s">
        <v>54</v>
      </c>
      <c r="D8" s="6" t="s">
        <v>58</v>
      </c>
      <c r="E8" s="6" t="s">
        <v>61</v>
      </c>
      <c r="F8" s="4">
        <v>42</v>
      </c>
      <c r="G8" s="7">
        <v>0.17</v>
      </c>
      <c r="H8" s="8">
        <v>149</v>
      </c>
      <c r="L8" t="s">
        <v>80</v>
      </c>
      <c r="P8" t="s">
        <v>81</v>
      </c>
    </row>
    <row r="9" spans="1:18" x14ac:dyDescent="0.3">
      <c r="A9" s="4">
        <v>3004</v>
      </c>
      <c r="B9" s="5" t="s">
        <v>7</v>
      </c>
      <c r="C9" s="6" t="s">
        <v>52</v>
      </c>
      <c r="D9" s="6" t="s">
        <v>58</v>
      </c>
      <c r="E9" s="6" t="s">
        <v>61</v>
      </c>
      <c r="F9" s="4">
        <v>52</v>
      </c>
      <c r="G9" s="7">
        <v>0.3</v>
      </c>
      <c r="H9" s="8">
        <v>109</v>
      </c>
    </row>
    <row r="10" spans="1:18" x14ac:dyDescent="0.3">
      <c r="A10" s="4">
        <v>3005</v>
      </c>
      <c r="B10" s="5" t="s">
        <v>9</v>
      </c>
      <c r="C10" s="6" t="s">
        <v>53</v>
      </c>
      <c r="D10" s="6" t="s">
        <v>58</v>
      </c>
      <c r="E10" s="6" t="s">
        <v>62</v>
      </c>
      <c r="F10" s="4">
        <v>98</v>
      </c>
      <c r="G10" s="7">
        <v>0.42</v>
      </c>
      <c r="H10" s="8">
        <v>59</v>
      </c>
    </row>
    <row r="11" spans="1:18" x14ac:dyDescent="0.3">
      <c r="A11" s="4">
        <v>3006</v>
      </c>
      <c r="B11" s="5" t="s">
        <v>10</v>
      </c>
      <c r="C11" s="6" t="s">
        <v>55</v>
      </c>
      <c r="D11" s="6" t="s">
        <v>58</v>
      </c>
      <c r="E11" s="6" t="s">
        <v>62</v>
      </c>
      <c r="F11" s="4">
        <v>14</v>
      </c>
      <c r="G11" s="7">
        <v>0.25</v>
      </c>
      <c r="H11" s="8">
        <v>49</v>
      </c>
    </row>
    <row r="12" spans="1:18" x14ac:dyDescent="0.3">
      <c r="A12" s="4">
        <v>3007</v>
      </c>
      <c r="B12" s="5" t="s">
        <v>11</v>
      </c>
      <c r="C12" s="6" t="s">
        <v>52</v>
      </c>
      <c r="D12" s="6" t="s">
        <v>58</v>
      </c>
      <c r="E12" s="6" t="s">
        <v>62</v>
      </c>
      <c r="F12" s="4">
        <v>25</v>
      </c>
      <c r="G12" s="7">
        <v>0.1</v>
      </c>
      <c r="H12" s="8">
        <v>289</v>
      </c>
    </row>
    <row r="13" spans="1:18" ht="17.399999999999999" x14ac:dyDescent="0.35">
      <c r="A13" s="4">
        <v>3008</v>
      </c>
      <c r="B13" s="5" t="s">
        <v>12</v>
      </c>
      <c r="C13" s="6" t="s">
        <v>53</v>
      </c>
      <c r="D13" s="6" t="s">
        <v>57</v>
      </c>
      <c r="E13" s="6" t="s">
        <v>63</v>
      </c>
      <c r="F13" s="4">
        <v>48</v>
      </c>
      <c r="G13" s="7">
        <v>0.17</v>
      </c>
      <c r="H13" s="8">
        <v>269</v>
      </c>
      <c r="K13" s="3" t="s">
        <v>0</v>
      </c>
      <c r="L13" s="3" t="s">
        <v>4</v>
      </c>
      <c r="M13" s="3" t="s">
        <v>50</v>
      </c>
      <c r="N13" s="3" t="s">
        <v>49</v>
      </c>
      <c r="O13" s="3" t="s">
        <v>60</v>
      </c>
      <c r="P13" s="3" t="s">
        <v>2</v>
      </c>
      <c r="Q13" s="3" t="s">
        <v>3</v>
      </c>
      <c r="R13" s="3" t="s">
        <v>1</v>
      </c>
    </row>
    <row r="14" spans="1:18" x14ac:dyDescent="0.3">
      <c r="A14" s="4">
        <v>3009</v>
      </c>
      <c r="B14" s="5" t="s">
        <v>13</v>
      </c>
      <c r="C14" s="6" t="s">
        <v>55</v>
      </c>
      <c r="D14" s="6" t="s">
        <v>57</v>
      </c>
      <c r="E14" s="6" t="s">
        <v>63</v>
      </c>
      <c r="F14" s="4">
        <v>53</v>
      </c>
      <c r="G14" s="7">
        <v>0.26</v>
      </c>
      <c r="H14" s="8">
        <v>249</v>
      </c>
    </row>
    <row r="15" spans="1:18" x14ac:dyDescent="0.3">
      <c r="A15" s="4">
        <v>3010</v>
      </c>
      <c r="B15" s="5" t="s">
        <v>14</v>
      </c>
      <c r="C15" s="6" t="s">
        <v>52</v>
      </c>
      <c r="D15" s="6" t="s">
        <v>57</v>
      </c>
      <c r="E15" s="6" t="s">
        <v>61</v>
      </c>
      <c r="F15" s="4">
        <v>25</v>
      </c>
      <c r="G15" s="7">
        <v>0.31</v>
      </c>
      <c r="H15" s="8">
        <v>219</v>
      </c>
    </row>
    <row r="16" spans="1:18" x14ac:dyDescent="0.3">
      <c r="A16" s="4">
        <v>3011</v>
      </c>
      <c r="B16" s="5" t="s">
        <v>15</v>
      </c>
      <c r="C16" s="6" t="s">
        <v>53</v>
      </c>
      <c r="D16" s="6" t="s">
        <v>57</v>
      </c>
      <c r="E16" s="6" t="s">
        <v>61</v>
      </c>
      <c r="F16" s="4">
        <v>13</v>
      </c>
      <c r="G16" s="7">
        <v>0.2</v>
      </c>
      <c r="H16" s="8">
        <v>199</v>
      </c>
    </row>
    <row r="17" spans="1:12" x14ac:dyDescent="0.3">
      <c r="A17" s="4">
        <v>3012</v>
      </c>
      <c r="B17" s="5" t="s">
        <v>17</v>
      </c>
      <c r="C17" s="6" t="s">
        <v>55</v>
      </c>
      <c r="D17" s="6" t="s">
        <v>57</v>
      </c>
      <c r="E17" s="6" t="s">
        <v>61</v>
      </c>
      <c r="F17" s="4">
        <v>14</v>
      </c>
      <c r="G17" s="7">
        <v>0.2</v>
      </c>
      <c r="H17" s="8">
        <v>69</v>
      </c>
    </row>
    <row r="18" spans="1:12" x14ac:dyDescent="0.3">
      <c r="A18" s="4">
        <v>3013</v>
      </c>
      <c r="B18" s="5" t="s">
        <v>16</v>
      </c>
      <c r="C18" s="6" t="s">
        <v>52</v>
      </c>
      <c r="D18" s="6" t="s">
        <v>57</v>
      </c>
      <c r="E18" s="6" t="s">
        <v>62</v>
      </c>
      <c r="F18" s="4">
        <v>18</v>
      </c>
      <c r="G18" s="7">
        <v>0.25</v>
      </c>
      <c r="H18" s="8">
        <v>189</v>
      </c>
      <c r="L18" s="56" t="s">
        <v>94</v>
      </c>
    </row>
    <row r="19" spans="1:12" x14ac:dyDescent="0.3">
      <c r="A19" s="4">
        <v>3014</v>
      </c>
      <c r="B19" s="5" t="s">
        <v>18</v>
      </c>
      <c r="C19" s="6" t="s">
        <v>53</v>
      </c>
      <c r="D19" s="6" t="s">
        <v>57</v>
      </c>
      <c r="E19" s="6" t="s">
        <v>62</v>
      </c>
      <c r="F19" s="4">
        <v>29</v>
      </c>
      <c r="G19" s="7">
        <v>0.5</v>
      </c>
      <c r="H19" s="8">
        <v>79.900000000000006</v>
      </c>
      <c r="L19" s="43">
        <f>AVERAGE(H6:H36)</f>
        <v>148.37096774193549</v>
      </c>
    </row>
    <row r="20" spans="1:12" x14ac:dyDescent="0.3">
      <c r="A20" s="4">
        <v>3015</v>
      </c>
      <c r="B20" s="5" t="s">
        <v>19</v>
      </c>
      <c r="C20" s="6" t="s">
        <v>54</v>
      </c>
      <c r="D20" s="6" t="s">
        <v>57</v>
      </c>
      <c r="E20" s="6" t="s">
        <v>63</v>
      </c>
      <c r="F20" s="4">
        <v>36</v>
      </c>
      <c r="G20" s="7">
        <v>0.17</v>
      </c>
      <c r="H20" s="8">
        <v>259</v>
      </c>
    </row>
    <row r="21" spans="1:12" x14ac:dyDescent="0.3">
      <c r="A21" s="4">
        <v>3016</v>
      </c>
      <c r="B21" s="5" t="s">
        <v>20</v>
      </c>
      <c r="C21" s="6" t="s">
        <v>52</v>
      </c>
      <c r="D21" s="6" t="s">
        <v>57</v>
      </c>
      <c r="E21" s="6" t="s">
        <v>62</v>
      </c>
      <c r="F21" s="4">
        <v>42</v>
      </c>
      <c r="G21" s="7">
        <v>0.16</v>
      </c>
      <c r="H21" s="8">
        <v>79</v>
      </c>
    </row>
    <row r="22" spans="1:12" x14ac:dyDescent="0.3">
      <c r="A22" s="4">
        <v>3017</v>
      </c>
      <c r="B22" s="5" t="s">
        <v>21</v>
      </c>
      <c r="C22" s="6" t="s">
        <v>53</v>
      </c>
      <c r="D22" s="6" t="s">
        <v>57</v>
      </c>
      <c r="E22" s="6" t="s">
        <v>61</v>
      </c>
      <c r="F22" s="4">
        <v>38</v>
      </c>
      <c r="G22" s="7">
        <v>0.64</v>
      </c>
      <c r="H22" s="8">
        <v>45</v>
      </c>
      <c r="K22" s="56"/>
    </row>
    <row r="23" spans="1:12" x14ac:dyDescent="0.3">
      <c r="A23" s="4">
        <v>3018</v>
      </c>
      <c r="B23" s="5" t="s">
        <v>22</v>
      </c>
      <c r="C23" s="6" t="s">
        <v>54</v>
      </c>
      <c r="D23" s="6" t="s">
        <v>57</v>
      </c>
      <c r="E23" s="6" t="s">
        <v>61</v>
      </c>
      <c r="F23" s="4">
        <v>19</v>
      </c>
      <c r="G23" s="7">
        <v>0.6</v>
      </c>
      <c r="H23" s="8">
        <v>39.9</v>
      </c>
      <c r="K23" s="43"/>
    </row>
    <row r="24" spans="1:12" x14ac:dyDescent="0.3">
      <c r="A24" s="4">
        <v>3019</v>
      </c>
      <c r="B24" s="5" t="s">
        <v>23</v>
      </c>
      <c r="C24" s="6" t="s">
        <v>52</v>
      </c>
      <c r="D24" s="6" t="s">
        <v>57</v>
      </c>
      <c r="E24" s="6" t="s">
        <v>64</v>
      </c>
      <c r="F24" s="4">
        <v>51</v>
      </c>
      <c r="G24" s="7">
        <v>0.25</v>
      </c>
      <c r="H24" s="8">
        <v>349</v>
      </c>
    </row>
    <row r="25" spans="1:12" x14ac:dyDescent="0.3">
      <c r="A25" s="4">
        <v>3020</v>
      </c>
      <c r="B25" s="5" t="s">
        <v>24</v>
      </c>
      <c r="C25" s="6" t="s">
        <v>55</v>
      </c>
      <c r="D25" s="6" t="s">
        <v>57</v>
      </c>
      <c r="E25" s="6" t="s">
        <v>61</v>
      </c>
      <c r="F25" s="4">
        <v>47</v>
      </c>
      <c r="G25" s="7">
        <v>0.15</v>
      </c>
      <c r="H25" s="8">
        <v>299</v>
      </c>
    </row>
    <row r="26" spans="1:12" x14ac:dyDescent="0.3">
      <c r="A26" s="4">
        <v>3021</v>
      </c>
      <c r="B26" s="5" t="s">
        <v>25</v>
      </c>
      <c r="C26" s="6" t="s">
        <v>52</v>
      </c>
      <c r="D26" s="6" t="s">
        <v>57</v>
      </c>
      <c r="E26" s="6" t="s">
        <v>63</v>
      </c>
      <c r="F26" s="4">
        <v>28</v>
      </c>
      <c r="G26" s="7">
        <v>0.27</v>
      </c>
      <c r="H26" s="8">
        <v>199</v>
      </c>
    </row>
    <row r="27" spans="1:12" x14ac:dyDescent="0.3">
      <c r="A27" s="4">
        <v>3022</v>
      </c>
      <c r="B27" s="5" t="s">
        <v>26</v>
      </c>
      <c r="C27" s="6" t="s">
        <v>53</v>
      </c>
      <c r="D27" s="6" t="s">
        <v>59</v>
      </c>
      <c r="E27" s="6" t="s">
        <v>62</v>
      </c>
      <c r="F27" s="4">
        <v>60</v>
      </c>
      <c r="G27" s="9">
        <v>0.24</v>
      </c>
      <c r="H27" s="8">
        <v>129</v>
      </c>
    </row>
    <row r="28" spans="1:12" x14ac:dyDescent="0.3">
      <c r="A28" s="4">
        <v>3023</v>
      </c>
      <c r="B28" s="5" t="s">
        <v>27</v>
      </c>
      <c r="C28" s="6" t="s">
        <v>56</v>
      </c>
      <c r="D28" s="6" t="s">
        <v>59</v>
      </c>
      <c r="E28" s="6" t="s">
        <v>64</v>
      </c>
      <c r="F28" s="4">
        <v>33</v>
      </c>
      <c r="G28" s="7">
        <v>0.18</v>
      </c>
      <c r="H28" s="8">
        <v>229</v>
      </c>
    </row>
    <row r="29" spans="1:12" x14ac:dyDescent="0.3">
      <c r="A29" s="4">
        <v>3024</v>
      </c>
      <c r="B29" s="5" t="s">
        <v>28</v>
      </c>
      <c r="C29" s="6" t="s">
        <v>52</v>
      </c>
      <c r="D29" s="6" t="s">
        <v>59</v>
      </c>
      <c r="E29" s="6" t="s">
        <v>64</v>
      </c>
      <c r="F29" s="4">
        <v>20</v>
      </c>
      <c r="G29" s="7">
        <v>0.28999999999999998</v>
      </c>
      <c r="H29" s="8">
        <v>119</v>
      </c>
    </row>
    <row r="30" spans="1:12" x14ac:dyDescent="0.3">
      <c r="A30" s="4">
        <v>3025</v>
      </c>
      <c r="B30" s="5" t="s">
        <v>29</v>
      </c>
      <c r="C30" s="6" t="s">
        <v>53</v>
      </c>
      <c r="D30" s="6" t="s">
        <v>59</v>
      </c>
      <c r="E30" s="6" t="s">
        <v>61</v>
      </c>
      <c r="F30" s="4">
        <v>22</v>
      </c>
      <c r="G30" s="7">
        <v>0.17</v>
      </c>
      <c r="H30" s="8">
        <v>89.9</v>
      </c>
    </row>
    <row r="31" spans="1:12" x14ac:dyDescent="0.3">
      <c r="A31" s="4">
        <v>3026</v>
      </c>
      <c r="B31" s="5" t="s">
        <v>30</v>
      </c>
      <c r="C31" s="6" t="s">
        <v>55</v>
      </c>
      <c r="D31" s="6" t="s">
        <v>59</v>
      </c>
      <c r="E31" s="6" t="s">
        <v>62</v>
      </c>
      <c r="F31" s="4">
        <v>39</v>
      </c>
      <c r="G31" s="7">
        <v>0.2</v>
      </c>
      <c r="H31" s="8">
        <v>299</v>
      </c>
    </row>
    <row r="32" spans="1:12" x14ac:dyDescent="0.3">
      <c r="A32" s="4">
        <v>3027</v>
      </c>
      <c r="B32" s="5" t="s">
        <v>31</v>
      </c>
      <c r="C32" s="6" t="s">
        <v>56</v>
      </c>
      <c r="D32" s="6" t="s">
        <v>59</v>
      </c>
      <c r="E32" s="6" t="s">
        <v>62</v>
      </c>
      <c r="F32" s="4">
        <v>50</v>
      </c>
      <c r="G32" s="7">
        <v>0.27</v>
      </c>
      <c r="H32" s="8">
        <v>129</v>
      </c>
    </row>
    <row r="33" spans="1:8" x14ac:dyDescent="0.3">
      <c r="A33" s="4">
        <v>3028</v>
      </c>
      <c r="B33" s="5" t="s">
        <v>73</v>
      </c>
      <c r="C33" s="6" t="s">
        <v>53</v>
      </c>
      <c r="D33" s="6" t="s">
        <v>74</v>
      </c>
      <c r="E33" s="6" t="s">
        <v>62</v>
      </c>
      <c r="F33" s="4">
        <v>35</v>
      </c>
      <c r="G33" s="7">
        <v>0.25</v>
      </c>
      <c r="H33" s="8">
        <v>9.9</v>
      </c>
    </row>
    <row r="34" spans="1:8" x14ac:dyDescent="0.3">
      <c r="A34" s="4">
        <v>3029</v>
      </c>
      <c r="B34" s="5" t="s">
        <v>75</v>
      </c>
      <c r="C34" s="6" t="s">
        <v>54</v>
      </c>
      <c r="D34" s="6" t="s">
        <v>74</v>
      </c>
      <c r="E34" s="6" t="s">
        <v>61</v>
      </c>
      <c r="F34" s="4">
        <v>42</v>
      </c>
      <c r="G34" s="7">
        <v>0.17</v>
      </c>
      <c r="H34" s="8">
        <v>149</v>
      </c>
    </row>
    <row r="35" spans="1:8" x14ac:dyDescent="0.3">
      <c r="A35" s="4">
        <v>3030</v>
      </c>
      <c r="B35" s="5" t="s">
        <v>76</v>
      </c>
      <c r="C35" s="6" t="s">
        <v>52</v>
      </c>
      <c r="D35" s="6" t="s">
        <v>74</v>
      </c>
      <c r="E35" s="6" t="s">
        <v>61</v>
      </c>
      <c r="F35" s="4">
        <v>52</v>
      </c>
      <c r="G35" s="7">
        <v>0.3</v>
      </c>
      <c r="H35" s="8">
        <v>109</v>
      </c>
    </row>
    <row r="36" spans="1:8" x14ac:dyDescent="0.3">
      <c r="A36" s="4">
        <v>3031</v>
      </c>
      <c r="B36" s="5" t="s">
        <v>77</v>
      </c>
      <c r="C36" s="6" t="s">
        <v>53</v>
      </c>
      <c r="D36" s="6" t="s">
        <v>74</v>
      </c>
      <c r="E36" s="6" t="s">
        <v>62</v>
      </c>
      <c r="F36" s="4">
        <v>98</v>
      </c>
      <c r="G36" s="7">
        <v>0.42</v>
      </c>
      <c r="H36" s="8">
        <v>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5"/>
  <sheetViews>
    <sheetView workbookViewId="0">
      <selection activeCell="D26" sqref="D26"/>
    </sheetView>
  </sheetViews>
  <sheetFormatPr defaultRowHeight="14.4" x14ac:dyDescent="0.3"/>
  <cols>
    <col min="1" max="1" width="19.5546875" bestFit="1" customWidth="1"/>
    <col min="2" max="2" width="12" bestFit="1" customWidth="1"/>
    <col min="4" max="4" width="19.5546875" bestFit="1" customWidth="1"/>
    <col min="5" max="5" width="12" bestFit="1" customWidth="1"/>
    <col min="7" max="7" width="19.5546875" bestFit="1" customWidth="1"/>
    <col min="8" max="8" width="13.44140625" bestFit="1" customWidth="1"/>
  </cols>
  <sheetData>
    <row r="1" spans="1:9" ht="15.6" x14ac:dyDescent="0.3">
      <c r="A1" s="11"/>
      <c r="B1" s="11"/>
      <c r="C1" s="37" t="s">
        <v>37</v>
      </c>
      <c r="D1" s="37"/>
      <c r="E1" s="37"/>
      <c r="F1" s="37"/>
      <c r="G1" s="37"/>
      <c r="H1" s="37"/>
      <c r="I1" s="11"/>
    </row>
    <row r="2" spans="1:9" ht="15" thickBot="1" x14ac:dyDescent="0.35">
      <c r="A2" s="11"/>
      <c r="B2" s="11"/>
      <c r="C2" s="11"/>
      <c r="D2" s="11"/>
      <c r="E2" s="11"/>
      <c r="F2" s="11"/>
      <c r="G2" s="11"/>
      <c r="H2" s="11"/>
      <c r="I2" s="11"/>
    </row>
    <row r="3" spans="1:9" ht="15" thickBot="1" x14ac:dyDescent="0.35">
      <c r="A3" s="34" t="s">
        <v>38</v>
      </c>
      <c r="B3" s="35"/>
      <c r="C3" s="11"/>
      <c r="D3" s="34" t="s">
        <v>39</v>
      </c>
      <c r="E3" s="35"/>
      <c r="F3" s="11"/>
      <c r="G3" s="34" t="s">
        <v>40</v>
      </c>
      <c r="H3" s="35"/>
      <c r="I3" s="11"/>
    </row>
    <row r="4" spans="1:9" x14ac:dyDescent="0.3">
      <c r="A4" s="16" t="s">
        <v>4</v>
      </c>
      <c r="B4" s="17" t="s">
        <v>2</v>
      </c>
      <c r="C4" s="11"/>
      <c r="D4" s="16" t="s">
        <v>4</v>
      </c>
      <c r="E4" s="17" t="s">
        <v>2</v>
      </c>
      <c r="F4" s="11"/>
      <c r="G4" s="16" t="s">
        <v>4</v>
      </c>
      <c r="H4" s="17" t="s">
        <v>41</v>
      </c>
      <c r="I4" s="11"/>
    </row>
    <row r="5" spans="1:9" x14ac:dyDescent="0.3">
      <c r="A5" s="13" t="s">
        <v>42</v>
      </c>
      <c r="B5" s="12">
        <v>35</v>
      </c>
      <c r="C5" s="11"/>
      <c r="D5" s="12" t="s">
        <v>43</v>
      </c>
      <c r="E5" s="15">
        <v>48</v>
      </c>
      <c r="F5" s="11"/>
      <c r="G5" s="13" t="s">
        <v>42</v>
      </c>
      <c r="H5" s="14">
        <v>9.9</v>
      </c>
      <c r="I5" s="11"/>
    </row>
    <row r="6" spans="1:9" x14ac:dyDescent="0.3">
      <c r="A6" s="12" t="s">
        <v>43</v>
      </c>
      <c r="B6" s="12">
        <v>25</v>
      </c>
      <c r="C6" s="11"/>
      <c r="D6" s="12" t="s">
        <v>44</v>
      </c>
      <c r="E6" s="15">
        <v>17</v>
      </c>
      <c r="F6" s="11"/>
      <c r="G6" s="12" t="s">
        <v>43</v>
      </c>
      <c r="H6" s="14">
        <v>69</v>
      </c>
      <c r="I6" s="11"/>
    </row>
    <row r="7" spans="1:9" x14ac:dyDescent="0.3">
      <c r="A7" s="12" t="s">
        <v>44</v>
      </c>
      <c r="B7" s="12">
        <v>51</v>
      </c>
      <c r="C7" s="11"/>
      <c r="D7" s="13" t="s">
        <v>42</v>
      </c>
      <c r="E7" s="15">
        <v>52</v>
      </c>
      <c r="F7" s="11"/>
      <c r="G7" s="12" t="s">
        <v>44</v>
      </c>
      <c r="H7" s="14">
        <v>150</v>
      </c>
      <c r="I7" s="11"/>
    </row>
    <row r="8" spans="1:9" x14ac:dyDescent="0.3">
      <c r="A8" s="12" t="s">
        <v>45</v>
      </c>
      <c r="B8" s="12">
        <v>30</v>
      </c>
      <c r="C8" s="11"/>
      <c r="D8" s="11"/>
      <c r="E8" s="11"/>
      <c r="F8" s="11"/>
      <c r="G8" s="12" t="s">
        <v>45</v>
      </c>
      <c r="H8" s="14">
        <v>89.9</v>
      </c>
      <c r="I8" s="11"/>
    </row>
    <row r="9" spans="1:9" x14ac:dyDescent="0.3">
      <c r="A9" s="11"/>
      <c r="B9" s="11"/>
      <c r="C9" s="11"/>
      <c r="D9" s="11"/>
      <c r="E9" s="11"/>
      <c r="F9" s="11"/>
      <c r="G9" s="11"/>
      <c r="H9" s="11"/>
      <c r="I9" s="11"/>
    </row>
    <row r="10" spans="1:9" x14ac:dyDescent="0.3">
      <c r="A10" s="11"/>
      <c r="B10" s="11"/>
      <c r="C10" s="11"/>
      <c r="D10" s="11"/>
      <c r="E10" s="11"/>
      <c r="F10" s="11"/>
      <c r="G10" s="11"/>
      <c r="H10" s="11"/>
      <c r="I10" s="11"/>
    </row>
    <row r="11" spans="1:9" x14ac:dyDescent="0.3">
      <c r="A11" s="11"/>
      <c r="B11" s="11"/>
      <c r="C11" s="11"/>
      <c r="D11" s="11"/>
      <c r="E11" s="11"/>
      <c r="F11" s="11"/>
      <c r="G11" s="11"/>
      <c r="H11" s="11"/>
      <c r="I11" s="11"/>
    </row>
    <row r="12" spans="1:9" x14ac:dyDescent="0.3">
      <c r="A12" s="36" t="s">
        <v>46</v>
      </c>
      <c r="B12" s="36"/>
      <c r="C12" s="36"/>
      <c r="D12" s="36"/>
      <c r="E12" s="36"/>
      <c r="F12" s="36"/>
      <c r="G12" s="36"/>
      <c r="H12" s="36"/>
      <c r="I12" s="36"/>
    </row>
    <row r="13" spans="1:9" x14ac:dyDescent="0.3">
      <c r="A13" s="10" t="s">
        <v>4</v>
      </c>
      <c r="B13" s="10"/>
      <c r="C13" s="10"/>
      <c r="D13" s="10"/>
      <c r="E13" s="10"/>
      <c r="F13" s="10"/>
      <c r="G13" s="10"/>
      <c r="H13" s="10"/>
      <c r="I13" s="10"/>
    </row>
    <row r="14" spans="1:9" x14ac:dyDescent="0.3">
      <c r="A14" s="10" t="s">
        <v>42</v>
      </c>
      <c r="B14" s="20">
        <v>87</v>
      </c>
      <c r="C14" s="10"/>
      <c r="D14" s="10"/>
      <c r="E14" s="10"/>
      <c r="F14" s="10"/>
      <c r="G14" s="10"/>
      <c r="H14" s="10"/>
      <c r="I14" s="10"/>
    </row>
    <row r="15" spans="1:9" x14ac:dyDescent="0.3">
      <c r="A15" s="10" t="s">
        <v>43</v>
      </c>
      <c r="B15" s="20">
        <v>73</v>
      </c>
      <c r="C15" s="10"/>
      <c r="D15" s="10"/>
      <c r="E15" s="10"/>
      <c r="F15" s="10"/>
      <c r="G15" s="10"/>
      <c r="H15" s="10"/>
      <c r="I15" s="10"/>
    </row>
    <row r="16" spans="1:9" x14ac:dyDescent="0.3">
      <c r="A16" s="10" t="s">
        <v>44</v>
      </c>
      <c r="B16" s="20">
        <v>68</v>
      </c>
      <c r="C16" s="10"/>
      <c r="D16" s="10"/>
      <c r="E16" s="10"/>
      <c r="F16" s="10"/>
      <c r="G16" s="10"/>
      <c r="H16" s="10"/>
      <c r="I16" s="10"/>
    </row>
    <row r="17" spans="1:9" x14ac:dyDescent="0.3">
      <c r="A17" s="10" t="s">
        <v>45</v>
      </c>
      <c r="B17" s="20">
        <v>30</v>
      </c>
      <c r="C17" s="10"/>
      <c r="D17" s="10"/>
      <c r="E17" s="10"/>
      <c r="F17" s="10"/>
      <c r="G17" s="10"/>
      <c r="H17" s="10"/>
      <c r="I17" s="10"/>
    </row>
    <row r="18" spans="1:9" x14ac:dyDescent="0.3">
      <c r="A18" s="10"/>
      <c r="B18" s="10"/>
      <c r="C18" s="10"/>
      <c r="D18" s="10"/>
      <c r="E18" s="10"/>
      <c r="F18" s="10"/>
      <c r="G18" s="10"/>
      <c r="H18" s="10"/>
      <c r="I18" s="10"/>
    </row>
    <row r="19" spans="1:9" x14ac:dyDescent="0.3">
      <c r="A19" s="10"/>
      <c r="B19" s="10"/>
      <c r="C19" s="10"/>
      <c r="D19" s="10"/>
      <c r="E19" s="10"/>
      <c r="F19" s="10"/>
      <c r="G19" s="10"/>
      <c r="H19" s="10"/>
      <c r="I19" s="10"/>
    </row>
    <row r="20" spans="1:9" x14ac:dyDescent="0.3">
      <c r="A20" s="36" t="s">
        <v>47</v>
      </c>
      <c r="B20" s="36"/>
      <c r="C20" s="36"/>
      <c r="D20" s="36"/>
      <c r="E20" s="36"/>
      <c r="F20" s="36"/>
      <c r="G20" s="36"/>
      <c r="H20" s="36"/>
      <c r="I20" s="36"/>
    </row>
    <row r="21" spans="1:9" x14ac:dyDescent="0.3">
      <c r="A21" t="s">
        <v>4</v>
      </c>
    </row>
    <row r="22" spans="1:9" x14ac:dyDescent="0.3">
      <c r="A22" t="s">
        <v>42</v>
      </c>
      <c r="B22" s="20">
        <v>346.5</v>
      </c>
    </row>
    <row r="23" spans="1:9" x14ac:dyDescent="0.3">
      <c r="A23" t="s">
        <v>43</v>
      </c>
      <c r="B23" s="20">
        <v>1725</v>
      </c>
    </row>
    <row r="24" spans="1:9" x14ac:dyDescent="0.3">
      <c r="A24" t="s">
        <v>44</v>
      </c>
      <c r="B24" s="20">
        <v>7650</v>
      </c>
    </row>
    <row r="25" spans="1:9" x14ac:dyDescent="0.3">
      <c r="A25" t="s">
        <v>45</v>
      </c>
      <c r="B25" s="20">
        <v>2697</v>
      </c>
    </row>
  </sheetData>
  <dataConsolidate function="product" leftLabels="1">
    <dataRefs count="2">
      <dataRef ref="A4:B8" sheet="Задача 3"/>
      <dataRef ref="G4:H8" sheet="Задача 3"/>
    </dataRefs>
  </dataConsolidate>
  <mergeCells count="6">
    <mergeCell ref="G3:H3"/>
    <mergeCell ref="A12:I12"/>
    <mergeCell ref="A20:I20"/>
    <mergeCell ref="C1:H1"/>
    <mergeCell ref="A3:B3"/>
    <mergeCell ref="D3:E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35"/>
  <sheetViews>
    <sheetView tabSelected="1" topLeftCell="A9" workbookViewId="0">
      <selection activeCell="G28" sqref="G28"/>
    </sheetView>
  </sheetViews>
  <sheetFormatPr defaultRowHeight="14.4" x14ac:dyDescent="0.3"/>
  <cols>
    <col min="1" max="1" width="16.44140625" customWidth="1"/>
    <col min="2" max="2" width="11.6640625" customWidth="1"/>
    <col min="3" max="3" width="30.109375" bestFit="1" customWidth="1"/>
    <col min="4" max="4" width="16.44140625" customWidth="1"/>
    <col min="5" max="5" width="16.44140625" style="20" customWidth="1"/>
    <col min="6" max="12" width="16.44140625" customWidth="1"/>
  </cols>
  <sheetData>
    <row r="1" spans="1:11" s="20" customFormat="1" ht="20.25" customHeight="1" x14ac:dyDescent="0.3">
      <c r="A1" s="38" t="s">
        <v>68</v>
      </c>
      <c r="B1" s="38"/>
      <c r="C1" s="38"/>
      <c r="D1" s="38"/>
      <c r="E1" s="38"/>
      <c r="F1" s="38"/>
      <c r="G1" s="38"/>
      <c r="H1" s="38"/>
      <c r="I1" s="38"/>
      <c r="J1" s="38"/>
      <c r="K1" s="38"/>
    </row>
    <row r="2" spans="1:11" s="20" customFormat="1" ht="30.75" customHeight="1" x14ac:dyDescent="0.3">
      <c r="A2" s="39" t="s">
        <v>72</v>
      </c>
      <c r="B2" s="39"/>
      <c r="C2" s="39"/>
      <c r="D2" s="39"/>
      <c r="E2" s="39"/>
      <c r="F2" s="39"/>
      <c r="G2" s="39"/>
      <c r="H2" s="39"/>
      <c r="I2" s="39"/>
      <c r="J2" s="39"/>
      <c r="K2" s="39"/>
    </row>
    <row r="3" spans="1:11" s="20" customFormat="1" ht="20.25" customHeight="1" x14ac:dyDescent="0.3">
      <c r="A3" s="39" t="s">
        <v>69</v>
      </c>
      <c r="B3" s="40"/>
      <c r="C3" s="40"/>
      <c r="D3" s="40"/>
      <c r="E3" s="40"/>
      <c r="F3" s="40"/>
      <c r="G3" s="40"/>
      <c r="H3" s="40"/>
      <c r="I3" s="40"/>
      <c r="J3" s="40"/>
      <c r="K3" s="32"/>
    </row>
    <row r="4" spans="1:11" s="20" customFormat="1" ht="20.25" customHeight="1" x14ac:dyDescent="0.3">
      <c r="A4" s="39" t="s">
        <v>70</v>
      </c>
      <c r="B4" s="39"/>
      <c r="C4" s="39"/>
      <c r="D4" s="39"/>
      <c r="E4" s="39"/>
      <c r="F4" s="39"/>
      <c r="G4" s="39"/>
      <c r="H4" s="39"/>
      <c r="I4" s="39"/>
      <c r="J4" s="39"/>
      <c r="K4" s="39"/>
    </row>
    <row r="5" spans="1:11" s="20" customFormat="1" ht="36" customHeight="1" x14ac:dyDescent="0.3">
      <c r="A5" s="39" t="s">
        <v>78</v>
      </c>
      <c r="B5" s="39"/>
      <c r="C5" s="39"/>
      <c r="D5" s="39"/>
      <c r="E5" s="39"/>
      <c r="F5" s="39"/>
      <c r="G5" s="39"/>
      <c r="H5" s="39"/>
      <c r="I5" s="39"/>
      <c r="J5" s="39"/>
      <c r="K5" s="39"/>
    </row>
    <row r="6" spans="1:11" s="20" customFormat="1" ht="20.25" customHeight="1" x14ac:dyDescent="0.3">
      <c r="A6" s="30" t="s">
        <v>71</v>
      </c>
      <c r="B6" s="30"/>
      <c r="C6" s="30"/>
      <c r="D6" s="30"/>
      <c r="E6" s="30"/>
      <c r="F6" s="30"/>
      <c r="G6" s="30"/>
      <c r="H6" s="30"/>
      <c r="I6" s="30"/>
      <c r="J6" s="31"/>
      <c r="K6" s="31"/>
    </row>
    <row r="7" spans="1:11" s="20" customFormat="1" ht="20.25" customHeight="1" x14ac:dyDescent="0.3">
      <c r="A7" s="30" t="s">
        <v>79</v>
      </c>
      <c r="B7" s="30"/>
      <c r="C7" s="30"/>
      <c r="D7" s="30"/>
      <c r="E7" s="30"/>
      <c r="F7" s="30"/>
      <c r="G7" s="30"/>
      <c r="H7" s="30"/>
      <c r="I7" s="30"/>
      <c r="J7" s="31"/>
      <c r="K7" s="31"/>
    </row>
    <row r="28" spans="2:10" ht="39.6" x14ac:dyDescent="0.3">
      <c r="B28" s="51" t="s">
        <v>0</v>
      </c>
      <c r="C28" s="51" t="s">
        <v>87</v>
      </c>
      <c r="D28" s="51" t="s">
        <v>60</v>
      </c>
      <c r="E28" s="51" t="s">
        <v>50</v>
      </c>
      <c r="F28" s="51" t="s">
        <v>2</v>
      </c>
      <c r="G28" s="51" t="s">
        <v>95</v>
      </c>
      <c r="H28" s="51" t="s">
        <v>88</v>
      </c>
      <c r="I28" s="52" t="s">
        <v>93</v>
      </c>
      <c r="J28" s="51" t="s">
        <v>89</v>
      </c>
    </row>
    <row r="29" spans="2:10" x14ac:dyDescent="0.3">
      <c r="B29" s="53">
        <v>3003</v>
      </c>
      <c r="C29" s="48" t="str">
        <f>LOOKUP(B29,'Бази данни'!$A$2:$A$32,'Бази данни'!$B$2:$B$32)</f>
        <v>USB памет Sony 64 GB</v>
      </c>
      <c r="D29" s="48" t="str">
        <f>LOOKUP(B29,'Бази данни'!$A$2:$A$32,'Бази данни'!$E$2:$E$32)</f>
        <v>Иванов</v>
      </c>
      <c r="E29" s="48" t="str">
        <f>LOOKUP(B29,'Бази данни'!$A$2:$A$32,'Бази данни'!$C$2:$C$32)</f>
        <v>сив</v>
      </c>
      <c r="F29" s="53">
        <v>4</v>
      </c>
      <c r="G29" s="49">
        <f>LOOKUP(B29,'Бази данни'!$A$2:$A$32,'Бази данни'!$H$2:$H$32)</f>
        <v>149</v>
      </c>
      <c r="H29" s="49">
        <f>IF(F29&lt;&gt;"",SUM(F29*G29),"")</f>
        <v>596</v>
      </c>
      <c r="I29" s="50">
        <f>IF(F29&gt;3,H29*0.06,0)</f>
        <v>35.76</v>
      </c>
      <c r="J29" s="49">
        <f>IF(H29&lt;&gt;"" &amp; I29&lt;&gt;"",H29-I29,"")</f>
        <v>560.24</v>
      </c>
    </row>
    <row r="30" spans="2:10" x14ac:dyDescent="0.3">
      <c r="B30" s="53">
        <v>3008</v>
      </c>
      <c r="C30" s="48" t="str">
        <f>LOOKUP(B30,'Бази данни'!$A$2:$A$32,'Бази данни'!$B$2:$B$32)</f>
        <v>Мишка SAITEK CYBORG M.M.O.7</v>
      </c>
      <c r="D30" s="48" t="str">
        <f>LOOKUP(B30,'Бази данни'!$A$2:$A$32,'Бази данни'!$E$2:$E$32)</f>
        <v>Петров</v>
      </c>
      <c r="E30" s="48" t="str">
        <f>LOOKUP(B30,'Бази данни'!$A$2:$A$32,'Бази данни'!$C$2:$C$32)</f>
        <v>бял</v>
      </c>
      <c r="F30" s="53">
        <v>3</v>
      </c>
      <c r="G30" s="49">
        <f>LOOKUP(B30,'Бази данни'!$A$2:$A$32,'Бази данни'!$H$2:$H$32)</f>
        <v>269</v>
      </c>
      <c r="H30" s="49">
        <f>IF(F30&lt;&gt;"",SUM(F30*G30),"")</f>
        <v>807</v>
      </c>
      <c r="I30" s="50">
        <f t="shared" ref="I30:I32" si="0">IF(F30&gt;3,H30*0.06,0)</f>
        <v>0</v>
      </c>
      <c r="J30" s="49">
        <f>H30-I30</f>
        <v>807</v>
      </c>
    </row>
    <row r="31" spans="2:10" x14ac:dyDescent="0.3">
      <c r="B31" s="53">
        <v>3004</v>
      </c>
      <c r="C31" s="48" t="str">
        <f>LOOKUP(B31,'Бази данни'!$A$2:$A$32,'Бази данни'!$B$2:$B$32)</f>
        <v>USB памет Toshiba 64 GB</v>
      </c>
      <c r="D31" s="48" t="str">
        <f>LOOKUP(B31,'Бази данни'!$A$2:$A$32,'Бази данни'!$E$2:$E$32)</f>
        <v>Иванов</v>
      </c>
      <c r="E31" s="48" t="str">
        <f>LOOKUP(B31,'Бази данни'!$A$2:$A$32,'Бази данни'!$C$2:$C$32)</f>
        <v>черен</v>
      </c>
      <c r="F31" s="53">
        <v>2</v>
      </c>
      <c r="G31" s="49">
        <f>LOOKUP(B31,'Бази данни'!$A$2:$A$32,'Бази данни'!$H$2:$H$32)</f>
        <v>109</v>
      </c>
      <c r="H31" s="49">
        <f>IF(F31&lt;&gt;"",SUM(F31*G31),"")</f>
        <v>218</v>
      </c>
      <c r="I31" s="50">
        <f t="shared" si="0"/>
        <v>0</v>
      </c>
      <c r="J31" s="49">
        <f t="shared" ref="J31" si="1">H31-I31</f>
        <v>218</v>
      </c>
    </row>
    <row r="32" spans="2:10" x14ac:dyDescent="0.3">
      <c r="B32" s="53">
        <v>3026</v>
      </c>
      <c r="C32" s="48" t="str">
        <f>LOOKUP(B32,'Бази данни'!$A$2:$A$32,'Бази данни'!$B$2:$B$32)</f>
        <v>Волан LOGITECH DR. FORCE GT</v>
      </c>
      <c r="D32" s="48" t="str">
        <f>LOOKUP(B32,'Бази данни'!$A$2:$A$32,'Бази данни'!$E$2:$E$32)</f>
        <v>Велев</v>
      </c>
      <c r="E32" s="48" t="str">
        <f>LOOKUP(B32,'Бази данни'!$A$2:$A$32,'Бази данни'!$C$2:$C$32)</f>
        <v>жълт</v>
      </c>
      <c r="F32" s="53">
        <v>6</v>
      </c>
      <c r="G32" s="49">
        <f>LOOKUP(B32,'Бази данни'!$A$2:$A$32,'Бази данни'!$H$2:$H$32)</f>
        <v>299</v>
      </c>
      <c r="H32" s="49">
        <f>IF(F32&lt;&gt;"",SUM(F32*G32),"")</f>
        <v>1794</v>
      </c>
      <c r="I32" s="50">
        <f t="shared" si="0"/>
        <v>107.64</v>
      </c>
      <c r="J32" s="49">
        <f>H32-I32</f>
        <v>1686.36</v>
      </c>
    </row>
    <row r="33" spans="2:10" x14ac:dyDescent="0.3">
      <c r="B33" s="20"/>
      <c r="C33" s="20"/>
      <c r="D33" s="20"/>
      <c r="F33" s="20"/>
      <c r="G33" s="20"/>
      <c r="H33" s="20"/>
      <c r="I33" s="54" t="s">
        <v>90</v>
      </c>
      <c r="J33" s="49">
        <f>IF(J29&lt;&gt;"",SUM(J29:J32),"")</f>
        <v>3271.6</v>
      </c>
    </row>
    <row r="34" spans="2:10" x14ac:dyDescent="0.3">
      <c r="B34" s="20"/>
      <c r="C34" s="20"/>
      <c r="D34" s="20"/>
      <c r="F34" s="20"/>
      <c r="G34" s="20"/>
      <c r="H34" s="20"/>
      <c r="I34" s="54" t="s">
        <v>91</v>
      </c>
      <c r="J34" s="49">
        <f>IF(J33&lt;&gt;"",0.2*J33,"")</f>
        <v>654.32000000000005</v>
      </c>
    </row>
    <row r="35" spans="2:10" x14ac:dyDescent="0.3">
      <c r="B35" s="20"/>
      <c r="C35" s="20"/>
      <c r="D35" s="20"/>
      <c r="F35" s="20"/>
      <c r="G35" s="20"/>
      <c r="H35" s="20"/>
      <c r="I35" s="54" t="s">
        <v>92</v>
      </c>
      <c r="J35" s="55">
        <f>IF(J33&lt;&gt;""&amp;J34&lt;&gt;"",J33+J34,"")</f>
        <v>3925.92</v>
      </c>
    </row>
  </sheetData>
  <mergeCells count="5">
    <mergeCell ref="A1:K1"/>
    <mergeCell ref="A2:K2"/>
    <mergeCell ref="A3:J3"/>
    <mergeCell ref="A4:K4"/>
    <mergeCell ref="A5:K5"/>
  </mergeCells>
  <conditionalFormatting sqref="J29">
    <cfRule type="cellIs" dxfId="5" priority="6" operator="lessThan">
      <formula>$H$31</formula>
    </cfRule>
  </conditionalFormatting>
  <conditionalFormatting sqref="J31">
    <cfRule type="cellIs" dxfId="4" priority="2" operator="lessThan">
      <formula>250</formula>
    </cfRule>
    <cfRule type="cellIs" dxfId="3" priority="5" operator="greaterThan">
      <formula>$J$31</formula>
    </cfRule>
  </conditionalFormatting>
  <conditionalFormatting sqref="J30 J32">
    <cfRule type="cellIs" dxfId="2" priority="7" operator="between">
      <formula>$J$31</formula>
      <formula>#REF!</formula>
    </cfRule>
  </conditionalFormatting>
  <conditionalFormatting sqref="J32">
    <cfRule type="cellIs" dxfId="1" priority="3" operator="greaterThan">
      <formula>1000</formula>
    </cfRule>
  </conditionalFormatting>
  <conditionalFormatting sqref="J29:J30">
    <cfRule type="cellIs" dxfId="0" priority="1" operator="between">
      <formula>250</formula>
      <formula>1000</formula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Title="Въвели сте грешен код на артикул" error="Въведете друг код на артикул!" promptTitle="Код на артикул" prompt="Изберете код на артикул!" xr:uid="{99846B13-F72F-406D-A3C0-483F9FEA9469}">
          <x14:formula1>
            <xm:f>'Бази данни'!$A$2:$A$32</xm:f>
          </x14:formula1>
          <xm:sqref>B29:B32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6"/>
  <sheetViews>
    <sheetView topLeftCell="A4" workbookViewId="0">
      <selection activeCell="F25" sqref="F25"/>
    </sheetView>
  </sheetViews>
  <sheetFormatPr defaultRowHeight="14.4" x14ac:dyDescent="0.3"/>
  <cols>
    <col min="1" max="1" width="45" bestFit="1" customWidth="1"/>
    <col min="2" max="2" width="20.44140625" bestFit="1" customWidth="1"/>
    <col min="3" max="3" width="7.5546875" bestFit="1" customWidth="1"/>
    <col min="4" max="4" width="7.21875" bestFit="1" customWidth="1"/>
    <col min="5" max="6" width="10.77734375" bestFit="1" customWidth="1"/>
    <col min="7" max="7" width="21.109375" customWidth="1"/>
    <col min="8" max="9" width="23.88671875" customWidth="1"/>
    <col min="10" max="10" width="24.5546875" customWidth="1"/>
    <col min="11" max="11" width="12" customWidth="1"/>
    <col min="12" max="12" width="28.6640625" bestFit="1" customWidth="1"/>
    <col min="13" max="13" width="34.109375" bestFit="1" customWidth="1"/>
    <col min="14" max="14" width="44" bestFit="1" customWidth="1"/>
    <col min="15" max="15" width="35.5546875" bestFit="1" customWidth="1"/>
    <col min="16" max="16" width="39.6640625" bestFit="1" customWidth="1"/>
    <col min="17" max="17" width="29" bestFit="1" customWidth="1"/>
    <col min="18" max="18" width="26.33203125" customWidth="1"/>
    <col min="19" max="19" width="37.33203125" bestFit="1" customWidth="1"/>
    <col min="20" max="20" width="38.109375" customWidth="1"/>
    <col min="21" max="21" width="43.44140625" bestFit="1" customWidth="1"/>
    <col min="22" max="22" width="31.5546875" bestFit="1" customWidth="1"/>
    <col min="23" max="23" width="26.88671875" bestFit="1" customWidth="1"/>
    <col min="24" max="24" width="41" bestFit="1" customWidth="1"/>
    <col min="25" max="25" width="32.88671875" customWidth="1"/>
    <col min="26" max="26" width="30.88671875" bestFit="1" customWidth="1"/>
    <col min="27" max="27" width="36.44140625" bestFit="1" customWidth="1"/>
    <col min="28" max="28" width="26.6640625" customWidth="1"/>
    <col min="29" max="29" width="11.33203125" customWidth="1"/>
    <col min="30" max="30" width="41" bestFit="1" customWidth="1"/>
    <col min="31" max="31" width="30.88671875" bestFit="1" customWidth="1"/>
    <col min="32" max="32" width="12.44140625" bestFit="1" customWidth="1"/>
    <col min="33" max="33" width="11.33203125" bestFit="1" customWidth="1"/>
  </cols>
  <sheetData>
    <row r="1" spans="1:7" ht="23.25" customHeight="1" thickBot="1" x14ac:dyDescent="0.35">
      <c r="A1" s="21" t="s">
        <v>48</v>
      </c>
      <c r="B1" s="22"/>
      <c r="C1" s="22"/>
      <c r="D1" s="22"/>
      <c r="E1" s="22"/>
      <c r="F1" s="22"/>
      <c r="G1" s="1"/>
    </row>
    <row r="2" spans="1:7" ht="33.75" customHeight="1" x14ac:dyDescent="0.3">
      <c r="A2" s="22"/>
      <c r="B2" s="22"/>
      <c r="C2" s="23" t="s">
        <v>49</v>
      </c>
      <c r="D2" s="24" t="s">
        <v>60</v>
      </c>
      <c r="E2" s="22"/>
      <c r="F2" s="22"/>
      <c r="G2" s="1"/>
    </row>
    <row r="3" spans="1:7" ht="19.5" customHeight="1" x14ac:dyDescent="0.3">
      <c r="A3" s="22"/>
      <c r="B3" s="22"/>
      <c r="C3" s="25" t="s">
        <v>50</v>
      </c>
      <c r="D3" s="41" t="s">
        <v>1</v>
      </c>
      <c r="E3" s="22"/>
      <c r="F3" s="22"/>
      <c r="G3" s="1"/>
    </row>
    <row r="4" spans="1:7" ht="15" thickBot="1" x14ac:dyDescent="0.35">
      <c r="A4" s="22"/>
      <c r="B4" s="22"/>
      <c r="C4" s="26" t="s">
        <v>4</v>
      </c>
      <c r="D4" s="42"/>
      <c r="E4" s="22"/>
      <c r="F4" s="22"/>
      <c r="G4" s="1"/>
    </row>
    <row r="5" spans="1:7" x14ac:dyDescent="0.3">
      <c r="A5" s="27" t="s">
        <v>65</v>
      </c>
      <c r="B5" s="1"/>
      <c r="C5" s="28"/>
      <c r="D5" s="27"/>
      <c r="E5" s="22"/>
      <c r="F5" s="22"/>
      <c r="G5" s="1"/>
    </row>
    <row r="6" spans="1:7" x14ac:dyDescent="0.3">
      <c r="A6" s="29" t="s">
        <v>51</v>
      </c>
      <c r="B6" s="1"/>
      <c r="C6" s="28"/>
      <c r="D6" s="27"/>
      <c r="E6" s="22"/>
      <c r="F6" s="22"/>
      <c r="G6" s="1"/>
    </row>
    <row r="7" spans="1:7" x14ac:dyDescent="0.3">
      <c r="A7" s="29"/>
      <c r="B7" s="1"/>
      <c r="C7" s="28"/>
      <c r="D7" s="27"/>
      <c r="E7" s="22"/>
      <c r="F7" s="22"/>
      <c r="G7" s="1"/>
    </row>
    <row r="8" spans="1:7" x14ac:dyDescent="0.3">
      <c r="A8" s="22" t="s">
        <v>66</v>
      </c>
      <c r="B8" s="22"/>
      <c r="C8" s="22"/>
      <c r="D8" s="22"/>
      <c r="E8" s="22"/>
      <c r="F8" s="22"/>
      <c r="G8" s="1"/>
    </row>
    <row r="9" spans="1:7" x14ac:dyDescent="0.3">
      <c r="A9" s="22" t="s">
        <v>67</v>
      </c>
      <c r="B9" s="22"/>
      <c r="C9" s="22"/>
      <c r="D9" s="22"/>
      <c r="E9" s="22"/>
      <c r="F9" s="22"/>
      <c r="G9" s="1"/>
    </row>
    <row r="12" spans="1:7" x14ac:dyDescent="0.3">
      <c r="A12" s="44" t="s">
        <v>49</v>
      </c>
      <c r="B12" s="20" t="s">
        <v>86</v>
      </c>
    </row>
    <row r="14" spans="1:7" x14ac:dyDescent="0.3">
      <c r="A14" s="44" t="s">
        <v>85</v>
      </c>
      <c r="B14" s="44" t="s">
        <v>82</v>
      </c>
    </row>
    <row r="15" spans="1:7" x14ac:dyDescent="0.3">
      <c r="A15" s="44" t="s">
        <v>84</v>
      </c>
      <c r="B15" s="20" t="s">
        <v>62</v>
      </c>
      <c r="C15" s="20" t="s">
        <v>61</v>
      </c>
      <c r="D15" s="20" t="s">
        <v>63</v>
      </c>
      <c r="E15" s="20" t="s">
        <v>83</v>
      </c>
    </row>
    <row r="16" spans="1:7" x14ac:dyDescent="0.3">
      <c r="A16" s="45" t="s">
        <v>53</v>
      </c>
      <c r="B16" s="47">
        <v>79.900000000000006</v>
      </c>
      <c r="C16" s="47">
        <v>199</v>
      </c>
      <c r="D16" s="47">
        <v>269</v>
      </c>
      <c r="E16" s="47">
        <v>547.9</v>
      </c>
    </row>
    <row r="17" spans="1:5" x14ac:dyDescent="0.3">
      <c r="A17" s="46" t="s">
        <v>15</v>
      </c>
      <c r="B17" s="47"/>
      <c r="C17" s="47">
        <v>199</v>
      </c>
      <c r="D17" s="47"/>
      <c r="E17" s="47">
        <v>199</v>
      </c>
    </row>
    <row r="18" spans="1:5" x14ac:dyDescent="0.3">
      <c r="A18" s="46" t="s">
        <v>18</v>
      </c>
      <c r="B18" s="47">
        <v>79.900000000000006</v>
      </c>
      <c r="C18" s="47"/>
      <c r="D18" s="47"/>
      <c r="E18" s="47">
        <v>79.900000000000006</v>
      </c>
    </row>
    <row r="19" spans="1:5" x14ac:dyDescent="0.3">
      <c r="A19" s="46" t="s">
        <v>12</v>
      </c>
      <c r="B19" s="47"/>
      <c r="C19" s="47"/>
      <c r="D19" s="47">
        <v>269</v>
      </c>
      <c r="E19" s="47">
        <v>269</v>
      </c>
    </row>
    <row r="20" spans="1:5" x14ac:dyDescent="0.3">
      <c r="A20" s="45" t="s">
        <v>55</v>
      </c>
      <c r="B20" s="47"/>
      <c r="C20" s="47">
        <v>69</v>
      </c>
      <c r="D20" s="47">
        <v>249</v>
      </c>
      <c r="E20" s="47">
        <v>318</v>
      </c>
    </row>
    <row r="21" spans="1:5" x14ac:dyDescent="0.3">
      <c r="A21" s="46" t="s">
        <v>13</v>
      </c>
      <c r="B21" s="47"/>
      <c r="C21" s="47"/>
      <c r="D21" s="47">
        <v>249</v>
      </c>
      <c r="E21" s="47">
        <v>249</v>
      </c>
    </row>
    <row r="22" spans="1:5" x14ac:dyDescent="0.3">
      <c r="A22" s="46" t="s">
        <v>17</v>
      </c>
      <c r="B22" s="47"/>
      <c r="C22" s="47">
        <v>69</v>
      </c>
      <c r="D22" s="47"/>
      <c r="E22" s="47">
        <v>69</v>
      </c>
    </row>
    <row r="23" spans="1:5" x14ac:dyDescent="0.3">
      <c r="A23" s="45" t="s">
        <v>52</v>
      </c>
      <c r="B23" s="47">
        <v>189</v>
      </c>
      <c r="C23" s="47">
        <v>219</v>
      </c>
      <c r="D23" s="47"/>
      <c r="E23" s="47">
        <v>408</v>
      </c>
    </row>
    <row r="24" spans="1:5" x14ac:dyDescent="0.3">
      <c r="A24" s="46" t="s">
        <v>16</v>
      </c>
      <c r="B24" s="47">
        <v>189</v>
      </c>
      <c r="C24" s="47"/>
      <c r="D24" s="47"/>
      <c r="E24" s="47">
        <v>189</v>
      </c>
    </row>
    <row r="25" spans="1:5" x14ac:dyDescent="0.3">
      <c r="A25" s="46" t="s">
        <v>14</v>
      </c>
      <c r="B25" s="47"/>
      <c r="C25" s="47">
        <v>219</v>
      </c>
      <c r="D25" s="47"/>
      <c r="E25" s="47">
        <v>219</v>
      </c>
    </row>
    <row r="26" spans="1:5" x14ac:dyDescent="0.3">
      <c r="A26" s="45" t="s">
        <v>83</v>
      </c>
      <c r="B26" s="47">
        <v>268.89999999999998</v>
      </c>
      <c r="C26" s="47">
        <v>487</v>
      </c>
      <c r="D26" s="47">
        <v>518</v>
      </c>
      <c r="E26" s="47">
        <v>1273.9000000000001</v>
      </c>
    </row>
  </sheetData>
  <mergeCells count="1">
    <mergeCell ref="D3:D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C5486-EB33-4ADB-A8C8-E037A0D3C9BB}">
  <dimension ref="A1"/>
  <sheetViews>
    <sheetView workbookViewId="0"/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Работни листове</vt:lpstr>
      </vt:variant>
      <vt:variant>
        <vt:i4>7</vt:i4>
      </vt:variant>
      <vt:variant>
        <vt:lpstr>Наименувани диапазони</vt:lpstr>
      </vt:variant>
      <vt:variant>
        <vt:i4>2</vt:i4>
      </vt:variant>
    </vt:vector>
  </HeadingPairs>
  <TitlesOfParts>
    <vt:vector size="9" baseType="lpstr">
      <vt:lpstr>Бази данни</vt:lpstr>
      <vt:lpstr>Задача 1</vt:lpstr>
      <vt:lpstr>Задача 2</vt:lpstr>
      <vt:lpstr>Задача 3</vt:lpstr>
      <vt:lpstr>Задача 4</vt:lpstr>
      <vt:lpstr>Задача 5</vt:lpstr>
      <vt:lpstr>PivotChart</vt:lpstr>
      <vt:lpstr>'Задача 2'!Criteria</vt:lpstr>
      <vt:lpstr>'Задача 2'!Extract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Kremena</dc:creator>
  <cp:lastModifiedBy>PC-TONY</cp:lastModifiedBy>
  <dcterms:created xsi:type="dcterms:W3CDTF">2013-11-30T16:47:35Z</dcterms:created>
  <dcterms:modified xsi:type="dcterms:W3CDTF">2021-03-08T14:58:43Z</dcterms:modified>
</cp:coreProperties>
</file>